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chools\LMS\LMS Handbook\Website\Website Migration 2021\School Funding Information\"/>
    </mc:Choice>
  </mc:AlternateContent>
  <xr:revisionPtr revIDLastSave="0" documentId="8_{6E0C5545-BDF9-4439-B170-33A5ACCFC096}" xr6:coauthVersionLast="46" xr6:coauthVersionMax="46" xr10:uidLastSave="{00000000-0000-0000-0000-000000000000}"/>
  <workbookProtection workbookPassword="BF77" lockStructure="1"/>
  <bookViews>
    <workbookView xWindow="1170" yWindow="1170" windowWidth="20760" windowHeight="11505" firstSheet="2" activeTab="2" xr2:uid="{00000000-000D-0000-FFFF-FFFF00000000}"/>
  </bookViews>
  <sheets>
    <sheet name="Data List" sheetId="1" state="hidden" r:id="rId1"/>
    <sheet name="School Codes" sheetId="2" state="hidden" r:id="rId2"/>
    <sheet name="Funding Inf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29" i="3" l="1"/>
  <c r="C23" i="3"/>
  <c r="C15" i="3"/>
  <c r="I12" i="3"/>
  <c r="D12" i="3"/>
  <c r="D15" i="3" s="1"/>
  <c r="D18" i="3" s="1"/>
  <c r="E35" i="3"/>
  <c r="C26" i="3"/>
  <c r="I23" i="3"/>
  <c r="D23" i="3"/>
  <c r="D26" i="3" s="1"/>
  <c r="D29" i="3" s="1"/>
  <c r="C18" i="3"/>
  <c r="C12" i="3"/>
  <c r="E12" i="3" l="1"/>
  <c r="E26" i="3"/>
  <c r="E15" i="3"/>
  <c r="E29" i="3"/>
  <c r="E18" i="3"/>
  <c r="I26" i="3"/>
  <c r="J23" i="3"/>
  <c r="I15" i="3"/>
  <c r="J12" i="3"/>
  <c r="E23" i="3"/>
  <c r="E31" i="3" l="1"/>
  <c r="E20" i="3"/>
  <c r="I18" i="3"/>
  <c r="J18" i="3" s="1"/>
  <c r="J15" i="3"/>
  <c r="I29" i="3"/>
  <c r="J29" i="3" s="1"/>
  <c r="J26" i="3"/>
  <c r="J31" i="3" l="1"/>
  <c r="E33" i="3"/>
  <c r="E37" i="3" s="1"/>
  <c r="J20" i="3"/>
  <c r="J33" i="3" l="1"/>
  <c r="J35" i="3" s="1"/>
  <c r="J3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Hibbert, Michelle</author>
    <author>Hutchin, Natasha</author>
  </authors>
  <commentList>
    <comment ref="B1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Hibbert, Michelle:</t>
        </r>
        <r>
          <rPr>
            <sz val="8"/>
            <color indexed="81"/>
            <rFont val="Tahoma"/>
            <family val="2"/>
          </rPr>
          <t xml:space="preserve">
Smart Steps - Governor Led Provision</t>
        </r>
      </text>
    </comment>
    <comment ref="B2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Hutchin, Natasha:</t>
        </r>
        <r>
          <rPr>
            <sz val="9"/>
            <color indexed="81"/>
            <rFont val="Tahoma"/>
            <family val="2"/>
          </rPr>
          <t xml:space="preserve">
Academy</t>
        </r>
      </text>
    </comment>
    <comment ref="B3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Hutchin, Natasha:</t>
        </r>
        <r>
          <rPr>
            <sz val="9"/>
            <color indexed="81"/>
            <rFont val="Tahoma"/>
            <family val="2"/>
          </rPr>
          <t xml:space="preserve">
Academy</t>
        </r>
      </text>
    </comment>
  </commentList>
</comments>
</file>

<file path=xl/sharedStrings.xml><?xml version="1.0" encoding="utf-8"?>
<sst xmlns="http://schemas.openxmlformats.org/spreadsheetml/2006/main" count="1770" uniqueCount="657">
  <si>
    <t>3 and 4 Year Old Funding</t>
  </si>
  <si>
    <t>2 Year Old Funding</t>
  </si>
  <si>
    <t>Deprivation Allocation</t>
  </si>
  <si>
    <t>MNS Supplement</t>
  </si>
  <si>
    <t>Deprivation Rates</t>
  </si>
  <si>
    <t>Check</t>
  </si>
  <si>
    <t>Key Code</t>
  </si>
  <si>
    <t>Name of Provider</t>
  </si>
  <si>
    <t>Type of Provider</t>
  </si>
  <si>
    <t>Provider Code</t>
  </si>
  <si>
    <t>Pupil Data Block 1</t>
  </si>
  <si>
    <t>Pupil Data Block 2</t>
  </si>
  <si>
    <t>Pupil Data Block 3</t>
  </si>
  <si>
    <t>Funding Rate</t>
  </si>
  <si>
    <t>123ab456</t>
  </si>
  <si>
    <t>A SCHOOL</t>
  </si>
  <si>
    <t>Nursery School</t>
  </si>
  <si>
    <t>MN</t>
  </si>
  <si>
    <t>KNOWLES NURSERY</t>
  </si>
  <si>
    <t>MOORLAND NURSERY</t>
  </si>
  <si>
    <t>BISHOP PARKER</t>
  </si>
  <si>
    <t>BROOKLANDS FARM PRIMARY</t>
  </si>
  <si>
    <t>CEDARS</t>
  </si>
  <si>
    <t>CHRIST THE SOWER PRIMARY</t>
  </si>
  <si>
    <t>DOWNS BARN</t>
  </si>
  <si>
    <t>DRAYTON PARK</t>
  </si>
  <si>
    <t>FAIRFIELDS</t>
  </si>
  <si>
    <t>FALCONHURST</t>
  </si>
  <si>
    <t>Giffard Park School</t>
  </si>
  <si>
    <t>GILES BROOK PRIMARY</t>
  </si>
  <si>
    <t>HOLMWOOD</t>
  </si>
  <si>
    <t>HOWE PARK</t>
  </si>
  <si>
    <t>JUBILEE WOOD</t>
  </si>
  <si>
    <t>KENTS HILL</t>
  </si>
  <si>
    <t>LOUGHTON MANOR</t>
  </si>
  <si>
    <t>MOORLAND PRIMARY</t>
  </si>
  <si>
    <t>NEW BRADWELL</t>
  </si>
  <si>
    <t>NEWTON LEYS</t>
  </si>
  <si>
    <t>OAKGROVE PRIMARY</t>
  </si>
  <si>
    <t>OLDBROOK FIRST</t>
  </si>
  <si>
    <t>OXLEY PARK</t>
  </si>
  <si>
    <t>PEPPER HILL</t>
  </si>
  <si>
    <t>PRIORY RISE PRIMARY</t>
  </si>
  <si>
    <t>RICKLEY PARK PRIMARY</t>
  </si>
  <si>
    <t>RUSSELL STREET</t>
  </si>
  <si>
    <t>St Mary &amp; St Giles</t>
  </si>
  <si>
    <t>St Bernadettes Primary</t>
  </si>
  <si>
    <t>ST.MARY MAGDALENE RC PRIMARY</t>
  </si>
  <si>
    <t>ST.MONICA'S RC PRIMARY</t>
  </si>
  <si>
    <t>WATER HALL PRIMARY</t>
  </si>
  <si>
    <t>WHITEHOUSE</t>
  </si>
  <si>
    <t>WILLOWS</t>
  </si>
  <si>
    <t>WOOD END</t>
  </si>
  <si>
    <t>WYVERN</t>
  </si>
  <si>
    <t>Abbott Willis, Leanne</t>
  </si>
  <si>
    <t>Abiona, Yemi</t>
  </si>
  <si>
    <t>Acorn Day Nursery @ Cold Harbour</t>
  </si>
  <si>
    <t>Acorn At Jubilee Wood</t>
  </si>
  <si>
    <t>Acorn at Kents Hill</t>
  </si>
  <si>
    <t>Acorn at Westcroft</t>
  </si>
  <si>
    <t>Acorn Day Nursery (Shenley Church End)</t>
  </si>
  <si>
    <t>Acorn Day Nursery @ Castlethorpe</t>
  </si>
  <si>
    <t>Acorn Day Nursery @ New Bradwell</t>
  </si>
  <si>
    <t>Acorn Day Nursery @ Stony Stratford</t>
  </si>
  <si>
    <t>Adorable Nurseries</t>
  </si>
  <si>
    <t>Ainsley, Paula</t>
  </si>
  <si>
    <t>Akinola, Aderonke</t>
  </si>
  <si>
    <t>Alexander, Alveria</t>
  </si>
  <si>
    <t>Amundsen, Claire Louise</t>
  </si>
  <si>
    <t>Appleyard, Abigail</t>
  </si>
  <si>
    <t>Aristotots Nursery School</t>
  </si>
  <si>
    <t>Ashbourne Day Nurseries and Pre-schools - MK Central</t>
  </si>
  <si>
    <t>Ashbourne Day Nurseries and Pre-schools - Chantry House</t>
  </si>
  <si>
    <t>Ashbourne Day Nurseries and Pre-schools - Oxley Park</t>
  </si>
  <si>
    <t>Baby Bears Day Care- Grange Farm</t>
  </si>
  <si>
    <t>Bancroft Pre-school</t>
  </si>
  <si>
    <t>Banks, Claire</t>
  </si>
  <si>
    <t>Banks, Kerry</t>
  </si>
  <si>
    <t>Barleyhurst Park Pre-School</t>
  </si>
  <si>
    <t>Bartlett, Shelley</t>
  </si>
  <si>
    <t>Bigsby, Angela (Angela's Childminding)</t>
  </si>
  <si>
    <t>Bishop, Lesley</t>
  </si>
  <si>
    <t>Blackburn, Lynn Elizabeth</t>
  </si>
  <si>
    <t>Bletchley Pre School</t>
  </si>
  <si>
    <t>Bow Brickhill Pre-School Playgroup</t>
  </si>
  <si>
    <t>Bown, Kelly</t>
  </si>
  <si>
    <t>Bradwell Common Pre School</t>
  </si>
  <si>
    <t>Bradwell Pre School</t>
  </si>
  <si>
    <t>Bright Horizons Witan Gate Day Nursery</t>
  </si>
  <si>
    <t>Brooksward Day Nursery</t>
  </si>
  <si>
    <t>Broughton Manor Prep Sch</t>
  </si>
  <si>
    <t>Brown, Leanne Bernadette</t>
  </si>
  <si>
    <t>Buey, Carol Ann</t>
  </si>
  <si>
    <t>Burchnall-Bowen, Sarah</t>
  </si>
  <si>
    <t>Burgess, Nicola</t>
  </si>
  <si>
    <t>Busy Bees @ Browns Wood</t>
  </si>
  <si>
    <t>Busy Bees Day Nursery at Oldbrook</t>
  </si>
  <si>
    <t>Busy Bees Day Nursery Eaglestone</t>
  </si>
  <si>
    <t>Buttons @ Willen</t>
  </si>
  <si>
    <t>Buttons@abbeys</t>
  </si>
  <si>
    <t>Buttons@brooklands</t>
  </si>
  <si>
    <t>Buttons@Giffard Park</t>
  </si>
  <si>
    <t>Buttons@NewtonLeys</t>
  </si>
  <si>
    <t>Buttons@Wavendon Gate</t>
  </si>
  <si>
    <t>Buttons@Wolverton</t>
  </si>
  <si>
    <t>Bwalya, Paxina</t>
  </si>
  <si>
    <t>Carey, Dawn</t>
  </si>
  <si>
    <t>Carey, Louise</t>
  </si>
  <si>
    <t>Caring Kindergartens</t>
  </si>
  <si>
    <t>Castlethorpe Pre-School</t>
  </si>
  <si>
    <t>Childcare Pathways</t>
  </si>
  <si>
    <t>Chipmonks Pre School (Broughton)</t>
  </si>
  <si>
    <t>Chipmonks Pre School Limited (Monkston)</t>
  </si>
  <si>
    <t>Churchill, Gillian</t>
  </si>
  <si>
    <t>Clement, Elizabeth</t>
  </si>
  <si>
    <t>Coffee Tots Pre-school</t>
  </si>
  <si>
    <t>Cooper, Sarah (Mini Coopers)</t>
  </si>
  <si>
    <t>Crosslands Nursery</t>
  </si>
  <si>
    <t>Crowhurst, Deborah Ann</t>
  </si>
  <si>
    <t>Dias, Sirimathie</t>
  </si>
  <si>
    <t>Dickens, Emma</t>
  </si>
  <si>
    <t>Dodds,  Julie</t>
  </si>
  <si>
    <t>Dowsett, Barbara Elizabeth</t>
  </si>
  <si>
    <t>Ducklings @ Emerson Valley</t>
  </si>
  <si>
    <t>Ducklings @ Monkston Park</t>
  </si>
  <si>
    <t>Ducklings @Gt Linford</t>
  </si>
  <si>
    <t>Ducklings Pre-School Oldbrook</t>
  </si>
  <si>
    <t>Ducklings Preschool Shenley Brook End</t>
  </si>
  <si>
    <t>Ducklings Preschool Springfield</t>
  </si>
  <si>
    <t>Ducklings Pre-School Westcroft</t>
  </si>
  <si>
    <t>Eaglestone Pre-School</t>
  </si>
  <si>
    <t>Eaton Mill Nursery</t>
  </si>
  <si>
    <t>Edwards, Nadine</t>
  </si>
  <si>
    <t>Eldridge, Hazel Elizabeth</t>
  </si>
  <si>
    <t>Evison, Jennifer</t>
  </si>
  <si>
    <t>Fenemore, Emma</t>
  </si>
  <si>
    <t>Ferguson, Cheryl</t>
  </si>
  <si>
    <t>Filgrave School and Filgrave Nursery</t>
  </si>
  <si>
    <t>Fisher, Karen</t>
  </si>
  <si>
    <t>Fisher, Kim</t>
  </si>
  <si>
    <t>Furzton Tots Preschool</t>
  </si>
  <si>
    <t>Gates, Jemima Rose</t>
  </si>
  <si>
    <t>Gibson, Laura</t>
  </si>
  <si>
    <t>Gibson, Sharon</t>
  </si>
  <si>
    <t>Gingell-Watts, Emma</t>
  </si>
  <si>
    <t>Glanfield, Sarah</t>
  </si>
  <si>
    <t>Gosling, Jeanette Elizabeth</t>
  </si>
  <si>
    <t>Graham, Karen Yvonne</t>
  </si>
  <si>
    <t>Great Holm Pre-school</t>
  </si>
  <si>
    <t>Greenleys Community Pre-school</t>
  </si>
  <si>
    <t>Gymfinity Kids MK Ltd</t>
  </si>
  <si>
    <t>Hanslope Park Day Nursery</t>
  </si>
  <si>
    <t>Hanslope Pre-School</t>
  </si>
  <si>
    <t>Happy Times Pre School &amp; Day Nursery</t>
  </si>
  <si>
    <t>Harrison, Ayesha</t>
  </si>
  <si>
    <t>Head Start Day Nursery</t>
  </si>
  <si>
    <t>Healey, Jade</t>
  </si>
  <si>
    <t>Hobbyhorse Pre School</t>
  </si>
  <si>
    <t>Holmden, Claire Louise</t>
  </si>
  <si>
    <t>Home from Home Childcare</t>
  </si>
  <si>
    <t>Horsford, Rachel</t>
  </si>
  <si>
    <t>Hussain, Quratulain</t>
  </si>
  <si>
    <t>Hutton, Stacy</t>
  </si>
  <si>
    <t>Jackson, Kelly</t>
  </si>
  <si>
    <t>Jeffery, Mary Denise Theresa</t>
  </si>
  <si>
    <t>Jegajeevan, Thanureka</t>
  </si>
  <si>
    <t>Johnson, Sandi-Anne</t>
  </si>
  <si>
    <t>Jumpstart Pre-School</t>
  </si>
  <si>
    <t>Karen's Independent Daycare Setting (KIDS)</t>
  </si>
  <si>
    <t>Kelly and Kids</t>
  </si>
  <si>
    <t>Kiddi Caru Nursery - Walnut Tree</t>
  </si>
  <si>
    <t>Kiddi Caru Nursery Caldecotte</t>
  </si>
  <si>
    <t>Kids Play Childcare Hub</t>
  </si>
  <si>
    <t>King Edwards Day Nursery</t>
  </si>
  <si>
    <t>Koch, Samantha Louise</t>
  </si>
  <si>
    <t>Lambert-Jones, Tracey Jane</t>
  </si>
  <si>
    <t>Larchfield Nursery LLP</t>
  </si>
  <si>
    <t>Lavendon Pavilion Pre-School</t>
  </si>
  <si>
    <t>Ledster, Emma (childminder)</t>
  </si>
  <si>
    <t>Lightfoot, Miluse</t>
  </si>
  <si>
    <t>Little Bears Day Nursery</t>
  </si>
  <si>
    <t>Little Chestnuts Day Nursery</t>
  </si>
  <si>
    <t>Little Lambs Pre-School</t>
  </si>
  <si>
    <t>Little Oaks Community Nursery</t>
  </si>
  <si>
    <t>Little Stars Nursery</t>
  </si>
  <si>
    <t>Little Tinkers Preschool @ Fern Grove</t>
  </si>
  <si>
    <t>Little Tinkers Preschool @ Holne Chase</t>
  </si>
  <si>
    <t>Little Tinkers Preschool Charles Warren</t>
  </si>
  <si>
    <t>Lovat Hall Pre-School</t>
  </si>
  <si>
    <t>Lusted, Joanne</t>
  </si>
  <si>
    <t>Mahmood, Rubab Mahmood</t>
  </si>
  <si>
    <t>Maris, Kate</t>
  </si>
  <si>
    <t>Markham, Kimberly</t>
  </si>
  <si>
    <t>Mauseth, Belinda</t>
  </si>
  <si>
    <t>Meadow View Day Nursery</t>
  </si>
  <si>
    <t>Melrose Pre-school Playgroup</t>
  </si>
  <si>
    <t>Mileham, Vivian Ann</t>
  </si>
  <si>
    <t>Miller, Melanie Joy</t>
  </si>
  <si>
    <t>Mills, Victoria Anne</t>
  </si>
  <si>
    <t>Milton Keynes College Early Years Training Nursery and Playscheme</t>
  </si>
  <si>
    <t>Milton Keynes Montessori Pre-School</t>
  </si>
  <si>
    <t>Milton Keynes Prep Sch</t>
  </si>
  <si>
    <t>Mini Monsters Pre School (Medbourne)</t>
  </si>
  <si>
    <t>Mini Monsters Pre School (Oxley Park)</t>
  </si>
  <si>
    <t>Moore, Emma</t>
  </si>
  <si>
    <t>Mulberry Bear Day Nursery and Pre School</t>
  </si>
  <si>
    <t>Mwadime, Grace Shali</t>
  </si>
  <si>
    <t>Nicol, Rosaline</t>
  </si>
  <si>
    <t>Northern Pastures Pre-School</t>
  </si>
  <si>
    <t xml:space="preserve">Nursery On The Green </t>
  </si>
  <si>
    <t>Nurtureville Day Nursery</t>
  </si>
  <si>
    <t>Olney Nursery School</t>
  </si>
  <si>
    <t>Olney Pre-school</t>
  </si>
  <si>
    <t>O'Neill, Louise</t>
  </si>
  <si>
    <t>Owusu. Kaye</t>
  </si>
  <si>
    <t>Paddy, Mamley</t>
  </si>
  <si>
    <t>Parry, Kelly Louise</t>
  </si>
  <si>
    <t>Peacock, Claire</t>
  </si>
  <si>
    <t>Pearson, Sophie</t>
  </si>
  <si>
    <t>Perry, Rebecca</t>
  </si>
  <si>
    <t>Playzone Day Nursery</t>
  </si>
  <si>
    <t>Plummer, Tanya</t>
  </si>
  <si>
    <t>Ponciano, Polina</t>
  </si>
  <si>
    <t>Powell, Karen</t>
  </si>
  <si>
    <t>Puddleducks Pre-school</t>
  </si>
  <si>
    <t>Rainbow, Emily</t>
  </si>
  <si>
    <t>Reading, Nicola Christine</t>
  </si>
  <si>
    <t>Reed, Sandra (childminder)</t>
  </si>
  <si>
    <t>Rees, susan</t>
  </si>
  <si>
    <t>Reynolds, Alex</t>
  </si>
  <si>
    <t>Richardson, Melony</t>
  </si>
  <si>
    <t>Ricketts, Lucy Catherine</t>
  </si>
  <si>
    <t>River Meadow Pre-School</t>
  </si>
  <si>
    <t>Robbins, Anna Ulrica</t>
  </si>
  <si>
    <t>Rogers, Carol Louise</t>
  </si>
  <si>
    <t>Ruston, Ruth</t>
  </si>
  <si>
    <t>Ryan, Marion Therese</t>
  </si>
  <si>
    <t>Schunova, Zuzana</t>
  </si>
  <si>
    <t>Sciberras, Cara</t>
  </si>
  <si>
    <t>Scott, Michelle Louise</t>
  </si>
  <si>
    <t>Shenley Church End Pre-School</t>
  </si>
  <si>
    <t>Shenley Lodge Pre-school</t>
  </si>
  <si>
    <t>Sherington Pre-School</t>
  </si>
  <si>
    <t>Simmons, Samantha</t>
  </si>
  <si>
    <t>Small Wonders</t>
  </si>
  <si>
    <t>Smullen, Katie</t>
  </si>
  <si>
    <t>Snead, Michelle</t>
  </si>
  <si>
    <t>Spencer, Linda</t>
  </si>
  <si>
    <t>Squires, Vicky Ann</t>
  </si>
  <si>
    <t>Stantonfields Pre-School Playgroup</t>
  </si>
  <si>
    <t>Stoke Goldington Pre-school Playgroup</t>
  </si>
  <si>
    <t>Stony Stratford Pre-School &amp; Day Nursery</t>
  </si>
  <si>
    <t>Stratton, Linda Caroline</t>
  </si>
  <si>
    <t>Sunflower Pre-School</t>
  </si>
  <si>
    <t>Sunshire Day Care Centre</t>
  </si>
  <si>
    <t>Suzanne Shaw</t>
  </si>
  <si>
    <t>Sydee, Tamaryn</t>
  </si>
  <si>
    <t>Talbot, Gillian</t>
  </si>
  <si>
    <t>Taylor, Heather Lucille</t>
  </si>
  <si>
    <t>Terblanche, Sabine</t>
  </si>
  <si>
    <t>The Grove Sch</t>
  </si>
  <si>
    <t>The Palace Day Nursery</t>
  </si>
  <si>
    <t>The Railway Nursery</t>
  </si>
  <si>
    <t>The Rowans Day Nursery</t>
  </si>
  <si>
    <t>The Webber Independent School</t>
  </si>
  <si>
    <t>The Wendy House</t>
  </si>
  <si>
    <t>Thompson, Sheena Louise</t>
  </si>
  <si>
    <t>Thorpe, Karla</t>
  </si>
  <si>
    <t>Tik Tak Childcare</t>
  </si>
  <si>
    <t>Tiny Steps Day Nursery</t>
  </si>
  <si>
    <t>Tippytoes Stantonbury Nursery Ltd</t>
  </si>
  <si>
    <t>Trew, Sandra</t>
  </si>
  <si>
    <t>Turl, Abby</t>
  </si>
  <si>
    <t>Tweed, Doreen Janet</t>
  </si>
  <si>
    <t>Twinkle Tots Playgroup</t>
  </si>
  <si>
    <t>Two Mile Ash Pre-School</t>
  </si>
  <si>
    <t>Vrbova, Nadezda</t>
  </si>
  <si>
    <t>Walton Pre Prep Sch</t>
  </si>
  <si>
    <t>Wavendon Pre-School &amp; Day Nursery</t>
  </si>
  <si>
    <t>Wellies Day Nursery Limited</t>
  </si>
  <si>
    <t>Whiles, Lisa</t>
  </si>
  <si>
    <t>Why, Cleopatra Isabella Simone</t>
  </si>
  <si>
    <t>Wilkinson, Lindsey</t>
  </si>
  <si>
    <t>Wilson, David</t>
  </si>
  <si>
    <t>Wind In The Willows Nursery</t>
  </si>
  <si>
    <t>Winful, Susana</t>
  </si>
  <si>
    <t>Wolverton Day Nursery</t>
  </si>
  <si>
    <t>Wood, Karen</t>
  </si>
  <si>
    <t>Wood, Victoria Michelle</t>
  </si>
  <si>
    <t>Woodcock, Victoria</t>
  </si>
  <si>
    <t>Woodlands Day Nursery</t>
  </si>
  <si>
    <t>Woolstone Pre-School Playgroup</t>
  </si>
  <si>
    <t>Wright, Lisa</t>
  </si>
  <si>
    <t>Young, Louise</t>
  </si>
  <si>
    <t>Youth Club Pre-school</t>
  </si>
  <si>
    <t>New Codes (Press F9 to refresh)</t>
  </si>
  <si>
    <t>841x879w</t>
  </si>
  <si>
    <t>116q376h</t>
  </si>
  <si>
    <t>208w746y</t>
  </si>
  <si>
    <t>367k15d</t>
  </si>
  <si>
    <t>192u596h</t>
  </si>
  <si>
    <t>799h894d</t>
  </si>
  <si>
    <t>35s874q</t>
  </si>
  <si>
    <t>240u274m</t>
  </si>
  <si>
    <t>345qm769</t>
  </si>
  <si>
    <t>64d48c</t>
  </si>
  <si>
    <t>6s938g</t>
  </si>
  <si>
    <t>310c303f</t>
  </si>
  <si>
    <t>599m95y</t>
  </si>
  <si>
    <t>283y650v</t>
  </si>
  <si>
    <t>primrose</t>
  </si>
  <si>
    <t>546u244d</t>
  </si>
  <si>
    <t>316y546e</t>
  </si>
  <si>
    <t>767y212p</t>
  </si>
  <si>
    <t>537e964c</t>
  </si>
  <si>
    <t>1xH34pR7</t>
  </si>
  <si>
    <t>357kx929</t>
  </si>
  <si>
    <t>933t403r</t>
  </si>
  <si>
    <t>634q692a</t>
  </si>
  <si>
    <t>550u834a</t>
  </si>
  <si>
    <t>757e243l</t>
  </si>
  <si>
    <t>4d67y</t>
  </si>
  <si>
    <t>733u76l</t>
  </si>
  <si>
    <t>577w145r</t>
  </si>
  <si>
    <t>686d673m</t>
  </si>
  <si>
    <t>294c302f</t>
  </si>
  <si>
    <t>775p999d</t>
  </si>
  <si>
    <t>398n525d</t>
  </si>
  <si>
    <t>932nq708</t>
  </si>
  <si>
    <t>124s704k</t>
  </si>
  <si>
    <t>39b257j</t>
  </si>
  <si>
    <t>729u814h</t>
  </si>
  <si>
    <t>944xq359</t>
  </si>
  <si>
    <t>374ga724</t>
  </si>
  <si>
    <t>756gl823</t>
  </si>
  <si>
    <t>379cq645</t>
  </si>
  <si>
    <t>921yb337</t>
  </si>
  <si>
    <t>501cc256</t>
  </si>
  <si>
    <t>575gs449</t>
  </si>
  <si>
    <t>306rk130</t>
  </si>
  <si>
    <t>481ap960</t>
  </si>
  <si>
    <t>405ux667</t>
  </si>
  <si>
    <t>254mp740</t>
  </si>
  <si>
    <t>Adom, Nora (childminder)</t>
  </si>
  <si>
    <t>234bj838</t>
  </si>
  <si>
    <t>220nj845</t>
  </si>
  <si>
    <t>524ue370</t>
  </si>
  <si>
    <t>860vw922</t>
  </si>
  <si>
    <t>542fd876</t>
  </si>
  <si>
    <t>328bt357</t>
  </si>
  <si>
    <t>Amusan, Jade</t>
  </si>
  <si>
    <t>394dv404</t>
  </si>
  <si>
    <t>251jj126</t>
  </si>
  <si>
    <t>Arbon, Charlotte</t>
  </si>
  <si>
    <t>605bx741</t>
  </si>
  <si>
    <t>147bm427</t>
  </si>
  <si>
    <t>906sc311</t>
  </si>
  <si>
    <t>552rv658</t>
  </si>
  <si>
    <t>852vu278</t>
  </si>
  <si>
    <t>390xq820</t>
  </si>
  <si>
    <t>818um171</t>
  </si>
  <si>
    <t>877gy477</t>
  </si>
  <si>
    <t>909te866</t>
  </si>
  <si>
    <t>342me459</t>
  </si>
  <si>
    <t>759jm428</t>
  </si>
  <si>
    <t>674rp254</t>
  </si>
  <si>
    <t>Bategerezi, Beatrice</t>
  </si>
  <si>
    <t>293sw718</t>
  </si>
  <si>
    <t>415it983</t>
  </si>
  <si>
    <t>601pw857</t>
  </si>
  <si>
    <t>636of697</t>
  </si>
  <si>
    <t>572qb915</t>
  </si>
  <si>
    <t>680os275</t>
  </si>
  <si>
    <t>613wz466</t>
  </si>
  <si>
    <t>950je661</t>
  </si>
  <si>
    <t>295wb452</t>
  </si>
  <si>
    <t>Brookes-Muttitt, Elaine Clare</t>
  </si>
  <si>
    <t>890ay978</t>
  </si>
  <si>
    <t>214vm959</t>
  </si>
  <si>
    <t>738yb464</t>
  </si>
  <si>
    <t>290gu449</t>
  </si>
  <si>
    <t>301ea157</t>
  </si>
  <si>
    <t>643xf427</t>
  </si>
  <si>
    <t>774kd674</t>
  </si>
  <si>
    <t>685om915</t>
  </si>
  <si>
    <t>218xl262</t>
  </si>
  <si>
    <t>253fj290</t>
  </si>
  <si>
    <t>404wo210</t>
  </si>
  <si>
    <t>243hx243</t>
  </si>
  <si>
    <t>844ao762</t>
  </si>
  <si>
    <t>614ne725</t>
  </si>
  <si>
    <t>166cy893</t>
  </si>
  <si>
    <t>730kp594</t>
  </si>
  <si>
    <t>289iu242</t>
  </si>
  <si>
    <t>736pr852</t>
  </si>
  <si>
    <t>153md322</t>
  </si>
  <si>
    <t>444fq961</t>
  </si>
  <si>
    <t>236ur213</t>
  </si>
  <si>
    <t>937gp937</t>
  </si>
  <si>
    <t>847sh230</t>
  </si>
  <si>
    <t>352qt464</t>
  </si>
  <si>
    <t>715dt919</t>
  </si>
  <si>
    <t>310wg877</t>
  </si>
  <si>
    <t>977ar200</t>
  </si>
  <si>
    <t>952tj404</t>
  </si>
  <si>
    <t>483iz133</t>
  </si>
  <si>
    <t>563lo494</t>
  </si>
  <si>
    <t>239qs622</t>
  </si>
  <si>
    <t>586eb762</t>
  </si>
  <si>
    <t>520aq847</t>
  </si>
  <si>
    <t>Daly, Melanie</t>
  </si>
  <si>
    <t>960rn147</t>
  </si>
  <si>
    <t>962za775</t>
  </si>
  <si>
    <t>877os624</t>
  </si>
  <si>
    <t>375xv587</t>
  </si>
  <si>
    <t>117ft572</t>
  </si>
  <si>
    <t>653zh451</t>
  </si>
  <si>
    <t>905tn563</t>
  </si>
  <si>
    <t>680rg785</t>
  </si>
  <si>
    <t>438ag463</t>
  </si>
  <si>
    <t>195fm508</t>
  </si>
  <si>
    <t>438hw520</t>
  </si>
  <si>
    <t>724ss512</t>
  </si>
  <si>
    <t>980ym680</t>
  </si>
  <si>
    <t>799ip790</t>
  </si>
  <si>
    <t>202te115</t>
  </si>
  <si>
    <t>515tz654</t>
  </si>
  <si>
    <t>157xe143</t>
  </si>
  <si>
    <t>El-Khazen, Allegra</t>
  </si>
  <si>
    <t>668mc752</t>
  </si>
  <si>
    <t>699je299</t>
  </si>
  <si>
    <t>Fabian, Joanne</t>
  </si>
  <si>
    <t>106dl107</t>
  </si>
  <si>
    <t>423gm485</t>
  </si>
  <si>
    <t>142en839</t>
  </si>
  <si>
    <t>378rf848</t>
  </si>
  <si>
    <t>969qm867</t>
  </si>
  <si>
    <t>597rf380</t>
  </si>
  <si>
    <t>936om303</t>
  </si>
  <si>
    <t>194zy494</t>
  </si>
  <si>
    <t>Gibbens, Helen</t>
  </si>
  <si>
    <t>662gk473</t>
  </si>
  <si>
    <t>272zx762</t>
  </si>
  <si>
    <t>665no534</t>
  </si>
  <si>
    <t>164fp445</t>
  </si>
  <si>
    <t>685za723</t>
  </si>
  <si>
    <t>934ql877</t>
  </si>
  <si>
    <t>829id299</t>
  </si>
  <si>
    <t>501lf544</t>
  </si>
  <si>
    <t>448dn136</t>
  </si>
  <si>
    <t>641do590</t>
  </si>
  <si>
    <t>769ls328</t>
  </si>
  <si>
    <t>994mi517</t>
  </si>
  <si>
    <t>507iu683</t>
  </si>
  <si>
    <t>172zr315</t>
  </si>
  <si>
    <t>189wr463</t>
  </si>
  <si>
    <t>304uz617</t>
  </si>
  <si>
    <t>756fl605</t>
  </si>
  <si>
    <t>629vo708</t>
  </si>
  <si>
    <t>Henniker, Lacey</t>
  </si>
  <si>
    <t>140ki704</t>
  </si>
  <si>
    <t>288xu331</t>
  </si>
  <si>
    <t>428yy930</t>
  </si>
  <si>
    <t>739eq722</t>
  </si>
  <si>
    <t>Horsford, Rachel Ann</t>
  </si>
  <si>
    <t>975ip692</t>
  </si>
  <si>
    <t>472mt154</t>
  </si>
  <si>
    <t>Imagine Childcare</t>
  </si>
  <si>
    <t>888ms423</t>
  </si>
  <si>
    <t>984nl614</t>
  </si>
  <si>
    <t>186ac895</t>
  </si>
  <si>
    <t>477ef539</t>
  </si>
  <si>
    <t>262ik315</t>
  </si>
  <si>
    <t>959yc107</t>
  </si>
  <si>
    <t>381vd176</t>
  </si>
  <si>
    <t>194jo317</t>
  </si>
  <si>
    <t>124lo393</t>
  </si>
  <si>
    <t>206wt785</t>
  </si>
  <si>
    <t>464nj778</t>
  </si>
  <si>
    <t>656yo750</t>
  </si>
  <si>
    <t>450yf172</t>
  </si>
  <si>
    <t>458us618</t>
  </si>
  <si>
    <t>132pv592</t>
  </si>
  <si>
    <t>363ep202</t>
  </si>
  <si>
    <t>358kq960</t>
  </si>
  <si>
    <t>561pa721</t>
  </si>
  <si>
    <t>826es547</t>
  </si>
  <si>
    <t>598zm614</t>
  </si>
  <si>
    <t>869ot705</t>
  </si>
  <si>
    <t>971mo352</t>
  </si>
  <si>
    <t>295ow674</t>
  </si>
  <si>
    <t>397xe890</t>
  </si>
  <si>
    <t>372gr185</t>
  </si>
  <si>
    <t>386dn296</t>
  </si>
  <si>
    <t>129az460</t>
  </si>
  <si>
    <t>384dd394</t>
  </si>
  <si>
    <t>802ov303</t>
  </si>
  <si>
    <t>800wk572</t>
  </si>
  <si>
    <t>723az536</t>
  </si>
  <si>
    <t>773li268</t>
  </si>
  <si>
    <t>763eo477</t>
  </si>
  <si>
    <t>766kr968</t>
  </si>
  <si>
    <t>544tm489</t>
  </si>
  <si>
    <t>287gg833</t>
  </si>
  <si>
    <t>Miller, Patricia</t>
  </si>
  <si>
    <t>463kq386</t>
  </si>
  <si>
    <t>842xc131</t>
  </si>
  <si>
    <t>335hs903</t>
  </si>
  <si>
    <t>211gi466</t>
  </si>
  <si>
    <t>877tj446</t>
  </si>
  <si>
    <t>207vu875</t>
  </si>
  <si>
    <t>917jv871</t>
  </si>
  <si>
    <t>173ec380</t>
  </si>
  <si>
    <t>823dr877</t>
  </si>
  <si>
    <t>695fx683</t>
  </si>
  <si>
    <t>337lk508</t>
  </si>
  <si>
    <t>802ld775</t>
  </si>
  <si>
    <t>Nimmo, Lesley</t>
  </si>
  <si>
    <t>986tb929</t>
  </si>
  <si>
    <t>264ny763</t>
  </si>
  <si>
    <t>616tp800</t>
  </si>
  <si>
    <t>761qf633</t>
  </si>
  <si>
    <t>781si205</t>
  </si>
  <si>
    <t>672ma438</t>
  </si>
  <si>
    <t>550mj615</t>
  </si>
  <si>
    <t>Osborne, Dawn</t>
  </si>
  <si>
    <t>157bm892</t>
  </si>
  <si>
    <t>514hl453</t>
  </si>
  <si>
    <t>642nn451</t>
  </si>
  <si>
    <t>570ub925</t>
  </si>
  <si>
    <t>881mj448</t>
  </si>
  <si>
    <t>839mu605</t>
  </si>
  <si>
    <t>901pb375</t>
  </si>
  <si>
    <t>161ow132</t>
  </si>
  <si>
    <t>233gd294</t>
  </si>
  <si>
    <t>426ez905</t>
  </si>
  <si>
    <t>449ie535</t>
  </si>
  <si>
    <t>844ox887</t>
  </si>
  <si>
    <t>131fl120</t>
  </si>
  <si>
    <t>137nj477</t>
  </si>
  <si>
    <t>684ml608</t>
  </si>
  <si>
    <t>476ew517</t>
  </si>
  <si>
    <t>Richardson, Mavis</t>
  </si>
  <si>
    <t>941fc339</t>
  </si>
  <si>
    <t>205ny167</t>
  </si>
  <si>
    <t>216ov419</t>
  </si>
  <si>
    <t>547wh474</t>
  </si>
  <si>
    <t>390oi623</t>
  </si>
  <si>
    <t>426yy585</t>
  </si>
  <si>
    <t>134cn238</t>
  </si>
  <si>
    <t>551pr644</t>
  </si>
  <si>
    <t>376ya133</t>
  </si>
  <si>
    <t>329ri528</t>
  </si>
  <si>
    <t>Scott, Lauren Louise</t>
  </si>
  <si>
    <t>882ey689</t>
  </si>
  <si>
    <t>912ah871</t>
  </si>
  <si>
    <t>560hz988</t>
  </si>
  <si>
    <t>474ki263</t>
  </si>
  <si>
    <t>393bc364</t>
  </si>
  <si>
    <t>478qz247</t>
  </si>
  <si>
    <t>476vr475</t>
  </si>
  <si>
    <t>472jc766</t>
  </si>
  <si>
    <t>642aq707</t>
  </si>
  <si>
    <t>766vr720</t>
  </si>
  <si>
    <t>385bt771</t>
  </si>
  <si>
    <t>819ez780</t>
  </si>
  <si>
    <t>664ou821</t>
  </si>
  <si>
    <t>195tg565</t>
  </si>
  <si>
    <t>302zw423</t>
  </si>
  <si>
    <t>563xg123</t>
  </si>
  <si>
    <t>932xs115</t>
  </si>
  <si>
    <t>Sunshine Day Care Centre</t>
  </si>
  <si>
    <t>396nw792</t>
  </si>
  <si>
    <t>899zi817</t>
  </si>
  <si>
    <t>191af723</t>
  </si>
  <si>
    <t>869us648</t>
  </si>
  <si>
    <t>223gu413</t>
  </si>
  <si>
    <t>516mi130</t>
  </si>
  <si>
    <t>108kv657</t>
  </si>
  <si>
    <t>The Acacia Tree Day Nursery</t>
  </si>
  <si>
    <t>889qo802</t>
  </si>
  <si>
    <t>303ya684</t>
  </si>
  <si>
    <t>182jj755</t>
  </si>
  <si>
    <t>594xh600</t>
  </si>
  <si>
    <t>938zm439</t>
  </si>
  <si>
    <t>778fq282</t>
  </si>
  <si>
    <t>144xv323</t>
  </si>
  <si>
    <t>777vk780</t>
  </si>
  <si>
    <t>999tv627</t>
  </si>
  <si>
    <t>835jw637</t>
  </si>
  <si>
    <t>800fz794</t>
  </si>
  <si>
    <t>TMA Helping Hands Pre-School</t>
  </si>
  <si>
    <t>314hf610</t>
  </si>
  <si>
    <t>563xi420</t>
  </si>
  <si>
    <t>682zb320</t>
  </si>
  <si>
    <t>813lq593</t>
  </si>
  <si>
    <t>721zi324</t>
  </si>
  <si>
    <t>309yw877</t>
  </si>
  <si>
    <t>251aq895</t>
  </si>
  <si>
    <t>193st997</t>
  </si>
  <si>
    <t>193rr415</t>
  </si>
  <si>
    <t>693sb793</t>
  </si>
  <si>
    <t>514wi320</t>
  </si>
  <si>
    <t>193rd390</t>
  </si>
  <si>
    <t>Wilcox, Jennifer</t>
  </si>
  <si>
    <t>303pf983</t>
  </si>
  <si>
    <t>369dh991</t>
  </si>
  <si>
    <t>439fs103</t>
  </si>
  <si>
    <t>344iz586</t>
  </si>
  <si>
    <t>760ef334</t>
  </si>
  <si>
    <t>153ln299</t>
  </si>
  <si>
    <t>742ak487</t>
  </si>
  <si>
    <t>555mg821</t>
  </si>
  <si>
    <t>297xy496</t>
  </si>
  <si>
    <t>339lo823</t>
  </si>
  <si>
    <t>859uq941</t>
  </si>
  <si>
    <t>261pv355</t>
  </si>
  <si>
    <t>819in459</t>
  </si>
  <si>
    <t>967uv554</t>
  </si>
  <si>
    <t>2021/21 Early Years Single Funding Formula</t>
  </si>
  <si>
    <t>Enter your unique code/web remittance password here</t>
  </si>
  <si>
    <t>Enter hours in the blue boxes to estimate funding based on different budgeted hours.</t>
  </si>
  <si>
    <t>Name of Provider:</t>
  </si>
  <si>
    <t>Funding Allocation for 2021/21</t>
  </si>
  <si>
    <t>Number of weeks</t>
  </si>
  <si>
    <t>Number of Funded Hours</t>
  </si>
  <si>
    <t>Funding rate per Hour</t>
  </si>
  <si>
    <t>Total Allocation</t>
  </si>
  <si>
    <t>£</t>
  </si>
  <si>
    <t>FUNDED 3 AND 4 YEAR OLDS</t>
  </si>
  <si>
    <t>Funding Period 1 (1st Apr 20-31 Aug 20)</t>
  </si>
  <si>
    <t>Funding Period 2 (1st Sept 20-31 Dec 20)</t>
  </si>
  <si>
    <t>Funding Period 3 (1st Jan 21-31 Mar 21)</t>
  </si>
  <si>
    <t>Pupil Allocation for 3 and 4 year olds</t>
  </si>
  <si>
    <t>FUNDED 2 YEAR OLDS</t>
  </si>
  <si>
    <t>Pupil Allocation for 2 year olds</t>
  </si>
  <si>
    <t>TOTAL PUPIL ALLOCATION</t>
  </si>
  <si>
    <t>2020/21 Allocation (CFR Income Code I01 4200105)</t>
  </si>
  <si>
    <t>Combined School</t>
  </si>
  <si>
    <t>MP</t>
  </si>
  <si>
    <t>Infant School</t>
  </si>
  <si>
    <t>MPA</t>
  </si>
  <si>
    <t>Childminder</t>
  </si>
  <si>
    <t>C</t>
  </si>
  <si>
    <t>Private Nursery</t>
  </si>
  <si>
    <t>PV</t>
  </si>
  <si>
    <t>Voluntary Pre-school</t>
  </si>
  <si>
    <t>Private Pre-School</t>
  </si>
  <si>
    <t>Independent</t>
  </si>
  <si>
    <t>I</t>
  </si>
  <si>
    <t>Pre School</t>
  </si>
  <si>
    <t>Private Pre-school</t>
  </si>
  <si>
    <t>c</t>
  </si>
  <si>
    <t>Local Authority Day Nursery</t>
  </si>
  <si>
    <t>419by810</t>
  </si>
  <si>
    <t>b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</si>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</sst>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A010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2" fillId="0" borderId="0" xfId="2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Alignment="1">
      <alignment horizontal="left" vertical="center"/>
    </xf>
    <xf numFmtId="0" fontId="2" fillId="0" borderId="0" xfId="2" applyAlignment="1">
      <alignment horizontal="center" vertical="center"/>
    </xf>
    <xf numFmtId="0" fontId="3" fillId="0" borderId="0" xfId="2" applyFont="1" applyAlignment="1">
      <alignment vertical="center" wrapText="1"/>
    </xf>
    <xf numFmtId="0" fontId="2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2" fillId="0" borderId="0" xfId="2"/>
    <xf numFmtId="0" fontId="2" fillId="0" borderId="0" xfId="2" applyFont="1" applyAlignment="1">
      <alignment horizontal="left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 applyAlignment="1">
      <alignment horizontal="right"/>
    </xf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2" fontId="4" fillId="0" borderId="0" xfId="2" applyNumberFormat="1" applyFont="1"/>
    <xf numFmtId="0" fontId="2" fillId="0" borderId="0" xfId="2" applyFont="1"/>
    <xf numFmtId="0" fontId="5" fillId="0" borderId="0" xfId="2" applyFont="1" applyFill="1"/>
    <xf numFmtId="0" fontId="5" fillId="0" borderId="0" xfId="2" applyFont="1"/>
    <xf numFmtId="1" fontId="2" fillId="0" borderId="0" xfId="2" applyNumberFormat="1" applyAlignment="1">
      <alignment horizontal="right"/>
    </xf>
    <xf numFmtId="2" fontId="2" fillId="0" borderId="0" xfId="2" applyNumberFormat="1" applyAlignment="1">
      <alignment horizontal="right"/>
    </xf>
    <xf numFmtId="2" fontId="2" fillId="0" borderId="0" xfId="2" applyNumberFormat="1"/>
    <xf numFmtId="1" fontId="2" fillId="0" borderId="0" xfId="2" applyNumberFormat="1"/>
    <xf numFmtId="0" fontId="2" fillId="0" borderId="0" xfId="2" applyBorder="1"/>
    <xf numFmtId="1" fontId="3" fillId="0" borderId="0" xfId="2" applyNumberFormat="1" applyFont="1"/>
    <xf numFmtId="164" fontId="0" fillId="0" borderId="0" xfId="1" applyNumberFormat="1" applyFont="1" applyAlignment="1">
      <alignment horizontal="right"/>
    </xf>
    <xf numFmtId="0" fontId="2" fillId="0" borderId="0" xfId="2" applyAlignment="1" applyProtection="1">
      <alignment horizontal="left" vertical="center"/>
      <protection locked="0"/>
    </xf>
    <xf numFmtId="0" fontId="2" fillId="0" borderId="0" xfId="2" applyAlignment="1" applyProtection="1">
      <alignment vertical="center"/>
      <protection locked="0"/>
    </xf>
    <xf numFmtId="0" fontId="2" fillId="0" borderId="0" xfId="2" applyFont="1" applyAlignment="1" applyProtection="1">
      <alignment vertical="center" wrapText="1"/>
      <protection locked="0"/>
    </xf>
    <xf numFmtId="0" fontId="2" fillId="0" borderId="0" xfId="2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2" fillId="0" borderId="0" xfId="2" applyProtection="1"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vertical="center" wrapText="1"/>
      <protection locked="0"/>
    </xf>
    <xf numFmtId="0" fontId="2" fillId="0" borderId="0" xfId="2" applyAlignment="1" applyProtection="1">
      <alignment horizontal="left"/>
      <protection locked="0"/>
    </xf>
    <xf numFmtId="0" fontId="12" fillId="0" borderId="0" xfId="2" applyFont="1" applyProtection="1">
      <protection locked="0"/>
    </xf>
    <xf numFmtId="0" fontId="2" fillId="0" borderId="0" xfId="2" applyAlignment="1" applyProtection="1">
      <alignment horizontal="left"/>
    </xf>
    <xf numFmtId="0" fontId="2" fillId="0" borderId="0" xfId="2" applyFont="1" applyProtection="1"/>
    <xf numFmtId="0" fontId="2" fillId="0" borderId="0" xfId="2" applyProtection="1"/>
    <xf numFmtId="0" fontId="2" fillId="0" borderId="0" xfId="2" applyBorder="1" applyProtection="1"/>
    <xf numFmtId="0" fontId="2" fillId="0" borderId="0" xfId="2" applyBorder="1" applyProtection="1">
      <protection locked="0"/>
    </xf>
    <xf numFmtId="0" fontId="2" fillId="0" borderId="0" xfId="2" applyFont="1" applyAlignment="1" applyProtection="1">
      <alignment horizontal="left"/>
    </xf>
    <xf numFmtId="0" fontId="2" fillId="0" borderId="0" xfId="2" applyBorder="1" applyAlignment="1" applyProtection="1">
      <alignment horizontal="left"/>
    </xf>
    <xf numFmtId="0" fontId="2" fillId="0" borderId="0" xfId="2" applyFont="1" applyAlignment="1">
      <alignment horizontal="left" vertical="top"/>
    </xf>
    <xf numFmtId="0" fontId="13" fillId="0" borderId="0" xfId="2" applyFont="1" applyProtection="1"/>
    <xf numFmtId="0" fontId="3" fillId="0" borderId="0" xfId="2" applyFont="1" applyProtection="1"/>
    <xf numFmtId="0" fontId="3" fillId="0" borderId="0" xfId="2" applyFont="1" applyAlignment="1" applyProtection="1">
      <alignment horizontal="right"/>
    </xf>
    <xf numFmtId="0" fontId="13" fillId="0" borderId="0" xfId="2" applyFont="1" applyAlignment="1" applyProtection="1">
      <alignment horizontal="left" vertical="center"/>
    </xf>
    <xf numFmtId="0" fontId="1" fillId="2" borderId="0" xfId="2" applyFont="1" applyFill="1" applyProtection="1">
      <protection locked="0"/>
    </xf>
    <xf numFmtId="0" fontId="13" fillId="0" borderId="0" xfId="2" applyFont="1" applyAlignment="1" applyProtection="1">
      <alignment vertical="center" wrapText="1"/>
    </xf>
    <xf numFmtId="0" fontId="2" fillId="0" borderId="0" xfId="2" applyAlignment="1" applyProtection="1">
      <alignment vertical="center" wrapText="1"/>
    </xf>
    <xf numFmtId="0" fontId="2" fillId="0" borderId="0" xfId="2" applyAlignment="1" applyProtection="1">
      <alignment vertical="center"/>
    </xf>
    <xf numFmtId="0" fontId="2" fillId="0" borderId="0" xfId="2" applyAlignment="1" applyProtection="1">
      <alignment wrapText="1"/>
    </xf>
    <xf numFmtId="0" fontId="13" fillId="4" borderId="1" xfId="2" applyFont="1" applyFill="1" applyBorder="1" applyProtection="1"/>
    <xf numFmtId="0" fontId="3" fillId="4" borderId="2" xfId="2" applyFont="1" applyFill="1" applyBorder="1" applyProtection="1"/>
    <xf numFmtId="0" fontId="2" fillId="4" borderId="2" xfId="2" applyFill="1" applyBorder="1" applyProtection="1"/>
    <xf numFmtId="3" fontId="2" fillId="4" borderId="3" xfId="2" applyNumberFormat="1" applyFill="1" applyBorder="1" applyProtection="1"/>
    <xf numFmtId="0" fontId="2" fillId="4" borderId="1" xfId="2" applyFill="1" applyBorder="1" applyProtection="1"/>
    <xf numFmtId="0" fontId="2" fillId="4" borderId="4" xfId="2" applyFill="1" applyBorder="1" applyProtection="1"/>
    <xf numFmtId="0" fontId="2" fillId="4" borderId="0" xfId="2" applyFill="1" applyBorder="1" applyProtection="1"/>
    <xf numFmtId="3" fontId="2" fillId="4" borderId="5" xfId="2" applyNumberFormat="1" applyFill="1" applyBorder="1" applyProtection="1"/>
    <xf numFmtId="0" fontId="3" fillId="4" borderId="4" xfId="2" applyFont="1" applyFill="1" applyBorder="1" applyProtection="1"/>
    <xf numFmtId="0" fontId="3" fillId="4" borderId="0" xfId="2" applyFont="1" applyFill="1" applyBorder="1" applyAlignment="1" applyProtection="1">
      <alignment horizontal="center" wrapText="1"/>
    </xf>
    <xf numFmtId="3" fontId="3" fillId="4" borderId="5" xfId="2" applyNumberFormat="1" applyFont="1" applyFill="1" applyBorder="1" applyAlignment="1" applyProtection="1">
      <alignment horizontal="center" wrapText="1"/>
    </xf>
    <xf numFmtId="0" fontId="3" fillId="4" borderId="4" xfId="2" applyFont="1" applyFill="1" applyBorder="1" applyAlignment="1" applyProtection="1">
      <alignment horizontal="center" wrapText="1"/>
    </xf>
    <xf numFmtId="0" fontId="3" fillId="4" borderId="0" xfId="2" applyFont="1" applyFill="1" applyBorder="1" applyAlignment="1" applyProtection="1">
      <alignment horizontal="center"/>
    </xf>
    <xf numFmtId="3" fontId="3" fillId="4" borderId="5" xfId="2" applyNumberFormat="1" applyFont="1" applyFill="1" applyBorder="1" applyAlignment="1" applyProtection="1">
      <alignment horizontal="center"/>
    </xf>
    <xf numFmtId="0" fontId="3" fillId="3" borderId="4" xfId="2" applyFont="1" applyFill="1" applyBorder="1" applyProtection="1"/>
    <xf numFmtId="0" fontId="3" fillId="4" borderId="4" xfId="2" applyFont="1" applyFill="1" applyBorder="1" applyAlignment="1" applyProtection="1">
      <alignment vertical="center" wrapText="1"/>
    </xf>
    <xf numFmtId="0" fontId="2" fillId="4" borderId="0" xfId="2" applyFill="1" applyBorder="1" applyAlignment="1" applyProtection="1">
      <alignment vertical="center"/>
    </xf>
    <xf numFmtId="164" fontId="0" fillId="4" borderId="0" xfId="1" applyNumberFormat="1" applyFont="1" applyFill="1" applyBorder="1" applyAlignment="1" applyProtection="1">
      <alignment vertical="center"/>
    </xf>
    <xf numFmtId="43" fontId="0" fillId="4" borderId="0" xfId="1" applyNumberFormat="1" applyFont="1" applyFill="1" applyBorder="1" applyAlignment="1" applyProtection="1">
      <alignment vertical="center"/>
    </xf>
    <xf numFmtId="3" fontId="2" fillId="4" borderId="5" xfId="1" applyNumberFormat="1" applyFill="1" applyBorder="1" applyAlignment="1" applyProtection="1">
      <alignment vertical="center"/>
    </xf>
    <xf numFmtId="164" fontId="0" fillId="3" borderId="6" xfId="1" applyNumberFormat="1" applyFont="1" applyFill="1" applyBorder="1" applyAlignment="1" applyProtection="1">
      <alignment vertical="center"/>
      <protection locked="0"/>
    </xf>
    <xf numFmtId="0" fontId="2" fillId="4" borderId="4" xfId="2" applyFont="1" applyFill="1" applyBorder="1" applyAlignment="1" applyProtection="1"/>
    <xf numFmtId="164" fontId="0" fillId="4" borderId="0" xfId="1" applyNumberFormat="1" applyFont="1" applyFill="1" applyBorder="1" applyProtection="1"/>
    <xf numFmtId="43" fontId="2" fillId="4" borderId="0" xfId="2" applyNumberFormat="1" applyFill="1" applyBorder="1" applyProtection="1"/>
    <xf numFmtId="3" fontId="2" fillId="4" borderId="5" xfId="1" applyNumberFormat="1" applyFill="1" applyBorder="1" applyProtection="1"/>
    <xf numFmtId="164" fontId="0" fillId="4" borderId="4" xfId="1" applyNumberFormat="1" applyFont="1" applyFill="1" applyBorder="1" applyProtection="1"/>
    <xf numFmtId="0" fontId="2" fillId="4" borderId="4" xfId="2" applyFill="1" applyBorder="1" applyAlignment="1" applyProtection="1"/>
    <xf numFmtId="164" fontId="2" fillId="4" borderId="0" xfId="2" applyNumberFormat="1" applyFill="1" applyBorder="1" applyProtection="1"/>
    <xf numFmtId="2" fontId="2" fillId="4" borderId="0" xfId="2" applyNumberFormat="1" applyFill="1" applyBorder="1" applyProtection="1"/>
    <xf numFmtId="3" fontId="2" fillId="4" borderId="7" xfId="1" applyNumberFormat="1" applyFill="1" applyBorder="1" applyProtection="1"/>
    <xf numFmtId="164" fontId="2" fillId="4" borderId="4" xfId="2" applyNumberFormat="1" applyFill="1" applyBorder="1" applyProtection="1"/>
    <xf numFmtId="0" fontId="14" fillId="4" borderId="4" xfId="2" applyFont="1" applyFill="1" applyBorder="1" applyAlignment="1" applyProtection="1"/>
    <xf numFmtId="0" fontId="14" fillId="4" borderId="0" xfId="2" applyFont="1" applyFill="1" applyBorder="1" applyProtection="1"/>
    <xf numFmtId="164" fontId="14" fillId="4" borderId="0" xfId="2" applyNumberFormat="1" applyFont="1" applyFill="1" applyBorder="1" applyProtection="1"/>
    <xf numFmtId="2" fontId="14" fillId="4" borderId="0" xfId="2" applyNumberFormat="1" applyFont="1" applyFill="1" applyBorder="1" applyProtection="1"/>
    <xf numFmtId="3" fontId="14" fillId="4" borderId="5" xfId="1" applyNumberFormat="1" applyFont="1" applyFill="1" applyBorder="1" applyProtection="1"/>
    <xf numFmtId="0" fontId="14" fillId="0" borderId="0" xfId="2" applyFont="1" applyProtection="1"/>
    <xf numFmtId="164" fontId="14" fillId="4" borderId="4" xfId="2" applyNumberFormat="1" applyFont="1" applyFill="1" applyBorder="1" applyProtection="1"/>
    <xf numFmtId="0" fontId="3" fillId="4" borderId="4" xfId="2" applyFont="1" applyFill="1" applyBorder="1" applyAlignment="1" applyProtection="1"/>
    <xf numFmtId="0" fontId="15" fillId="4" borderId="4" xfId="2" applyFont="1" applyFill="1" applyBorder="1" applyAlignment="1" applyProtection="1">
      <alignment vertical="center"/>
    </xf>
    <xf numFmtId="0" fontId="15" fillId="4" borderId="0" xfId="2" applyFont="1" applyFill="1" applyBorder="1" applyAlignment="1" applyProtection="1">
      <alignment vertical="center"/>
    </xf>
    <xf numFmtId="3" fontId="15" fillId="4" borderId="5" xfId="1" applyNumberFormat="1" applyFont="1" applyFill="1" applyBorder="1" applyAlignment="1" applyProtection="1">
      <alignment vertical="center"/>
    </xf>
    <xf numFmtId="0" fontId="15" fillId="0" borderId="0" xfId="2" applyFont="1" applyAlignment="1" applyProtection="1">
      <alignment vertical="center"/>
    </xf>
    <xf numFmtId="0" fontId="3" fillId="0" borderId="0" xfId="2" applyFont="1" applyAlignment="1" applyProtection="1">
      <alignment vertical="center"/>
    </xf>
    <xf numFmtId="3" fontId="2" fillId="4" borderId="5" xfId="1" applyNumberFormat="1" applyFill="1" applyBorder="1" applyAlignment="1" applyProtection="1">
      <alignment vertical="top"/>
    </xf>
    <xf numFmtId="0" fontId="2" fillId="0" borderId="0" xfId="2" applyAlignment="1" applyProtection="1">
      <alignment vertical="top"/>
    </xf>
    <xf numFmtId="0" fontId="2" fillId="4" borderId="4" xfId="2" applyFill="1" applyBorder="1" applyAlignment="1" applyProtection="1">
      <alignment vertical="top"/>
    </xf>
    <xf numFmtId="43" fontId="2" fillId="4" borderId="0" xfId="1" applyNumberFormat="1" applyFill="1" applyBorder="1" applyAlignment="1" applyProtection="1">
      <alignment vertical="top"/>
    </xf>
    <xf numFmtId="0" fontId="16" fillId="4" borderId="0" xfId="2" applyFont="1" applyFill="1" applyBorder="1" applyAlignment="1" applyProtection="1">
      <alignment vertical="center"/>
    </xf>
    <xf numFmtId="3" fontId="15" fillId="4" borderId="8" xfId="1" applyNumberFormat="1" applyFont="1" applyFill="1" applyBorder="1" applyAlignment="1" applyProtection="1">
      <alignment vertical="center"/>
    </xf>
    <xf numFmtId="0" fontId="16" fillId="0" borderId="0" xfId="2" applyFont="1" applyAlignment="1" applyProtection="1">
      <alignment vertical="center"/>
    </xf>
    <xf numFmtId="0" fontId="16" fillId="4" borderId="4" xfId="2" applyFont="1" applyFill="1" applyBorder="1" applyAlignment="1" applyProtection="1">
      <alignment vertical="center"/>
    </xf>
    <xf numFmtId="3" fontId="3" fillId="4" borderId="5" xfId="1" applyNumberFormat="1" applyFont="1" applyFill="1" applyBorder="1" applyProtection="1"/>
    <xf numFmtId="0" fontId="2" fillId="4" borderId="5" xfId="2" applyFill="1" applyBorder="1" applyProtection="1"/>
    <xf numFmtId="0" fontId="3" fillId="4" borderId="9" xfId="2" applyFont="1" applyFill="1" applyBorder="1" applyProtection="1"/>
    <xf numFmtId="0" fontId="2" fillId="4" borderId="10" xfId="2" applyFill="1" applyBorder="1" applyProtection="1"/>
    <xf numFmtId="0" fontId="2" fillId="4" borderId="11" xfId="2" applyFill="1" applyBorder="1" applyProtection="1"/>
    <xf numFmtId="164" fontId="2" fillId="0" borderId="0" xfId="1" applyNumberFormat="1" applyFill="1" applyBorder="1" applyProtection="1"/>
    <xf numFmtId="0" fontId="2" fillId="4" borderId="9" xfId="2" applyFill="1" applyBorder="1" applyProtection="1"/>
    <xf numFmtId="0" fontId="2" fillId="0" borderId="0" xfId="2" applyFill="1" applyBorder="1" applyProtection="1"/>
    <xf numFmtId="3" fontId="2" fillId="0" borderId="0" xfId="2" applyNumberFormat="1" applyProtection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164" fontId="0" fillId="3" borderId="0" xfId="1" applyNumberFormat="1" applyFont="1" applyFill="1" applyBorder="1" applyAlignment="1" applyProtection="1">
      <alignment horizontal="left" vertical="center" wrapText="1"/>
    </xf>
    <xf numFmtId="0" fontId="1" fillId="2" borderId="0" xfId="2" applyFont="1" applyFill="1" applyBorder="1" applyAlignment="1" applyProtection="1">
      <alignment horizontal="right" vertical="center" wrapText="1"/>
    </xf>
    <xf numFmtId="0" fontId="3" fillId="4" borderId="4" xfId="2" applyFont="1" applyFill="1" applyBorder="1" applyAlignment="1" applyProtection="1">
      <alignment horizontal="left" wrapText="1"/>
    </xf>
    <xf numFmtId="0" fontId="3" fillId="4" borderId="0" xfId="2" applyFont="1" applyFill="1" applyBorder="1" applyAlignment="1" applyProtection="1">
      <alignment horizontal="left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0</xdr:row>
      <xdr:rowOff>19050</xdr:rowOff>
    </xdr:from>
    <xdr:to>
      <xdr:col>10</xdr:col>
      <xdr:colOff>47624</xdr:colOff>
      <xdr:row>23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115174" y="19050"/>
          <a:ext cx="3095625" cy="402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Columns A and B on this sheet are protected from row 4 to that the passwords don't get changed.  </a:t>
          </a:r>
        </a:p>
        <a:p>
          <a:endParaRPr lang="en-GB" sz="1100"/>
        </a:p>
        <a:p>
          <a:r>
            <a:rPr lang="en-GB" sz="1100"/>
            <a:t>If a new provider is added to the source file (EYSFF</a:t>
          </a:r>
          <a:r>
            <a:rPr lang="en-GB" sz="1100" baseline="0"/>
            <a:t> Final) then unprotect this worksheet, insert a row in the source file, then insert a row in this sheet.  Add the new web code using paste values and then protect the cells again by putting the password back on using Review, protect sheet.</a:t>
          </a:r>
        </a:p>
        <a:p>
          <a:endParaRPr lang="en-GB" sz="1100" baseline="0"/>
        </a:p>
        <a:p>
          <a:r>
            <a:rPr lang="en-GB" sz="1100" baseline="0"/>
            <a:t>Once done, unprotect the 'Data List' sheet, insert a row and copy the formula from the previous line in order to pick up the new provider.</a:t>
          </a:r>
        </a:p>
        <a:p>
          <a:endParaRPr lang="en-GB" sz="1100" baseline="0"/>
        </a:p>
        <a:p>
          <a:r>
            <a:rPr lang="en-GB" sz="1100" baseline="0"/>
            <a:t>Make sure the new information looks sensible, check it is picking up on the 'Funding Info' tab, then protect everything again.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ttons@Giffard%20Park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U287"/>
  <sheetViews>
    <sheetView workbookViewId="0">
      <pane ySplit="6" topLeftCell="A7" activePane="bottomLeft" state="frozen"/>
      <selection sqref="A1:XFD1048576"/>
      <selection pane="bottomLeft" sqref="A1:XFD1048576"/>
    </sheetView>
  </sheetViews>
  <sheetFormatPr defaultRowHeight="12.75" x14ac:dyDescent="0.2"/>
  <cols>
    <col min="1" max="1" width="9.21875" style="10" customWidth="1"/>
    <col min="2" max="2" width="24.5546875" style="11" customWidth="1"/>
    <col min="3" max="3" width="16.109375" style="12" customWidth="1"/>
    <col min="4" max="4" width="8.88671875" style="13" customWidth="1"/>
    <col min="5" max="7" width="9.88671875" style="14" customWidth="1"/>
    <col min="8" max="8" width="7.109375" style="14" customWidth="1"/>
    <col min="9" max="11" width="9.88671875" style="10" customWidth="1"/>
    <col min="12" max="12" width="7.109375" style="10" customWidth="1"/>
    <col min="13" max="15" width="9.88671875" style="10" customWidth="1"/>
    <col min="16" max="16" width="1.6640625" style="10" customWidth="1"/>
    <col min="17" max="18" width="7.109375" style="10" customWidth="1"/>
    <col min="19" max="16384" width="8.88671875" style="10"/>
  </cols>
  <sheetData>
    <row r="1" spans="1:21" s="1" customFormat="1" ht="38.25" customHeight="1" x14ac:dyDescent="0.2">
      <c r="B1" s="2"/>
      <c r="C1" s="3"/>
      <c r="D1" s="4"/>
      <c r="E1" s="119" t="s">
        <v>0</v>
      </c>
      <c r="F1" s="119"/>
      <c r="G1" s="119"/>
      <c r="H1" s="119"/>
      <c r="I1" s="119" t="s">
        <v>1</v>
      </c>
      <c r="J1" s="119"/>
      <c r="K1" s="119"/>
      <c r="L1" s="119"/>
      <c r="M1" s="120" t="s">
        <v>2</v>
      </c>
      <c r="N1" s="121" t="s">
        <v>3</v>
      </c>
      <c r="O1" s="120" t="s">
        <v>4</v>
      </c>
      <c r="Q1" s="1" t="s">
        <v>5</v>
      </c>
    </row>
    <row r="2" spans="1:21" s="5" customFormat="1" ht="25.5" x14ac:dyDescent="0.2">
      <c r="A2" s="5" t="s">
        <v>6</v>
      </c>
      <c r="B2" s="6" t="s">
        <v>7</v>
      </c>
      <c r="C2" s="7" t="s">
        <v>8</v>
      </c>
      <c r="D2" s="8" t="s">
        <v>9</v>
      </c>
      <c r="E2" s="9" t="s">
        <v>10</v>
      </c>
      <c r="F2" s="9" t="s">
        <v>11</v>
      </c>
      <c r="G2" s="9" t="s">
        <v>12</v>
      </c>
      <c r="H2" s="9" t="s">
        <v>13</v>
      </c>
      <c r="I2" s="9" t="s">
        <v>10</v>
      </c>
      <c r="J2" s="9" t="s">
        <v>11</v>
      </c>
      <c r="K2" s="9" t="s">
        <v>12</v>
      </c>
      <c r="L2" s="9" t="s">
        <v>13</v>
      </c>
      <c r="M2" s="120"/>
      <c r="N2" s="121"/>
      <c r="O2" s="120"/>
    </row>
    <row r="3" spans="1:21" s="5" customFormat="1" hidden="1" x14ac:dyDescent="0.2">
      <c r="B3" s="6"/>
      <c r="C3" s="7"/>
      <c r="D3" s="8"/>
      <c r="E3" s="9"/>
      <c r="F3" s="9"/>
      <c r="G3" s="9"/>
      <c r="H3" s="9"/>
      <c r="I3" s="9"/>
      <c r="J3" s="9"/>
      <c r="K3" s="9"/>
      <c r="L3" s="9"/>
      <c r="M3" s="8"/>
      <c r="N3" s="9"/>
      <c r="O3" s="8"/>
    </row>
    <row r="4" spans="1:21" s="5" customFormat="1" hidden="1" x14ac:dyDescent="0.2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8"/>
      <c r="N4" s="9"/>
      <c r="O4" s="8"/>
    </row>
    <row r="5" spans="1:21" s="5" customFormat="1" hidden="1" x14ac:dyDescent="0.2">
      <c r="B5" s="6"/>
      <c r="C5" s="7"/>
      <c r="D5" s="8"/>
      <c r="E5" s="9"/>
      <c r="F5" s="9"/>
      <c r="G5" s="9"/>
      <c r="H5" s="9"/>
      <c r="I5" s="9"/>
      <c r="J5" s="9"/>
      <c r="K5" s="9"/>
      <c r="L5" s="9"/>
      <c r="M5" s="8"/>
      <c r="N5" s="9"/>
      <c r="O5" s="8"/>
    </row>
    <row r="6" spans="1:21" ht="5.25" customHeight="1" x14ac:dyDescent="0.2"/>
    <row r="7" spans="1:21" s="15" customFormat="1" x14ac:dyDescent="0.2">
      <c r="A7" s="15" t="s">
        <v>14</v>
      </c>
      <c r="B7" s="16" t="s">
        <v>15</v>
      </c>
      <c r="C7" s="16" t="s">
        <v>16</v>
      </c>
      <c r="D7" s="17" t="s">
        <v>17</v>
      </c>
      <c r="E7" s="18">
        <v>0</v>
      </c>
      <c r="F7" s="18">
        <v>0</v>
      </c>
      <c r="G7" s="18">
        <v>0</v>
      </c>
      <c r="H7" s="18">
        <v>4.68</v>
      </c>
      <c r="I7" s="15">
        <v>0</v>
      </c>
      <c r="J7" s="15">
        <v>0</v>
      </c>
      <c r="K7" s="15">
        <v>0</v>
      </c>
      <c r="L7" s="19">
        <v>5.3</v>
      </c>
      <c r="M7" s="15">
        <v>0</v>
      </c>
      <c r="N7" s="15">
        <v>0</v>
      </c>
      <c r="O7" s="15">
        <v>0</v>
      </c>
    </row>
    <row r="8" spans="1:21" x14ac:dyDescent="0.2">
      <c r="A8" s="20" t="s">
        <v>296</v>
      </c>
      <c r="B8" s="21" t="s">
        <v>18</v>
      </c>
      <c r="C8" s="22" t="s">
        <v>16</v>
      </c>
      <c r="D8" s="22" t="s">
        <v>17</v>
      </c>
      <c r="E8" s="23">
        <v>14040</v>
      </c>
      <c r="F8" s="23">
        <v>10738</v>
      </c>
      <c r="G8" s="23">
        <v>10571</v>
      </c>
      <c r="H8" s="24">
        <v>4.68</v>
      </c>
      <c r="I8" s="23">
        <v>4095</v>
      </c>
      <c r="J8" s="23">
        <v>4830</v>
      </c>
      <c r="K8" s="23">
        <v>3795</v>
      </c>
      <c r="L8" s="25">
        <v>5.3</v>
      </c>
      <c r="M8" s="23">
        <v>14847</v>
      </c>
      <c r="N8" s="23">
        <v>69430.498745189892</v>
      </c>
      <c r="O8" s="24">
        <v>0.42</v>
      </c>
      <c r="Q8" s="25">
        <v>0</v>
      </c>
      <c r="S8" s="26"/>
      <c r="T8" s="26"/>
      <c r="U8" s="26"/>
    </row>
    <row r="9" spans="1:21" x14ac:dyDescent="0.2">
      <c r="A9" s="20" t="s">
        <v>297</v>
      </c>
      <c r="B9" s="21" t="s">
        <v>19</v>
      </c>
      <c r="C9" s="22" t="s">
        <v>16</v>
      </c>
      <c r="D9" s="22" t="s">
        <v>17</v>
      </c>
      <c r="E9" s="23">
        <v>11115</v>
      </c>
      <c r="F9" s="23">
        <v>6706</v>
      </c>
      <c r="G9" s="23">
        <v>6600</v>
      </c>
      <c r="H9" s="24">
        <v>4.68</v>
      </c>
      <c r="I9" s="23">
        <v>2340</v>
      </c>
      <c r="J9" s="23">
        <v>2044</v>
      </c>
      <c r="K9" s="23">
        <v>1980</v>
      </c>
      <c r="L9" s="25">
        <v>5.3</v>
      </c>
      <c r="M9" s="23">
        <v>17583</v>
      </c>
      <c r="N9" s="23">
        <v>57799.501254810108</v>
      </c>
      <c r="O9" s="24">
        <v>0.72</v>
      </c>
      <c r="Q9" s="25">
        <v>0</v>
      </c>
      <c r="S9" s="26"/>
      <c r="T9" s="26"/>
      <c r="U9" s="26"/>
    </row>
    <row r="10" spans="1:21" x14ac:dyDescent="0.2">
      <c r="A10" s="20" t="s">
        <v>298</v>
      </c>
      <c r="B10" s="21" t="s">
        <v>20</v>
      </c>
      <c r="C10" s="22" t="s">
        <v>638</v>
      </c>
      <c r="D10" s="22" t="s">
        <v>639</v>
      </c>
      <c r="E10" s="23">
        <v>8190</v>
      </c>
      <c r="F10" s="23">
        <v>5040</v>
      </c>
      <c r="G10" s="23">
        <v>5159</v>
      </c>
      <c r="H10" s="24">
        <v>4.68</v>
      </c>
      <c r="I10" s="23">
        <v>0</v>
      </c>
      <c r="J10" s="23">
        <v>0</v>
      </c>
      <c r="K10" s="23">
        <v>0</v>
      </c>
      <c r="L10" s="25">
        <v>5.3</v>
      </c>
      <c r="M10" s="23">
        <v>7723</v>
      </c>
      <c r="N10" s="23">
        <v>0</v>
      </c>
      <c r="O10" s="24">
        <v>0.42</v>
      </c>
      <c r="Q10" s="25">
        <v>0</v>
      </c>
      <c r="S10" s="26"/>
      <c r="T10" s="26"/>
      <c r="U10" s="26"/>
    </row>
    <row r="11" spans="1:21" x14ac:dyDescent="0.2">
      <c r="A11" s="20" t="s">
        <v>299</v>
      </c>
      <c r="B11" s="21" t="s">
        <v>21</v>
      </c>
      <c r="C11" s="22" t="s">
        <v>638</v>
      </c>
      <c r="D11" s="22" t="s">
        <v>639</v>
      </c>
      <c r="E11" s="23">
        <v>18135</v>
      </c>
      <c r="F11" s="23">
        <v>18508</v>
      </c>
      <c r="G11" s="23">
        <v>14355</v>
      </c>
      <c r="H11" s="24">
        <v>4.68</v>
      </c>
      <c r="I11" s="23">
        <v>0</v>
      </c>
      <c r="J11" s="23">
        <v>0</v>
      </c>
      <c r="K11" s="23">
        <v>0</v>
      </c>
      <c r="L11" s="25">
        <v>5.3</v>
      </c>
      <c r="M11" s="23">
        <v>0</v>
      </c>
      <c r="N11" s="23">
        <v>0</v>
      </c>
      <c r="O11" s="24">
        <v>0</v>
      </c>
      <c r="Q11" s="25">
        <v>0</v>
      </c>
      <c r="S11" s="26"/>
      <c r="T11" s="26"/>
      <c r="U11" s="26"/>
    </row>
    <row r="12" spans="1:21" x14ac:dyDescent="0.2">
      <c r="A12" s="20" t="s">
        <v>300</v>
      </c>
      <c r="B12" s="21" t="s">
        <v>22</v>
      </c>
      <c r="C12" s="22" t="s">
        <v>638</v>
      </c>
      <c r="D12" s="22" t="s">
        <v>639</v>
      </c>
      <c r="E12" s="23">
        <v>11739</v>
      </c>
      <c r="F12" s="23">
        <v>8190</v>
      </c>
      <c r="G12" s="23">
        <v>9570</v>
      </c>
      <c r="H12" s="24">
        <v>4.68</v>
      </c>
      <c r="I12" s="23">
        <v>0</v>
      </c>
      <c r="J12" s="23">
        <v>0</v>
      </c>
      <c r="K12" s="23">
        <v>0</v>
      </c>
      <c r="L12" s="25">
        <v>5.3</v>
      </c>
      <c r="M12" s="23">
        <v>0</v>
      </c>
      <c r="N12" s="23">
        <v>0</v>
      </c>
      <c r="O12" s="24">
        <v>0</v>
      </c>
      <c r="Q12" s="25">
        <v>0</v>
      </c>
      <c r="S12" s="26"/>
      <c r="T12" s="26"/>
      <c r="U12" s="26"/>
    </row>
    <row r="13" spans="1:21" x14ac:dyDescent="0.2">
      <c r="A13" s="20" t="s">
        <v>301</v>
      </c>
      <c r="B13" s="21" t="s">
        <v>23</v>
      </c>
      <c r="C13" s="22" t="s">
        <v>638</v>
      </c>
      <c r="D13" s="22" t="s">
        <v>639</v>
      </c>
      <c r="E13" s="23">
        <v>4875</v>
      </c>
      <c r="F13" s="23">
        <v>3094</v>
      </c>
      <c r="G13" s="23">
        <v>3300</v>
      </c>
      <c r="H13" s="24">
        <v>4.68</v>
      </c>
      <c r="I13" s="23">
        <v>0</v>
      </c>
      <c r="J13" s="23">
        <v>0</v>
      </c>
      <c r="K13" s="23">
        <v>0</v>
      </c>
      <c r="L13" s="25">
        <v>5.3</v>
      </c>
      <c r="M13" s="23">
        <v>0</v>
      </c>
      <c r="N13" s="23">
        <v>0</v>
      </c>
      <c r="O13" s="24">
        <v>0</v>
      </c>
      <c r="Q13" s="25">
        <v>0</v>
      </c>
      <c r="S13" s="26"/>
      <c r="T13" s="26"/>
      <c r="U13" s="26"/>
    </row>
    <row r="14" spans="1:21" x14ac:dyDescent="0.2">
      <c r="A14" s="20" t="s">
        <v>302</v>
      </c>
      <c r="B14" s="21" t="s">
        <v>24</v>
      </c>
      <c r="C14" s="22" t="s">
        <v>640</v>
      </c>
      <c r="D14" s="22" t="s">
        <v>639</v>
      </c>
      <c r="E14" s="23">
        <v>6825</v>
      </c>
      <c r="F14" s="23">
        <v>5516</v>
      </c>
      <c r="G14" s="23">
        <v>5412</v>
      </c>
      <c r="H14" s="24">
        <v>4.68</v>
      </c>
      <c r="I14" s="23">
        <v>0</v>
      </c>
      <c r="J14" s="23">
        <v>0</v>
      </c>
      <c r="K14" s="23">
        <v>0</v>
      </c>
      <c r="L14" s="25">
        <v>5.3</v>
      </c>
      <c r="M14" s="23">
        <v>0</v>
      </c>
      <c r="N14" s="23">
        <v>0</v>
      </c>
      <c r="O14" s="24">
        <v>0</v>
      </c>
      <c r="Q14" s="25">
        <v>0</v>
      </c>
      <c r="S14" s="26"/>
      <c r="T14" s="26"/>
      <c r="U14" s="26"/>
    </row>
    <row r="15" spans="1:21" x14ac:dyDescent="0.2">
      <c r="A15" s="20" t="s">
        <v>303</v>
      </c>
      <c r="B15" s="21" t="s">
        <v>25</v>
      </c>
      <c r="C15" s="22" t="s">
        <v>638</v>
      </c>
      <c r="D15" s="22" t="s">
        <v>639</v>
      </c>
      <c r="E15" s="23">
        <v>4875</v>
      </c>
      <c r="F15" s="23">
        <v>2730</v>
      </c>
      <c r="G15" s="23">
        <v>3960</v>
      </c>
      <c r="H15" s="24">
        <v>4.68</v>
      </c>
      <c r="I15" s="23">
        <v>0</v>
      </c>
      <c r="J15" s="23">
        <v>0</v>
      </c>
      <c r="K15" s="23">
        <v>0</v>
      </c>
      <c r="L15" s="25">
        <v>5.3</v>
      </c>
      <c r="M15" s="23">
        <v>8327</v>
      </c>
      <c r="N15" s="23">
        <v>0</v>
      </c>
      <c r="O15" s="24">
        <v>0.72</v>
      </c>
      <c r="Q15" s="25">
        <v>0</v>
      </c>
      <c r="S15" s="26"/>
      <c r="T15" s="26"/>
      <c r="U15" s="26"/>
    </row>
    <row r="16" spans="1:21" x14ac:dyDescent="0.2">
      <c r="A16" s="20" t="s">
        <v>304</v>
      </c>
      <c r="B16" s="21" t="s">
        <v>26</v>
      </c>
      <c r="C16" s="22" t="s">
        <v>638</v>
      </c>
      <c r="D16" s="22" t="s">
        <v>641</v>
      </c>
      <c r="E16" s="23">
        <v>13845</v>
      </c>
      <c r="F16" s="23">
        <v>11046</v>
      </c>
      <c r="G16" s="23">
        <v>10516</v>
      </c>
      <c r="H16" s="24">
        <v>4.68</v>
      </c>
      <c r="I16" s="23">
        <v>0</v>
      </c>
      <c r="J16" s="23">
        <v>0</v>
      </c>
      <c r="K16" s="23">
        <v>0</v>
      </c>
      <c r="L16" s="25">
        <v>5.3</v>
      </c>
      <c r="M16" s="23">
        <v>0</v>
      </c>
      <c r="N16" s="23">
        <v>0</v>
      </c>
      <c r="O16" s="24">
        <v>0</v>
      </c>
      <c r="Q16" s="25">
        <v>0</v>
      </c>
      <c r="S16" s="26"/>
      <c r="T16" s="26"/>
      <c r="U16" s="26"/>
    </row>
    <row r="17" spans="1:21" x14ac:dyDescent="0.2">
      <c r="A17" s="20" t="s">
        <v>305</v>
      </c>
      <c r="B17" s="21" t="s">
        <v>27</v>
      </c>
      <c r="C17" s="22" t="s">
        <v>638</v>
      </c>
      <c r="D17" s="22" t="s">
        <v>639</v>
      </c>
      <c r="E17" s="23">
        <v>10140</v>
      </c>
      <c r="F17" s="23">
        <v>8106</v>
      </c>
      <c r="G17" s="23">
        <v>7161</v>
      </c>
      <c r="H17" s="24">
        <v>4.68</v>
      </c>
      <c r="I17" s="23">
        <v>0</v>
      </c>
      <c r="J17" s="23">
        <v>0</v>
      </c>
      <c r="K17" s="23">
        <v>0</v>
      </c>
      <c r="L17" s="25">
        <v>5.3</v>
      </c>
      <c r="M17" s="23">
        <v>0</v>
      </c>
      <c r="N17" s="23">
        <v>0</v>
      </c>
      <c r="O17" s="24">
        <v>0</v>
      </c>
      <c r="Q17" s="25">
        <v>0</v>
      </c>
      <c r="S17" s="26"/>
      <c r="T17" s="26"/>
      <c r="U17" s="26"/>
    </row>
    <row r="18" spans="1:21" x14ac:dyDescent="0.2">
      <c r="A18" s="20" t="s">
        <v>306</v>
      </c>
      <c r="B18" s="21" t="s">
        <v>28</v>
      </c>
      <c r="C18" s="22" t="s">
        <v>638</v>
      </c>
      <c r="D18" s="22" t="s">
        <v>639</v>
      </c>
      <c r="E18" s="23">
        <v>7449</v>
      </c>
      <c r="F18" s="23">
        <v>5866</v>
      </c>
      <c r="G18" s="23">
        <v>6017</v>
      </c>
      <c r="H18" s="24">
        <v>4.68</v>
      </c>
      <c r="I18" s="23">
        <v>0</v>
      </c>
      <c r="J18" s="23">
        <v>0</v>
      </c>
      <c r="K18" s="23">
        <v>0</v>
      </c>
      <c r="L18" s="25">
        <v>5.3</v>
      </c>
      <c r="M18" s="23">
        <v>0</v>
      </c>
      <c r="N18" s="23">
        <v>0</v>
      </c>
      <c r="O18" s="24">
        <v>0</v>
      </c>
      <c r="Q18" s="25">
        <v>0</v>
      </c>
      <c r="S18" s="26"/>
      <c r="T18" s="26"/>
      <c r="U18" s="26"/>
    </row>
    <row r="19" spans="1:21" x14ac:dyDescent="0.2">
      <c r="A19" s="20" t="s">
        <v>307</v>
      </c>
      <c r="B19" s="21" t="s">
        <v>29</v>
      </c>
      <c r="C19" s="22" t="s">
        <v>638</v>
      </c>
      <c r="D19" s="22" t="s">
        <v>639</v>
      </c>
      <c r="E19" s="23">
        <v>8970</v>
      </c>
      <c r="F19" s="23">
        <v>7140</v>
      </c>
      <c r="G19" s="23">
        <v>7260</v>
      </c>
      <c r="H19" s="24">
        <v>4.68</v>
      </c>
      <c r="I19" s="23">
        <v>0</v>
      </c>
      <c r="J19" s="23">
        <v>0</v>
      </c>
      <c r="K19" s="23">
        <v>0</v>
      </c>
      <c r="L19" s="25">
        <v>5.3</v>
      </c>
      <c r="M19" s="23">
        <v>0</v>
      </c>
      <c r="N19" s="23">
        <v>0</v>
      </c>
      <c r="O19" s="24">
        <v>0</v>
      </c>
      <c r="Q19" s="25">
        <v>0</v>
      </c>
      <c r="S19" s="26"/>
      <c r="T19" s="26"/>
      <c r="U19" s="26"/>
    </row>
    <row r="20" spans="1:21" x14ac:dyDescent="0.2">
      <c r="A20" s="20" t="s">
        <v>308</v>
      </c>
      <c r="B20" s="21" t="s">
        <v>30</v>
      </c>
      <c r="C20" s="22" t="s">
        <v>638</v>
      </c>
      <c r="D20" s="22" t="s">
        <v>639</v>
      </c>
      <c r="E20" s="23">
        <v>8823.75</v>
      </c>
      <c r="F20" s="23">
        <v>5026</v>
      </c>
      <c r="G20" s="23">
        <v>6281</v>
      </c>
      <c r="H20" s="24">
        <v>4.68</v>
      </c>
      <c r="I20" s="23">
        <v>0</v>
      </c>
      <c r="J20" s="23">
        <v>0</v>
      </c>
      <c r="K20" s="23">
        <v>0</v>
      </c>
      <c r="L20" s="25">
        <v>5.3</v>
      </c>
      <c r="M20" s="23">
        <v>0</v>
      </c>
      <c r="N20" s="23">
        <v>0</v>
      </c>
      <c r="O20" s="24">
        <v>0</v>
      </c>
      <c r="Q20" s="25">
        <v>0</v>
      </c>
      <c r="S20" s="26"/>
      <c r="T20" s="26"/>
      <c r="U20" s="26"/>
    </row>
    <row r="21" spans="1:21" x14ac:dyDescent="0.2">
      <c r="A21" s="20" t="s">
        <v>309</v>
      </c>
      <c r="B21" s="21" t="s">
        <v>31</v>
      </c>
      <c r="C21" s="22" t="s">
        <v>640</v>
      </c>
      <c r="D21" s="22" t="s">
        <v>639</v>
      </c>
      <c r="E21" s="23">
        <v>10647</v>
      </c>
      <c r="F21" s="23">
        <v>10136</v>
      </c>
      <c r="G21" s="23">
        <v>8503</v>
      </c>
      <c r="H21" s="24">
        <v>4.68</v>
      </c>
      <c r="I21" s="23">
        <v>0</v>
      </c>
      <c r="J21" s="23">
        <v>0</v>
      </c>
      <c r="K21" s="23">
        <v>0</v>
      </c>
      <c r="L21" s="25">
        <v>5.3</v>
      </c>
      <c r="M21" s="23">
        <v>0</v>
      </c>
      <c r="N21" s="23">
        <v>0</v>
      </c>
      <c r="O21" s="24">
        <v>0</v>
      </c>
      <c r="Q21" s="25">
        <v>0</v>
      </c>
      <c r="S21" s="26"/>
      <c r="T21" s="26"/>
      <c r="U21" s="26"/>
    </row>
    <row r="22" spans="1:21" x14ac:dyDescent="0.2">
      <c r="A22" s="20" t="s">
        <v>310</v>
      </c>
      <c r="B22" s="21" t="s">
        <v>32</v>
      </c>
      <c r="C22" s="22" t="s">
        <v>638</v>
      </c>
      <c r="D22" s="22" t="s">
        <v>641</v>
      </c>
      <c r="E22" s="23">
        <v>7995</v>
      </c>
      <c r="F22" s="23">
        <v>6678</v>
      </c>
      <c r="G22" s="23">
        <v>5643</v>
      </c>
      <c r="H22" s="24">
        <v>4.68</v>
      </c>
      <c r="I22" s="23">
        <v>0</v>
      </c>
      <c r="J22" s="23">
        <v>0</v>
      </c>
      <c r="K22" s="23">
        <v>0</v>
      </c>
      <c r="L22" s="25">
        <v>5.3</v>
      </c>
      <c r="M22" s="23">
        <v>11377</v>
      </c>
      <c r="N22" s="23">
        <v>0</v>
      </c>
      <c r="O22" s="24">
        <v>0.56000000000000005</v>
      </c>
      <c r="Q22" s="25">
        <v>0</v>
      </c>
      <c r="S22" s="26"/>
      <c r="T22" s="26"/>
      <c r="U22" s="26"/>
    </row>
    <row r="23" spans="1:21" x14ac:dyDescent="0.2">
      <c r="A23" s="20" t="s">
        <v>311</v>
      </c>
      <c r="B23" s="21" t="s">
        <v>33</v>
      </c>
      <c r="C23" s="22" t="s">
        <v>640</v>
      </c>
      <c r="D23" s="22" t="s">
        <v>641</v>
      </c>
      <c r="E23" s="23">
        <v>8580</v>
      </c>
      <c r="F23" s="23">
        <v>5670</v>
      </c>
      <c r="G23" s="23">
        <v>5797</v>
      </c>
      <c r="H23" s="24">
        <v>4.68</v>
      </c>
      <c r="I23" s="23">
        <v>0</v>
      </c>
      <c r="J23" s="23">
        <v>0</v>
      </c>
      <c r="K23" s="23">
        <v>0</v>
      </c>
      <c r="L23" s="25">
        <v>5.3</v>
      </c>
      <c r="M23" s="23">
        <v>0</v>
      </c>
      <c r="N23" s="23">
        <v>0</v>
      </c>
      <c r="O23" s="24">
        <v>0</v>
      </c>
      <c r="Q23" s="25">
        <v>0</v>
      </c>
      <c r="S23" s="26"/>
      <c r="T23" s="26"/>
      <c r="U23" s="26"/>
    </row>
    <row r="24" spans="1:21" x14ac:dyDescent="0.2">
      <c r="A24" s="20" t="s">
        <v>312</v>
      </c>
      <c r="B24" s="21" t="s">
        <v>34</v>
      </c>
      <c r="C24" s="22" t="s">
        <v>640</v>
      </c>
      <c r="D24" s="22" t="s">
        <v>639</v>
      </c>
      <c r="E24" s="23">
        <v>15405</v>
      </c>
      <c r="F24" s="23">
        <v>15330</v>
      </c>
      <c r="G24" s="23">
        <v>12771</v>
      </c>
      <c r="H24" s="24">
        <v>4.68</v>
      </c>
      <c r="I24" s="23">
        <v>0</v>
      </c>
      <c r="J24" s="23">
        <v>0</v>
      </c>
      <c r="K24" s="23">
        <v>0</v>
      </c>
      <c r="L24" s="25">
        <v>5.3</v>
      </c>
      <c r="M24" s="23">
        <v>0</v>
      </c>
      <c r="N24" s="23">
        <v>0</v>
      </c>
      <c r="O24" s="24">
        <v>0</v>
      </c>
      <c r="Q24" s="25">
        <v>0</v>
      </c>
      <c r="S24" s="26"/>
      <c r="T24" s="26"/>
      <c r="U24" s="26"/>
    </row>
    <row r="25" spans="1:21" x14ac:dyDescent="0.2">
      <c r="A25" s="20" t="s">
        <v>313</v>
      </c>
      <c r="B25" s="21" t="s">
        <v>35</v>
      </c>
      <c r="C25" s="22" t="s">
        <v>638</v>
      </c>
      <c r="D25" s="22" t="s">
        <v>639</v>
      </c>
      <c r="E25" s="23">
        <v>6630</v>
      </c>
      <c r="F25" s="23">
        <v>4760</v>
      </c>
      <c r="G25" s="23">
        <v>5280</v>
      </c>
      <c r="H25" s="24">
        <v>4.68</v>
      </c>
      <c r="I25" s="23">
        <v>0</v>
      </c>
      <c r="J25" s="23">
        <v>196</v>
      </c>
      <c r="K25" s="23">
        <v>0</v>
      </c>
      <c r="L25" s="25">
        <v>5.3</v>
      </c>
      <c r="M25" s="23">
        <v>12002</v>
      </c>
      <c r="N25" s="23">
        <v>0</v>
      </c>
      <c r="O25" s="24">
        <v>0.72</v>
      </c>
      <c r="Q25" s="25">
        <v>0</v>
      </c>
      <c r="S25" s="26"/>
      <c r="T25" s="26"/>
      <c r="U25" s="26"/>
    </row>
    <row r="26" spans="1:21" x14ac:dyDescent="0.2">
      <c r="A26" s="20" t="s">
        <v>314</v>
      </c>
      <c r="B26" s="21" t="s">
        <v>36</v>
      </c>
      <c r="C26" s="22" t="s">
        <v>638</v>
      </c>
      <c r="D26" s="22" t="s">
        <v>641</v>
      </c>
      <c r="E26" s="23">
        <v>12090</v>
      </c>
      <c r="F26" s="23">
        <v>12600</v>
      </c>
      <c r="G26" s="23">
        <v>9614</v>
      </c>
      <c r="H26" s="24">
        <v>4.68</v>
      </c>
      <c r="I26" s="23">
        <v>0</v>
      </c>
      <c r="J26" s="23">
        <v>0</v>
      </c>
      <c r="K26" s="23">
        <v>0</v>
      </c>
      <c r="L26" s="25">
        <v>5.3</v>
      </c>
      <c r="M26" s="23">
        <v>0</v>
      </c>
      <c r="N26" s="23">
        <v>0</v>
      </c>
      <c r="O26" s="24">
        <v>0</v>
      </c>
      <c r="Q26" s="25">
        <v>0</v>
      </c>
      <c r="S26" s="26"/>
      <c r="T26" s="26"/>
      <c r="U26" s="26"/>
    </row>
    <row r="27" spans="1:21" x14ac:dyDescent="0.2">
      <c r="A27" s="20" t="s">
        <v>315</v>
      </c>
      <c r="B27" s="21" t="s">
        <v>37</v>
      </c>
      <c r="C27" s="22" t="s">
        <v>638</v>
      </c>
      <c r="D27" s="22" t="s">
        <v>639</v>
      </c>
      <c r="E27" s="23">
        <v>14300</v>
      </c>
      <c r="F27" s="23">
        <v>11830</v>
      </c>
      <c r="G27" s="23">
        <v>12199</v>
      </c>
      <c r="H27" s="24">
        <v>4.68</v>
      </c>
      <c r="I27" s="23">
        <v>0</v>
      </c>
      <c r="J27" s="23">
        <v>0</v>
      </c>
      <c r="K27" s="23">
        <v>0</v>
      </c>
      <c r="L27" s="25">
        <v>5.3</v>
      </c>
      <c r="M27" s="23">
        <v>27597</v>
      </c>
      <c r="N27" s="23">
        <v>0</v>
      </c>
      <c r="O27" s="24">
        <v>0.72</v>
      </c>
      <c r="Q27" s="25">
        <v>0</v>
      </c>
      <c r="S27" s="26"/>
      <c r="T27" s="26"/>
      <c r="U27" s="26"/>
    </row>
    <row r="28" spans="1:21" x14ac:dyDescent="0.2">
      <c r="A28" s="20" t="s">
        <v>316</v>
      </c>
      <c r="B28" s="21" t="s">
        <v>38</v>
      </c>
      <c r="C28" s="22" t="s">
        <v>638</v>
      </c>
      <c r="D28" s="22" t="s">
        <v>641</v>
      </c>
      <c r="E28" s="23">
        <v>11895</v>
      </c>
      <c r="F28" s="23">
        <v>12600</v>
      </c>
      <c r="G28" s="23">
        <v>11176</v>
      </c>
      <c r="H28" s="24">
        <v>4.68</v>
      </c>
      <c r="I28" s="23">
        <v>0</v>
      </c>
      <c r="J28" s="23">
        <v>0</v>
      </c>
      <c r="K28" s="23">
        <v>0</v>
      </c>
      <c r="L28" s="25">
        <v>5.3</v>
      </c>
      <c r="M28" s="23">
        <v>0</v>
      </c>
      <c r="N28" s="23">
        <v>0</v>
      </c>
      <c r="O28" s="24">
        <v>0</v>
      </c>
      <c r="Q28" s="25">
        <v>0</v>
      </c>
      <c r="S28" s="26"/>
      <c r="T28" s="26"/>
      <c r="U28" s="26"/>
    </row>
    <row r="29" spans="1:21" x14ac:dyDescent="0.2">
      <c r="A29" s="20" t="s">
        <v>317</v>
      </c>
      <c r="B29" s="21" t="s">
        <v>39</v>
      </c>
      <c r="C29" s="22" t="s">
        <v>640</v>
      </c>
      <c r="D29" s="22" t="s">
        <v>639</v>
      </c>
      <c r="E29" s="23">
        <v>7410</v>
      </c>
      <c r="F29" s="23">
        <v>4284</v>
      </c>
      <c r="G29" s="23">
        <v>4950</v>
      </c>
      <c r="H29" s="24">
        <v>4.68</v>
      </c>
      <c r="I29" s="23">
        <v>0</v>
      </c>
      <c r="J29" s="23">
        <v>0</v>
      </c>
      <c r="K29" s="23">
        <v>0</v>
      </c>
      <c r="L29" s="25">
        <v>5.3</v>
      </c>
      <c r="M29" s="23">
        <v>0</v>
      </c>
      <c r="N29" s="23">
        <v>0</v>
      </c>
      <c r="O29" s="24">
        <v>0</v>
      </c>
      <c r="Q29" s="25">
        <v>0</v>
      </c>
      <c r="S29" s="26"/>
      <c r="T29" s="26"/>
      <c r="U29" s="26"/>
    </row>
    <row r="30" spans="1:21" x14ac:dyDescent="0.2">
      <c r="A30" s="20" t="s">
        <v>318</v>
      </c>
      <c r="B30" s="21" t="s">
        <v>40</v>
      </c>
      <c r="C30" s="22" t="s">
        <v>638</v>
      </c>
      <c r="D30" s="22" t="s">
        <v>641</v>
      </c>
      <c r="E30" s="23">
        <v>7995</v>
      </c>
      <c r="F30" s="23">
        <v>8610</v>
      </c>
      <c r="G30" s="23">
        <v>6831</v>
      </c>
      <c r="H30" s="24">
        <v>4.68</v>
      </c>
      <c r="I30" s="23">
        <v>0</v>
      </c>
      <c r="J30" s="23">
        <v>0</v>
      </c>
      <c r="K30" s="23">
        <v>0</v>
      </c>
      <c r="L30" s="25">
        <v>5.3</v>
      </c>
      <c r="M30" s="23">
        <v>0</v>
      </c>
      <c r="N30" s="23">
        <v>0</v>
      </c>
      <c r="O30" s="24">
        <v>0</v>
      </c>
      <c r="Q30" s="25">
        <v>0</v>
      </c>
      <c r="S30" s="26"/>
      <c r="T30" s="26"/>
      <c r="U30" s="26"/>
    </row>
    <row r="31" spans="1:21" x14ac:dyDescent="0.2">
      <c r="A31" s="20" t="s">
        <v>319</v>
      </c>
      <c r="B31" s="21" t="s">
        <v>41</v>
      </c>
      <c r="C31" s="22" t="s">
        <v>640</v>
      </c>
      <c r="D31" s="22" t="s">
        <v>639</v>
      </c>
      <c r="E31" s="23">
        <v>10140</v>
      </c>
      <c r="F31" s="23">
        <v>9324</v>
      </c>
      <c r="G31" s="23">
        <v>8646</v>
      </c>
      <c r="H31" s="24">
        <v>4.68</v>
      </c>
      <c r="I31" s="23">
        <v>0</v>
      </c>
      <c r="J31" s="23">
        <v>0</v>
      </c>
      <c r="K31" s="23">
        <v>0</v>
      </c>
      <c r="L31" s="25">
        <v>5.3</v>
      </c>
      <c r="M31" s="23">
        <v>11806</v>
      </c>
      <c r="N31" s="23">
        <v>0</v>
      </c>
      <c r="O31" s="24">
        <v>0.42</v>
      </c>
      <c r="Q31" s="25">
        <v>0</v>
      </c>
      <c r="S31" s="26"/>
      <c r="T31" s="26"/>
      <c r="U31" s="26"/>
    </row>
    <row r="32" spans="1:21" x14ac:dyDescent="0.2">
      <c r="A32" s="20" t="s">
        <v>320</v>
      </c>
      <c r="B32" s="21" t="s">
        <v>42</v>
      </c>
      <c r="C32" s="22" t="s">
        <v>638</v>
      </c>
      <c r="D32" s="22" t="s">
        <v>639</v>
      </c>
      <c r="E32" s="23">
        <v>13260</v>
      </c>
      <c r="F32" s="23">
        <v>12558</v>
      </c>
      <c r="G32" s="23">
        <v>10296</v>
      </c>
      <c r="H32" s="24">
        <v>4.68</v>
      </c>
      <c r="I32" s="23">
        <v>0</v>
      </c>
      <c r="J32" s="23">
        <v>0</v>
      </c>
      <c r="K32" s="23">
        <v>0</v>
      </c>
      <c r="L32" s="25">
        <v>5.3</v>
      </c>
      <c r="M32" s="23">
        <v>0</v>
      </c>
      <c r="N32" s="23">
        <v>0</v>
      </c>
      <c r="O32" s="24">
        <v>0</v>
      </c>
      <c r="Q32" s="25">
        <v>0</v>
      </c>
      <c r="S32" s="26"/>
      <c r="T32" s="26"/>
      <c r="U32" s="26"/>
    </row>
    <row r="33" spans="1:21" x14ac:dyDescent="0.2">
      <c r="A33" s="20" t="s">
        <v>321</v>
      </c>
      <c r="B33" s="21" t="s">
        <v>43</v>
      </c>
      <c r="C33" s="22" t="s">
        <v>638</v>
      </c>
      <c r="D33" s="22" t="s">
        <v>641</v>
      </c>
      <c r="E33" s="23">
        <v>14781</v>
      </c>
      <c r="F33" s="23">
        <v>11172</v>
      </c>
      <c r="G33" s="23">
        <v>10879</v>
      </c>
      <c r="H33" s="24">
        <v>4.68</v>
      </c>
      <c r="I33" s="23">
        <v>0</v>
      </c>
      <c r="J33" s="23">
        <v>0</v>
      </c>
      <c r="K33" s="23">
        <v>0</v>
      </c>
      <c r="L33" s="25">
        <v>5.3</v>
      </c>
      <c r="M33" s="23">
        <v>15469</v>
      </c>
      <c r="N33" s="23">
        <v>0</v>
      </c>
      <c r="O33" s="24">
        <v>0.42</v>
      </c>
      <c r="Q33" s="25">
        <v>0</v>
      </c>
      <c r="S33" s="26"/>
      <c r="T33" s="26"/>
      <c r="U33" s="26"/>
    </row>
    <row r="34" spans="1:21" x14ac:dyDescent="0.2">
      <c r="A34" s="20" t="s">
        <v>322</v>
      </c>
      <c r="B34" s="21" t="s">
        <v>44</v>
      </c>
      <c r="C34" s="22" t="s">
        <v>640</v>
      </c>
      <c r="D34" s="22" t="s">
        <v>639</v>
      </c>
      <c r="E34" s="23">
        <v>12441</v>
      </c>
      <c r="F34" s="23">
        <v>11130</v>
      </c>
      <c r="G34" s="23">
        <v>10285</v>
      </c>
      <c r="H34" s="24">
        <v>4.68</v>
      </c>
      <c r="I34" s="23">
        <v>0</v>
      </c>
      <c r="J34" s="23">
        <v>0</v>
      </c>
      <c r="K34" s="23">
        <v>0</v>
      </c>
      <c r="L34" s="25">
        <v>5.3</v>
      </c>
      <c r="M34" s="23">
        <v>0</v>
      </c>
      <c r="N34" s="23">
        <v>0</v>
      </c>
      <c r="O34" s="24">
        <v>0</v>
      </c>
      <c r="Q34" s="25">
        <v>0</v>
      </c>
      <c r="S34" s="26"/>
      <c r="T34" s="26"/>
      <c r="U34" s="26"/>
    </row>
    <row r="35" spans="1:21" x14ac:dyDescent="0.2">
      <c r="A35" s="20" t="s">
        <v>323</v>
      </c>
      <c r="B35" s="21" t="s">
        <v>45</v>
      </c>
      <c r="C35" s="22" t="s">
        <v>638</v>
      </c>
      <c r="D35" s="22" t="s">
        <v>639</v>
      </c>
      <c r="E35" s="23">
        <v>1365</v>
      </c>
      <c r="F35" s="23">
        <v>420</v>
      </c>
      <c r="G35" s="23">
        <v>1155</v>
      </c>
      <c r="H35" s="24">
        <v>4.68</v>
      </c>
      <c r="I35" s="23">
        <v>0</v>
      </c>
      <c r="J35" s="23">
        <v>0</v>
      </c>
      <c r="K35" s="23">
        <v>0</v>
      </c>
      <c r="L35" s="25">
        <v>5.3</v>
      </c>
      <c r="M35" s="23">
        <v>1646</v>
      </c>
      <c r="N35" s="23">
        <v>0</v>
      </c>
      <c r="O35" s="24">
        <v>0.56000000000000005</v>
      </c>
      <c r="Q35" s="25">
        <v>0</v>
      </c>
      <c r="S35" s="26"/>
      <c r="T35" s="26"/>
      <c r="U35" s="26"/>
    </row>
    <row r="36" spans="1:21" x14ac:dyDescent="0.2">
      <c r="A36" s="20" t="s">
        <v>324</v>
      </c>
      <c r="B36" s="21" t="s">
        <v>46</v>
      </c>
      <c r="C36" s="22" t="s">
        <v>638</v>
      </c>
      <c r="D36" s="22" t="s">
        <v>639</v>
      </c>
      <c r="E36" s="23">
        <v>7605</v>
      </c>
      <c r="F36" s="23">
        <v>7560</v>
      </c>
      <c r="G36" s="23">
        <v>6424</v>
      </c>
      <c r="H36" s="24">
        <v>4.68</v>
      </c>
      <c r="I36" s="23">
        <v>0</v>
      </c>
      <c r="J36" s="23">
        <v>0</v>
      </c>
      <c r="K36" s="23">
        <v>0</v>
      </c>
      <c r="L36" s="25">
        <v>5.3</v>
      </c>
      <c r="M36" s="23">
        <v>9067</v>
      </c>
      <c r="N36" s="23">
        <v>0</v>
      </c>
      <c r="O36" s="24">
        <v>0.42</v>
      </c>
      <c r="Q36" s="25">
        <v>0</v>
      </c>
      <c r="S36" s="26"/>
      <c r="T36" s="26"/>
      <c r="U36" s="26"/>
    </row>
    <row r="37" spans="1:21" x14ac:dyDescent="0.2">
      <c r="A37" s="20" t="s">
        <v>325</v>
      </c>
      <c r="B37" s="21" t="s">
        <v>47</v>
      </c>
      <c r="C37" s="22" t="s">
        <v>638</v>
      </c>
      <c r="D37" s="22" t="s">
        <v>639</v>
      </c>
      <c r="E37" s="23">
        <v>13065</v>
      </c>
      <c r="F37" s="23">
        <v>9240</v>
      </c>
      <c r="G37" s="23">
        <v>10725</v>
      </c>
      <c r="H37" s="24">
        <v>4.68</v>
      </c>
      <c r="I37" s="23">
        <v>0</v>
      </c>
      <c r="J37" s="23">
        <v>0</v>
      </c>
      <c r="K37" s="23">
        <v>0</v>
      </c>
      <c r="L37" s="25">
        <v>5.3</v>
      </c>
      <c r="M37" s="23">
        <v>0</v>
      </c>
      <c r="N37" s="23">
        <v>0</v>
      </c>
      <c r="O37" s="24">
        <v>0</v>
      </c>
      <c r="Q37" s="25">
        <v>0</v>
      </c>
      <c r="S37" s="26"/>
      <c r="T37" s="26"/>
      <c r="U37" s="26"/>
    </row>
    <row r="38" spans="1:21" x14ac:dyDescent="0.2">
      <c r="A38" s="20" t="s">
        <v>326</v>
      </c>
      <c r="B38" s="21" t="s">
        <v>48</v>
      </c>
      <c r="C38" s="22" t="s">
        <v>638</v>
      </c>
      <c r="D38" s="22" t="s">
        <v>639</v>
      </c>
      <c r="E38" s="23">
        <v>12090</v>
      </c>
      <c r="F38" s="23">
        <v>10584</v>
      </c>
      <c r="G38" s="23">
        <v>10065</v>
      </c>
      <c r="H38" s="24">
        <v>4.68</v>
      </c>
      <c r="I38" s="23">
        <v>0</v>
      </c>
      <c r="J38" s="23">
        <v>0</v>
      </c>
      <c r="K38" s="23">
        <v>0</v>
      </c>
      <c r="L38" s="25">
        <v>5.3</v>
      </c>
      <c r="M38" s="23">
        <v>0</v>
      </c>
      <c r="N38" s="23">
        <v>0</v>
      </c>
      <c r="O38" s="24">
        <v>0</v>
      </c>
      <c r="Q38" s="25">
        <v>0</v>
      </c>
      <c r="S38" s="26"/>
      <c r="T38" s="26"/>
      <c r="U38" s="26"/>
    </row>
    <row r="39" spans="1:21" x14ac:dyDescent="0.2">
      <c r="A39" s="20" t="s">
        <v>327</v>
      </c>
      <c r="B39" s="21" t="s">
        <v>49</v>
      </c>
      <c r="C39" s="22" t="s">
        <v>638</v>
      </c>
      <c r="D39" s="22" t="s">
        <v>641</v>
      </c>
      <c r="E39" s="23">
        <v>7020</v>
      </c>
      <c r="F39" s="23">
        <v>4410</v>
      </c>
      <c r="G39" s="23">
        <v>4301</v>
      </c>
      <c r="H39" s="24">
        <v>4.68</v>
      </c>
      <c r="I39" s="23">
        <v>0</v>
      </c>
      <c r="J39" s="23">
        <v>0</v>
      </c>
      <c r="K39" s="23">
        <v>0</v>
      </c>
      <c r="L39" s="25">
        <v>5.3</v>
      </c>
      <c r="M39" s="23">
        <v>11326</v>
      </c>
      <c r="N39" s="23">
        <v>0</v>
      </c>
      <c r="O39" s="24">
        <v>0.72</v>
      </c>
      <c r="Q39" s="25">
        <v>0</v>
      </c>
      <c r="S39" s="26"/>
      <c r="T39" s="26"/>
      <c r="U39" s="26"/>
    </row>
    <row r="40" spans="1:21" x14ac:dyDescent="0.2">
      <c r="A40" s="20" t="s">
        <v>328</v>
      </c>
      <c r="B40" s="21" t="s">
        <v>50</v>
      </c>
      <c r="C40" s="22" t="s">
        <v>638</v>
      </c>
      <c r="D40" s="22" t="s">
        <v>641</v>
      </c>
      <c r="E40" s="23">
        <v>14469</v>
      </c>
      <c r="F40" s="23">
        <v>12180</v>
      </c>
      <c r="G40" s="23">
        <v>12243</v>
      </c>
      <c r="H40" s="24">
        <v>4.68</v>
      </c>
      <c r="I40" s="23">
        <v>0</v>
      </c>
      <c r="J40" s="23">
        <v>0</v>
      </c>
      <c r="K40" s="23">
        <v>0</v>
      </c>
      <c r="L40" s="25">
        <v>5.3</v>
      </c>
      <c r="M40" s="23">
        <v>0</v>
      </c>
      <c r="N40" s="23">
        <v>0</v>
      </c>
      <c r="O40" s="24">
        <v>0</v>
      </c>
      <c r="Q40" s="25">
        <v>0</v>
      </c>
      <c r="S40" s="26"/>
      <c r="T40" s="26"/>
      <c r="U40" s="26"/>
    </row>
    <row r="41" spans="1:21" x14ac:dyDescent="0.2">
      <c r="A41" s="20" t="s">
        <v>329</v>
      </c>
      <c r="B41" s="21" t="s">
        <v>51</v>
      </c>
      <c r="C41" s="22" t="s">
        <v>640</v>
      </c>
      <c r="D41" s="22" t="s">
        <v>639</v>
      </c>
      <c r="E41" s="23">
        <v>12090</v>
      </c>
      <c r="F41" s="23">
        <v>11046</v>
      </c>
      <c r="G41" s="23">
        <v>10824</v>
      </c>
      <c r="H41" s="24">
        <v>4.68</v>
      </c>
      <c r="I41" s="23">
        <v>2340</v>
      </c>
      <c r="J41" s="23">
        <v>2310</v>
      </c>
      <c r="K41" s="23">
        <v>1980</v>
      </c>
      <c r="L41" s="25">
        <v>5.3</v>
      </c>
      <c r="M41" s="23">
        <v>0</v>
      </c>
      <c r="N41" s="23">
        <v>0</v>
      </c>
      <c r="O41" s="24">
        <v>0</v>
      </c>
      <c r="Q41" s="25">
        <v>0</v>
      </c>
      <c r="S41" s="26"/>
      <c r="T41" s="26"/>
      <c r="U41" s="26"/>
    </row>
    <row r="42" spans="1:21" x14ac:dyDescent="0.2">
      <c r="A42" s="20" t="s">
        <v>330</v>
      </c>
      <c r="B42" s="21" t="s">
        <v>52</v>
      </c>
      <c r="C42" s="22" t="s">
        <v>640</v>
      </c>
      <c r="D42" s="22" t="s">
        <v>639</v>
      </c>
      <c r="E42" s="23">
        <v>7598.5</v>
      </c>
      <c r="F42" s="23">
        <v>4004</v>
      </c>
      <c r="G42" s="23">
        <v>5599</v>
      </c>
      <c r="H42" s="24">
        <v>4.68</v>
      </c>
      <c r="I42" s="23">
        <v>3081</v>
      </c>
      <c r="J42" s="23">
        <v>2856</v>
      </c>
      <c r="K42" s="23">
        <v>2266</v>
      </c>
      <c r="L42" s="25">
        <v>5.3</v>
      </c>
      <c r="M42" s="23">
        <v>7225</v>
      </c>
      <c r="N42" s="23">
        <v>0</v>
      </c>
      <c r="O42" s="24">
        <v>0.42</v>
      </c>
      <c r="Q42" s="25">
        <v>0</v>
      </c>
      <c r="S42" s="26"/>
      <c r="T42" s="26"/>
      <c r="U42" s="26"/>
    </row>
    <row r="43" spans="1:21" x14ac:dyDescent="0.2">
      <c r="A43" s="20" t="s">
        <v>331</v>
      </c>
      <c r="B43" s="21" t="s">
        <v>53</v>
      </c>
      <c r="C43" s="22" t="s">
        <v>640</v>
      </c>
      <c r="D43" s="22" t="s">
        <v>639</v>
      </c>
      <c r="E43" s="23">
        <v>21833.5</v>
      </c>
      <c r="F43" s="23">
        <v>17640</v>
      </c>
      <c r="G43" s="23">
        <v>18898</v>
      </c>
      <c r="H43" s="24">
        <v>4.68</v>
      </c>
      <c r="I43" s="23">
        <v>0</v>
      </c>
      <c r="J43" s="23">
        <v>0</v>
      </c>
      <c r="K43" s="23">
        <v>0</v>
      </c>
      <c r="L43" s="25">
        <v>5.3</v>
      </c>
      <c r="M43" s="23">
        <v>0</v>
      </c>
      <c r="N43" s="23">
        <v>0</v>
      </c>
      <c r="O43" s="24">
        <v>0</v>
      </c>
      <c r="Q43" s="25">
        <v>0</v>
      </c>
      <c r="S43" s="26"/>
      <c r="T43" s="26"/>
      <c r="U43" s="26"/>
    </row>
    <row r="44" spans="1:21" x14ac:dyDescent="0.2">
      <c r="A44" s="20" t="s">
        <v>332</v>
      </c>
      <c r="B44" s="21" t="s">
        <v>54</v>
      </c>
      <c r="C44" s="22" t="s">
        <v>642</v>
      </c>
      <c r="D44" s="22" t="s">
        <v>643</v>
      </c>
      <c r="E44" s="23">
        <v>903.5</v>
      </c>
      <c r="F44" s="23">
        <v>1148</v>
      </c>
      <c r="G44" s="23">
        <v>803</v>
      </c>
      <c r="H44" s="24">
        <v>4.68</v>
      </c>
      <c r="I44" s="23">
        <v>533</v>
      </c>
      <c r="J44" s="23">
        <v>574</v>
      </c>
      <c r="K44" s="23">
        <v>451</v>
      </c>
      <c r="L44" s="25">
        <v>5.3</v>
      </c>
      <c r="M44" s="23">
        <v>0</v>
      </c>
      <c r="N44" s="23">
        <v>0</v>
      </c>
      <c r="O44" s="24">
        <v>0</v>
      </c>
      <c r="Q44" s="25">
        <v>0</v>
      </c>
      <c r="S44" s="26"/>
      <c r="T44" s="26"/>
      <c r="U44" s="26"/>
    </row>
    <row r="45" spans="1:21" x14ac:dyDescent="0.2">
      <c r="A45" s="20" t="s">
        <v>334</v>
      </c>
      <c r="B45" s="21" t="s">
        <v>55</v>
      </c>
      <c r="C45" s="22" t="s">
        <v>642</v>
      </c>
      <c r="D45" s="22" t="s">
        <v>643</v>
      </c>
      <c r="E45" s="23">
        <v>195</v>
      </c>
      <c r="F45" s="23">
        <v>210</v>
      </c>
      <c r="G45" s="23">
        <v>0</v>
      </c>
      <c r="H45" s="24">
        <v>4.68</v>
      </c>
      <c r="I45" s="23">
        <v>0</v>
      </c>
      <c r="J45" s="23">
        <v>0</v>
      </c>
      <c r="K45" s="23">
        <v>0</v>
      </c>
      <c r="L45" s="25">
        <v>5.3</v>
      </c>
      <c r="M45" s="23">
        <v>292</v>
      </c>
      <c r="N45" s="23">
        <v>0</v>
      </c>
      <c r="O45" s="24">
        <v>0.72</v>
      </c>
      <c r="Q45" s="25">
        <v>0</v>
      </c>
      <c r="S45" s="26"/>
      <c r="T45" s="26"/>
      <c r="U45" s="26"/>
    </row>
    <row r="46" spans="1:21" x14ac:dyDescent="0.2">
      <c r="A46" s="20" t="s">
        <v>333</v>
      </c>
      <c r="B46" s="20" t="s">
        <v>56</v>
      </c>
      <c r="C46" s="22" t="s">
        <v>644</v>
      </c>
      <c r="D46" s="22" t="s">
        <v>645</v>
      </c>
      <c r="E46" s="23">
        <v>2145</v>
      </c>
      <c r="F46" s="23">
        <v>2310</v>
      </c>
      <c r="G46" s="23">
        <v>1815</v>
      </c>
      <c r="H46" s="24">
        <v>4.68</v>
      </c>
      <c r="I46" s="23">
        <v>143</v>
      </c>
      <c r="J46" s="23">
        <v>154</v>
      </c>
      <c r="K46" s="23">
        <v>121</v>
      </c>
      <c r="L46" s="25">
        <v>5.3</v>
      </c>
      <c r="M46" s="23">
        <v>0</v>
      </c>
      <c r="N46" s="23">
        <v>0</v>
      </c>
      <c r="O46" s="24">
        <v>0</v>
      </c>
      <c r="Q46" s="25">
        <v>0</v>
      </c>
      <c r="S46" s="26"/>
      <c r="T46" s="26"/>
      <c r="U46" s="26"/>
    </row>
    <row r="47" spans="1:21" x14ac:dyDescent="0.2">
      <c r="A47" s="20" t="s">
        <v>335</v>
      </c>
      <c r="B47" s="21" t="s">
        <v>57</v>
      </c>
      <c r="C47" s="22" t="s">
        <v>644</v>
      </c>
      <c r="D47" s="22" t="s">
        <v>645</v>
      </c>
      <c r="E47" s="23">
        <v>9002.5</v>
      </c>
      <c r="F47" s="23">
        <v>7868</v>
      </c>
      <c r="G47" s="23">
        <v>9614</v>
      </c>
      <c r="H47" s="24">
        <v>4.68</v>
      </c>
      <c r="I47" s="23">
        <v>2795</v>
      </c>
      <c r="J47" s="23">
        <v>3164</v>
      </c>
      <c r="K47" s="23">
        <v>2552</v>
      </c>
      <c r="L47" s="25">
        <v>5.3</v>
      </c>
      <c r="M47" s="23">
        <v>11123</v>
      </c>
      <c r="N47" s="23">
        <v>0</v>
      </c>
      <c r="O47" s="24">
        <v>0.42</v>
      </c>
      <c r="Q47" s="25">
        <v>0</v>
      </c>
      <c r="S47" s="26"/>
      <c r="T47" s="26"/>
      <c r="U47" s="26"/>
    </row>
    <row r="48" spans="1:21" x14ac:dyDescent="0.2">
      <c r="A48" s="20" t="s">
        <v>336</v>
      </c>
      <c r="B48" s="21" t="s">
        <v>58</v>
      </c>
      <c r="C48" s="22" t="s">
        <v>644</v>
      </c>
      <c r="D48" s="22" t="s">
        <v>645</v>
      </c>
      <c r="E48" s="23">
        <v>13078</v>
      </c>
      <c r="F48" s="23">
        <v>10752</v>
      </c>
      <c r="G48" s="23">
        <v>10989</v>
      </c>
      <c r="H48" s="24">
        <v>4.68</v>
      </c>
      <c r="I48" s="23">
        <v>520</v>
      </c>
      <c r="J48" s="23">
        <v>952</v>
      </c>
      <c r="K48" s="23">
        <v>627</v>
      </c>
      <c r="L48" s="25">
        <v>5.3</v>
      </c>
      <c r="M48" s="23">
        <v>0</v>
      </c>
      <c r="N48" s="23">
        <v>0</v>
      </c>
      <c r="O48" s="24">
        <v>0</v>
      </c>
      <c r="Q48" s="25">
        <v>0</v>
      </c>
      <c r="S48" s="26"/>
      <c r="T48" s="26"/>
      <c r="U48" s="26"/>
    </row>
    <row r="49" spans="1:21" x14ac:dyDescent="0.2">
      <c r="A49" s="20" t="s">
        <v>337</v>
      </c>
      <c r="B49" s="21" t="s">
        <v>59</v>
      </c>
      <c r="C49" s="22" t="s">
        <v>644</v>
      </c>
      <c r="D49" s="22" t="s">
        <v>645</v>
      </c>
      <c r="E49" s="23">
        <v>13520</v>
      </c>
      <c r="F49" s="23">
        <v>11970</v>
      </c>
      <c r="G49" s="23">
        <v>12012</v>
      </c>
      <c r="H49" s="24">
        <v>4.68</v>
      </c>
      <c r="I49" s="23">
        <v>1014</v>
      </c>
      <c r="J49" s="23">
        <v>1428</v>
      </c>
      <c r="K49" s="23">
        <v>891</v>
      </c>
      <c r="L49" s="25">
        <v>5.3</v>
      </c>
      <c r="M49" s="23">
        <v>0</v>
      </c>
      <c r="N49" s="23">
        <v>0</v>
      </c>
      <c r="O49" s="24">
        <v>0</v>
      </c>
      <c r="Q49" s="25">
        <v>0</v>
      </c>
      <c r="S49" s="26"/>
      <c r="T49" s="26"/>
      <c r="U49" s="26"/>
    </row>
    <row r="50" spans="1:21" x14ac:dyDescent="0.2">
      <c r="A50" s="20" t="s">
        <v>338</v>
      </c>
      <c r="B50" s="21" t="s">
        <v>60</v>
      </c>
      <c r="C50" s="22" t="s">
        <v>644</v>
      </c>
      <c r="D50" s="22" t="s">
        <v>645</v>
      </c>
      <c r="E50" s="23">
        <v>7813</v>
      </c>
      <c r="F50" s="23">
        <v>5796</v>
      </c>
      <c r="G50" s="23">
        <v>6457</v>
      </c>
      <c r="H50" s="24">
        <v>4.68</v>
      </c>
      <c r="I50" s="23">
        <v>130</v>
      </c>
      <c r="J50" s="23">
        <v>700</v>
      </c>
      <c r="K50" s="23">
        <v>704</v>
      </c>
      <c r="L50" s="25">
        <v>5.3</v>
      </c>
      <c r="M50" s="23">
        <v>0</v>
      </c>
      <c r="N50" s="23">
        <v>0</v>
      </c>
      <c r="O50" s="24">
        <v>0</v>
      </c>
      <c r="Q50" s="25">
        <v>0</v>
      </c>
      <c r="S50" s="26"/>
      <c r="T50" s="26"/>
      <c r="U50" s="26"/>
    </row>
    <row r="51" spans="1:21" x14ac:dyDescent="0.2">
      <c r="A51" s="20" t="s">
        <v>339</v>
      </c>
      <c r="B51" s="21" t="s">
        <v>61</v>
      </c>
      <c r="C51" s="22" t="s">
        <v>644</v>
      </c>
      <c r="D51" s="22" t="s">
        <v>645</v>
      </c>
      <c r="E51" s="23">
        <v>6912.75</v>
      </c>
      <c r="F51" s="23">
        <v>4312</v>
      </c>
      <c r="G51" s="23">
        <v>4972</v>
      </c>
      <c r="H51" s="24">
        <v>4.68</v>
      </c>
      <c r="I51" s="23">
        <v>195</v>
      </c>
      <c r="J51" s="23">
        <v>392</v>
      </c>
      <c r="K51" s="23">
        <v>165</v>
      </c>
      <c r="L51" s="25">
        <v>5.3</v>
      </c>
      <c r="M51" s="23">
        <v>0</v>
      </c>
      <c r="N51" s="23">
        <v>0</v>
      </c>
      <c r="O51" s="24">
        <v>0</v>
      </c>
      <c r="Q51" s="25">
        <v>0</v>
      </c>
      <c r="S51" s="26"/>
      <c r="T51" s="26"/>
      <c r="U51" s="26"/>
    </row>
    <row r="52" spans="1:21" x14ac:dyDescent="0.2">
      <c r="A52" s="20" t="s">
        <v>340</v>
      </c>
      <c r="B52" s="21" t="s">
        <v>62</v>
      </c>
      <c r="C52" s="22" t="s">
        <v>644</v>
      </c>
      <c r="D52" s="22" t="s">
        <v>645</v>
      </c>
      <c r="E52" s="23">
        <v>10393.5</v>
      </c>
      <c r="F52" s="23">
        <v>7154</v>
      </c>
      <c r="G52" s="23">
        <v>9273</v>
      </c>
      <c r="H52" s="24">
        <v>4.68</v>
      </c>
      <c r="I52" s="23">
        <v>3055</v>
      </c>
      <c r="J52" s="23">
        <v>3122</v>
      </c>
      <c r="K52" s="23">
        <v>2145</v>
      </c>
      <c r="L52" s="25">
        <v>5.3</v>
      </c>
      <c r="M52" s="23">
        <v>0</v>
      </c>
      <c r="N52" s="23">
        <v>0</v>
      </c>
      <c r="O52" s="24">
        <v>0</v>
      </c>
      <c r="Q52" s="25">
        <v>0</v>
      </c>
      <c r="S52" s="26"/>
      <c r="T52" s="26"/>
      <c r="U52" s="26"/>
    </row>
    <row r="53" spans="1:21" x14ac:dyDescent="0.2">
      <c r="A53" s="20" t="s">
        <v>341</v>
      </c>
      <c r="B53" s="21" t="s">
        <v>63</v>
      </c>
      <c r="C53" s="22" t="s">
        <v>644</v>
      </c>
      <c r="D53" s="22" t="s">
        <v>645</v>
      </c>
      <c r="E53" s="23">
        <v>4004</v>
      </c>
      <c r="F53" s="23">
        <v>2114</v>
      </c>
      <c r="G53" s="23">
        <v>2805</v>
      </c>
      <c r="H53" s="24">
        <v>4.68</v>
      </c>
      <c r="I53" s="23">
        <v>279.5</v>
      </c>
      <c r="J53" s="23">
        <v>154</v>
      </c>
      <c r="K53" s="23">
        <v>583</v>
      </c>
      <c r="L53" s="25">
        <v>5.3</v>
      </c>
      <c r="M53" s="23">
        <v>0</v>
      </c>
      <c r="N53" s="23">
        <v>0</v>
      </c>
      <c r="O53" s="24">
        <v>0</v>
      </c>
      <c r="Q53" s="25">
        <v>0</v>
      </c>
      <c r="S53" s="26"/>
      <c r="T53" s="26"/>
      <c r="U53" s="26"/>
    </row>
    <row r="54" spans="1:21" s="27" customFormat="1" x14ac:dyDescent="0.2">
      <c r="A54" s="20" t="s">
        <v>345</v>
      </c>
      <c r="B54" s="21" t="s">
        <v>64</v>
      </c>
      <c r="C54" s="22" t="s">
        <v>644</v>
      </c>
      <c r="D54" s="22" t="s">
        <v>645</v>
      </c>
      <c r="E54" s="23">
        <v>5421</v>
      </c>
      <c r="F54" s="23">
        <v>3444</v>
      </c>
      <c r="G54" s="23">
        <v>4499</v>
      </c>
      <c r="H54" s="24">
        <v>4.68</v>
      </c>
      <c r="I54" s="23">
        <v>0</v>
      </c>
      <c r="J54" s="23">
        <v>0</v>
      </c>
      <c r="K54" s="23">
        <v>0</v>
      </c>
      <c r="L54" s="25">
        <v>5.3</v>
      </c>
      <c r="M54" s="23">
        <v>0</v>
      </c>
      <c r="N54" s="23">
        <v>0</v>
      </c>
      <c r="O54" s="24">
        <v>0</v>
      </c>
      <c r="Q54" s="25">
        <v>0</v>
      </c>
      <c r="R54" s="10"/>
      <c r="S54" s="26"/>
      <c r="T54" s="26"/>
      <c r="U54" s="26"/>
    </row>
    <row r="55" spans="1:21" s="27" customFormat="1" x14ac:dyDescent="0.2">
      <c r="A55" s="20" t="s">
        <v>342</v>
      </c>
      <c r="B55" s="20" t="s">
        <v>65</v>
      </c>
      <c r="C55" s="22" t="s">
        <v>642</v>
      </c>
      <c r="D55" s="22" t="s">
        <v>643</v>
      </c>
      <c r="E55" s="23">
        <v>390</v>
      </c>
      <c r="F55" s="23">
        <v>420</v>
      </c>
      <c r="G55" s="23">
        <v>220</v>
      </c>
      <c r="H55" s="24">
        <v>4.68</v>
      </c>
      <c r="I55" s="23">
        <v>195</v>
      </c>
      <c r="J55" s="23">
        <v>210</v>
      </c>
      <c r="K55" s="23">
        <v>165</v>
      </c>
      <c r="L55" s="25">
        <v>5.3</v>
      </c>
      <c r="M55" s="23">
        <v>0</v>
      </c>
      <c r="N55" s="23">
        <v>0</v>
      </c>
      <c r="O55" s="24">
        <v>0</v>
      </c>
      <c r="Q55" s="25">
        <v>0</v>
      </c>
      <c r="R55" s="10"/>
      <c r="S55" s="26"/>
      <c r="T55" s="26"/>
      <c r="U55" s="26"/>
    </row>
    <row r="56" spans="1:21" x14ac:dyDescent="0.2">
      <c r="A56" s="20" t="s">
        <v>347</v>
      </c>
      <c r="B56" s="21" t="s">
        <v>66</v>
      </c>
      <c r="C56" s="22" t="s">
        <v>642</v>
      </c>
      <c r="D56" s="22" t="s">
        <v>643</v>
      </c>
      <c r="E56" s="23">
        <v>0</v>
      </c>
      <c r="F56" s="23">
        <v>0</v>
      </c>
      <c r="G56" s="23">
        <v>0</v>
      </c>
      <c r="H56" s="24">
        <v>4.68</v>
      </c>
      <c r="I56" s="23">
        <v>0</v>
      </c>
      <c r="J56" s="23">
        <v>0</v>
      </c>
      <c r="K56" s="23">
        <v>0</v>
      </c>
      <c r="L56" s="25">
        <v>5.3</v>
      </c>
      <c r="M56" s="23">
        <v>0</v>
      </c>
      <c r="N56" s="23">
        <v>0</v>
      </c>
      <c r="O56" s="24">
        <v>0</v>
      </c>
      <c r="Q56" s="25">
        <v>0</v>
      </c>
      <c r="S56" s="26"/>
      <c r="T56" s="26"/>
      <c r="U56" s="26"/>
    </row>
    <row r="57" spans="1:21" x14ac:dyDescent="0.2">
      <c r="A57" s="20" t="s">
        <v>348</v>
      </c>
      <c r="B57" s="21" t="s">
        <v>67</v>
      </c>
      <c r="C57" s="22" t="s">
        <v>642</v>
      </c>
      <c r="D57" s="22" t="s">
        <v>643</v>
      </c>
      <c r="E57" s="23">
        <v>286</v>
      </c>
      <c r="F57" s="23">
        <v>308</v>
      </c>
      <c r="G57" s="23">
        <v>242</v>
      </c>
      <c r="H57" s="24">
        <v>4.68</v>
      </c>
      <c r="I57" s="23">
        <v>143</v>
      </c>
      <c r="J57" s="23">
        <v>154</v>
      </c>
      <c r="K57" s="23">
        <v>121</v>
      </c>
      <c r="L57" s="25">
        <v>5.3</v>
      </c>
      <c r="M57" s="23">
        <v>351</v>
      </c>
      <c r="N57" s="23">
        <v>0</v>
      </c>
      <c r="O57" s="24">
        <v>0.42</v>
      </c>
      <c r="Q57" s="25">
        <v>0</v>
      </c>
      <c r="S57" s="26"/>
      <c r="T57" s="26"/>
      <c r="U57" s="26"/>
    </row>
    <row r="58" spans="1:21" x14ac:dyDescent="0.2">
      <c r="A58" s="20" t="s">
        <v>349</v>
      </c>
      <c r="B58" s="21" t="s">
        <v>68</v>
      </c>
      <c r="C58" s="22" t="s">
        <v>642</v>
      </c>
      <c r="D58" s="22" t="s">
        <v>643</v>
      </c>
      <c r="E58" s="23">
        <v>1365</v>
      </c>
      <c r="F58" s="23">
        <v>1680</v>
      </c>
      <c r="G58" s="23">
        <v>1320</v>
      </c>
      <c r="H58" s="24">
        <v>4.68</v>
      </c>
      <c r="I58" s="23">
        <v>585</v>
      </c>
      <c r="J58" s="23">
        <v>630</v>
      </c>
      <c r="K58" s="23">
        <v>495</v>
      </c>
      <c r="L58" s="25">
        <v>5.3</v>
      </c>
      <c r="M58" s="23">
        <v>0</v>
      </c>
      <c r="N58" s="23">
        <v>0</v>
      </c>
      <c r="O58" s="24">
        <v>0</v>
      </c>
      <c r="Q58" s="25">
        <v>0</v>
      </c>
      <c r="S58" s="26"/>
      <c r="T58" s="26"/>
      <c r="U58" s="26"/>
    </row>
    <row r="59" spans="1:21" x14ac:dyDescent="0.2">
      <c r="A59" s="20" t="s">
        <v>352</v>
      </c>
      <c r="B59" s="21" t="s">
        <v>69</v>
      </c>
      <c r="C59" s="22" t="s">
        <v>642</v>
      </c>
      <c r="D59" s="22" t="s">
        <v>643</v>
      </c>
      <c r="E59" s="23">
        <v>0</v>
      </c>
      <c r="F59" s="23">
        <v>0</v>
      </c>
      <c r="G59" s="23">
        <v>0</v>
      </c>
      <c r="H59" s="24">
        <v>4.68</v>
      </c>
      <c r="I59" s="23">
        <v>0</v>
      </c>
      <c r="J59" s="23">
        <v>0</v>
      </c>
      <c r="K59" s="23">
        <v>0</v>
      </c>
      <c r="L59" s="25">
        <v>5.3</v>
      </c>
      <c r="M59" s="23">
        <v>0</v>
      </c>
      <c r="N59" s="23">
        <v>0</v>
      </c>
      <c r="O59" s="24">
        <v>0</v>
      </c>
      <c r="Q59" s="25">
        <v>0</v>
      </c>
      <c r="S59" s="26"/>
      <c r="T59" s="26"/>
      <c r="U59" s="26"/>
    </row>
    <row r="60" spans="1:21" x14ac:dyDescent="0.2">
      <c r="A60" s="20" t="s">
        <v>355</v>
      </c>
      <c r="B60" s="21" t="s">
        <v>70</v>
      </c>
      <c r="C60" s="22" t="s">
        <v>644</v>
      </c>
      <c r="D60" s="22" t="s">
        <v>645</v>
      </c>
      <c r="E60" s="23">
        <v>16042</v>
      </c>
      <c r="F60" s="23">
        <v>12600</v>
      </c>
      <c r="G60" s="23">
        <v>13849</v>
      </c>
      <c r="H60" s="24">
        <v>4.68</v>
      </c>
      <c r="I60" s="23">
        <v>338</v>
      </c>
      <c r="J60" s="23">
        <v>182</v>
      </c>
      <c r="K60" s="23">
        <v>143</v>
      </c>
      <c r="L60" s="25">
        <v>5.3</v>
      </c>
      <c r="M60" s="23">
        <v>0</v>
      </c>
      <c r="N60" s="23">
        <v>0</v>
      </c>
      <c r="O60" s="24">
        <v>0</v>
      </c>
      <c r="Q60" s="25">
        <v>0</v>
      </c>
      <c r="S60" s="26"/>
      <c r="T60" s="26"/>
      <c r="U60" s="26"/>
    </row>
    <row r="61" spans="1:21" x14ac:dyDescent="0.2">
      <c r="A61" s="20" t="s">
        <v>356</v>
      </c>
      <c r="B61" s="21" t="s">
        <v>71</v>
      </c>
      <c r="C61" s="22" t="s">
        <v>644</v>
      </c>
      <c r="D61" s="22" t="s">
        <v>645</v>
      </c>
      <c r="E61" s="23">
        <v>11700</v>
      </c>
      <c r="F61" s="23">
        <v>6384</v>
      </c>
      <c r="G61" s="23">
        <v>6897</v>
      </c>
      <c r="H61" s="24">
        <v>4.68</v>
      </c>
      <c r="I61" s="23">
        <v>1560</v>
      </c>
      <c r="J61" s="23">
        <v>742</v>
      </c>
      <c r="K61" s="23">
        <v>1397</v>
      </c>
      <c r="L61" s="25">
        <v>5.3</v>
      </c>
      <c r="M61" s="23">
        <v>10492</v>
      </c>
      <c r="N61" s="23">
        <v>0</v>
      </c>
      <c r="O61" s="24">
        <v>0.42</v>
      </c>
      <c r="Q61" s="25">
        <v>0</v>
      </c>
      <c r="S61" s="26"/>
      <c r="T61" s="26"/>
      <c r="U61" s="26"/>
    </row>
    <row r="62" spans="1:21" x14ac:dyDescent="0.2">
      <c r="A62" s="20" t="s">
        <v>357</v>
      </c>
      <c r="B62" s="21" t="s">
        <v>72</v>
      </c>
      <c r="C62" s="22" t="s">
        <v>644</v>
      </c>
      <c r="D62" s="22" t="s">
        <v>645</v>
      </c>
      <c r="E62" s="23">
        <v>4875</v>
      </c>
      <c r="F62" s="23">
        <v>4032</v>
      </c>
      <c r="G62" s="23">
        <v>3938</v>
      </c>
      <c r="H62" s="24">
        <v>4.68</v>
      </c>
      <c r="I62" s="23">
        <v>1950</v>
      </c>
      <c r="J62" s="23">
        <v>1386</v>
      </c>
      <c r="K62" s="23">
        <v>1419</v>
      </c>
      <c r="L62" s="25">
        <v>5.3</v>
      </c>
      <c r="M62" s="23">
        <v>0</v>
      </c>
      <c r="N62" s="23">
        <v>0</v>
      </c>
      <c r="O62" s="24">
        <v>0</v>
      </c>
      <c r="Q62" s="25">
        <v>0</v>
      </c>
      <c r="S62" s="26"/>
      <c r="T62" s="26"/>
      <c r="U62" s="26"/>
    </row>
    <row r="63" spans="1:21" x14ac:dyDescent="0.2">
      <c r="A63" s="20" t="s">
        <v>358</v>
      </c>
      <c r="B63" s="21" t="s">
        <v>73</v>
      </c>
      <c r="C63" s="22" t="s">
        <v>644</v>
      </c>
      <c r="D63" s="22" t="s">
        <v>645</v>
      </c>
      <c r="E63" s="23">
        <v>11947</v>
      </c>
      <c r="F63" s="23">
        <v>8932</v>
      </c>
      <c r="G63" s="23">
        <v>10252</v>
      </c>
      <c r="H63" s="24">
        <v>4.68</v>
      </c>
      <c r="I63" s="23">
        <v>1495</v>
      </c>
      <c r="J63" s="23">
        <v>1876</v>
      </c>
      <c r="K63" s="23">
        <v>1672</v>
      </c>
      <c r="L63" s="25">
        <v>5.3</v>
      </c>
      <c r="M63" s="23">
        <v>0</v>
      </c>
      <c r="N63" s="23">
        <v>0</v>
      </c>
      <c r="O63" s="24">
        <v>0</v>
      </c>
      <c r="Q63" s="25">
        <v>0</v>
      </c>
      <c r="S63" s="26"/>
      <c r="T63" s="26"/>
      <c r="U63" s="26"/>
    </row>
    <row r="64" spans="1:21" x14ac:dyDescent="0.2">
      <c r="A64" s="20" t="s">
        <v>359</v>
      </c>
      <c r="B64" s="21" t="s">
        <v>74</v>
      </c>
      <c r="C64" s="22" t="s">
        <v>644</v>
      </c>
      <c r="D64" s="22" t="s">
        <v>645</v>
      </c>
      <c r="E64" s="23">
        <v>6045</v>
      </c>
      <c r="F64" s="23">
        <v>6650</v>
      </c>
      <c r="G64" s="23">
        <v>6644</v>
      </c>
      <c r="H64" s="24">
        <v>4.68</v>
      </c>
      <c r="I64" s="23">
        <v>585</v>
      </c>
      <c r="J64" s="23">
        <v>728</v>
      </c>
      <c r="K64" s="23">
        <v>275</v>
      </c>
      <c r="L64" s="25">
        <v>5.3</v>
      </c>
      <c r="M64" s="23">
        <v>0</v>
      </c>
      <c r="N64" s="23">
        <v>0</v>
      </c>
      <c r="O64" s="24">
        <v>0</v>
      </c>
      <c r="Q64" s="25">
        <v>0</v>
      </c>
      <c r="S64" s="26"/>
      <c r="T64" s="26"/>
      <c r="U64" s="26"/>
    </row>
    <row r="65" spans="1:21" x14ac:dyDescent="0.2">
      <c r="A65" s="20" t="s">
        <v>360</v>
      </c>
      <c r="B65" s="21" t="s">
        <v>75</v>
      </c>
      <c r="C65" s="22" t="s">
        <v>646</v>
      </c>
      <c r="D65" s="22" t="s">
        <v>645</v>
      </c>
      <c r="E65" s="23">
        <v>7709</v>
      </c>
      <c r="F65" s="23">
        <v>4354</v>
      </c>
      <c r="G65" s="23">
        <v>5654</v>
      </c>
      <c r="H65" s="24">
        <v>4.68</v>
      </c>
      <c r="I65" s="23">
        <v>1092</v>
      </c>
      <c r="J65" s="23">
        <v>910</v>
      </c>
      <c r="K65" s="23">
        <v>1155</v>
      </c>
      <c r="L65" s="25">
        <v>5.3</v>
      </c>
      <c r="M65" s="23">
        <v>0</v>
      </c>
      <c r="N65" s="23">
        <v>0</v>
      </c>
      <c r="O65" s="24">
        <v>0</v>
      </c>
      <c r="Q65" s="25">
        <v>0</v>
      </c>
      <c r="S65" s="26"/>
      <c r="T65" s="26"/>
      <c r="U65" s="26"/>
    </row>
    <row r="66" spans="1:21" x14ac:dyDescent="0.2">
      <c r="A66" s="20" t="s">
        <v>362</v>
      </c>
      <c r="B66" s="21" t="s">
        <v>76</v>
      </c>
      <c r="C66" s="22" t="s">
        <v>642</v>
      </c>
      <c r="D66" s="22" t="s">
        <v>643</v>
      </c>
      <c r="E66" s="23">
        <v>1950</v>
      </c>
      <c r="F66" s="23">
        <v>1218</v>
      </c>
      <c r="G66" s="23">
        <v>1606</v>
      </c>
      <c r="H66" s="24">
        <v>4.68</v>
      </c>
      <c r="I66" s="23">
        <v>0</v>
      </c>
      <c r="J66" s="23">
        <v>0</v>
      </c>
      <c r="K66" s="23">
        <v>0</v>
      </c>
      <c r="L66" s="25">
        <v>5.3</v>
      </c>
      <c r="M66" s="23">
        <v>0</v>
      </c>
      <c r="N66" s="23">
        <v>0</v>
      </c>
      <c r="O66" s="24">
        <v>0</v>
      </c>
      <c r="Q66" s="25">
        <v>0</v>
      </c>
      <c r="S66" s="26"/>
      <c r="T66" s="26"/>
      <c r="U66" s="26"/>
    </row>
    <row r="67" spans="1:21" x14ac:dyDescent="0.2">
      <c r="A67" s="20" t="s">
        <v>363</v>
      </c>
      <c r="B67" s="21" t="s">
        <v>77</v>
      </c>
      <c r="C67" s="22" t="s">
        <v>642</v>
      </c>
      <c r="D67" s="22" t="s">
        <v>643</v>
      </c>
      <c r="E67" s="23">
        <v>676</v>
      </c>
      <c r="F67" s="23">
        <v>728</v>
      </c>
      <c r="G67" s="23">
        <v>572</v>
      </c>
      <c r="H67" s="24">
        <v>4.68</v>
      </c>
      <c r="I67" s="23">
        <v>0</v>
      </c>
      <c r="J67" s="23">
        <v>0</v>
      </c>
      <c r="K67" s="23">
        <v>0</v>
      </c>
      <c r="L67" s="25">
        <v>5.3</v>
      </c>
      <c r="M67" s="23">
        <v>0</v>
      </c>
      <c r="N67" s="23">
        <v>0</v>
      </c>
      <c r="O67" s="24">
        <v>0</v>
      </c>
      <c r="Q67" s="25">
        <v>0</v>
      </c>
      <c r="S67" s="26"/>
      <c r="T67" s="26"/>
      <c r="U67" s="26"/>
    </row>
    <row r="68" spans="1:21" x14ac:dyDescent="0.2">
      <c r="A68" s="20" t="s">
        <v>364</v>
      </c>
      <c r="B68" s="21" t="s">
        <v>78</v>
      </c>
      <c r="C68" s="22" t="s">
        <v>646</v>
      </c>
      <c r="D68" s="22" t="s">
        <v>645</v>
      </c>
      <c r="E68" s="23">
        <v>8450</v>
      </c>
      <c r="F68" s="23">
        <v>8512</v>
      </c>
      <c r="G68" s="23">
        <v>7755</v>
      </c>
      <c r="H68" s="24">
        <v>4.68</v>
      </c>
      <c r="I68" s="23">
        <v>845</v>
      </c>
      <c r="J68" s="23">
        <v>1470</v>
      </c>
      <c r="K68" s="23">
        <v>1155</v>
      </c>
      <c r="L68" s="25">
        <v>5.3</v>
      </c>
      <c r="M68" s="23">
        <v>0</v>
      </c>
      <c r="N68" s="23">
        <v>0</v>
      </c>
      <c r="O68" s="24">
        <v>0</v>
      </c>
      <c r="Q68" s="25">
        <v>0</v>
      </c>
      <c r="S68" s="26"/>
      <c r="T68" s="26"/>
      <c r="U68" s="26"/>
    </row>
    <row r="69" spans="1:21" x14ac:dyDescent="0.2">
      <c r="A69" s="20" t="s">
        <v>365</v>
      </c>
      <c r="B69" s="21" t="s">
        <v>79</v>
      </c>
      <c r="C69" s="22" t="s">
        <v>642</v>
      </c>
      <c r="D69" s="22" t="s">
        <v>643</v>
      </c>
      <c r="E69" s="23">
        <v>0</v>
      </c>
      <c r="F69" s="23">
        <v>0</v>
      </c>
      <c r="G69" s="23">
        <v>0</v>
      </c>
      <c r="H69" s="24">
        <v>4.68</v>
      </c>
      <c r="I69" s="23">
        <v>0</v>
      </c>
      <c r="J69" s="23">
        <v>0</v>
      </c>
      <c r="K69" s="23">
        <v>0</v>
      </c>
      <c r="L69" s="25">
        <v>5.3</v>
      </c>
      <c r="M69" s="23">
        <v>0</v>
      </c>
      <c r="N69" s="23">
        <v>0</v>
      </c>
      <c r="O69" s="24">
        <v>0.72</v>
      </c>
      <c r="Q69" s="25">
        <v>0</v>
      </c>
      <c r="S69" s="26"/>
      <c r="T69" s="26"/>
      <c r="U69" s="26"/>
    </row>
    <row r="70" spans="1:21" x14ac:dyDescent="0.2">
      <c r="A70" s="20" t="s">
        <v>368</v>
      </c>
      <c r="B70" s="21" t="s">
        <v>80</v>
      </c>
      <c r="C70" s="22" t="s">
        <v>642</v>
      </c>
      <c r="D70" s="22" t="s">
        <v>643</v>
      </c>
      <c r="E70" s="23">
        <v>286</v>
      </c>
      <c r="F70" s="23">
        <v>420</v>
      </c>
      <c r="G70" s="23">
        <v>286</v>
      </c>
      <c r="H70" s="24">
        <v>4.68</v>
      </c>
      <c r="I70" s="23">
        <v>195</v>
      </c>
      <c r="J70" s="23">
        <v>210</v>
      </c>
      <c r="K70" s="23">
        <v>165</v>
      </c>
      <c r="L70" s="25">
        <v>5.3</v>
      </c>
      <c r="M70" s="23">
        <v>0</v>
      </c>
      <c r="N70" s="23">
        <v>0</v>
      </c>
      <c r="O70" s="24">
        <v>0</v>
      </c>
      <c r="Q70" s="25">
        <v>0</v>
      </c>
      <c r="S70" s="26"/>
      <c r="T70" s="26"/>
      <c r="U70" s="26"/>
    </row>
    <row r="71" spans="1:21" x14ac:dyDescent="0.2">
      <c r="A71" s="20" t="s">
        <v>361</v>
      </c>
      <c r="B71" s="20" t="s">
        <v>81</v>
      </c>
      <c r="C71" s="22" t="s">
        <v>642</v>
      </c>
      <c r="D71" s="22" t="s">
        <v>643</v>
      </c>
      <c r="E71" s="23">
        <v>195</v>
      </c>
      <c r="F71" s="23">
        <v>210</v>
      </c>
      <c r="G71" s="23">
        <v>165</v>
      </c>
      <c r="H71" s="24">
        <v>4.68</v>
      </c>
      <c r="I71" s="23">
        <v>0</v>
      </c>
      <c r="J71" s="23">
        <v>0</v>
      </c>
      <c r="K71" s="23">
        <v>0</v>
      </c>
      <c r="L71" s="25">
        <v>5.3</v>
      </c>
      <c r="M71" s="23">
        <v>0</v>
      </c>
      <c r="N71" s="23">
        <v>0</v>
      </c>
      <c r="O71" s="24">
        <v>0</v>
      </c>
      <c r="Q71" s="25">
        <v>0</v>
      </c>
      <c r="S71" s="26"/>
      <c r="T71" s="26"/>
      <c r="U71" s="26"/>
    </row>
    <row r="72" spans="1:21" x14ac:dyDescent="0.2">
      <c r="A72" s="20" t="s">
        <v>369</v>
      </c>
      <c r="B72" s="21" t="s">
        <v>82</v>
      </c>
      <c r="C72" s="22" t="s">
        <v>642</v>
      </c>
      <c r="D72" s="22" t="s">
        <v>643</v>
      </c>
      <c r="E72" s="23">
        <v>780</v>
      </c>
      <c r="F72" s="23">
        <v>630</v>
      </c>
      <c r="G72" s="23">
        <v>660</v>
      </c>
      <c r="H72" s="24">
        <v>4.68</v>
      </c>
      <c r="I72" s="23">
        <v>195</v>
      </c>
      <c r="J72" s="23">
        <v>210</v>
      </c>
      <c r="K72" s="23">
        <v>165</v>
      </c>
      <c r="L72" s="25">
        <v>5.3</v>
      </c>
      <c r="M72" s="23">
        <v>869</v>
      </c>
      <c r="N72" s="23">
        <v>0</v>
      </c>
      <c r="O72" s="24">
        <v>0.42</v>
      </c>
      <c r="Q72" s="25">
        <v>0</v>
      </c>
      <c r="S72" s="26"/>
      <c r="T72" s="26"/>
      <c r="U72" s="26"/>
    </row>
    <row r="73" spans="1:21" x14ac:dyDescent="0.2">
      <c r="A73" s="20" t="s">
        <v>370</v>
      </c>
      <c r="B73" s="21" t="s">
        <v>83</v>
      </c>
      <c r="C73" s="22" t="s">
        <v>646</v>
      </c>
      <c r="D73" s="22" t="s">
        <v>645</v>
      </c>
      <c r="E73" s="23">
        <v>7605</v>
      </c>
      <c r="F73" s="23">
        <v>4466</v>
      </c>
      <c r="G73" s="23">
        <v>6226</v>
      </c>
      <c r="H73" s="24">
        <v>4.68</v>
      </c>
      <c r="I73" s="23">
        <v>1521</v>
      </c>
      <c r="J73" s="23">
        <v>2436</v>
      </c>
      <c r="K73" s="23">
        <v>1540</v>
      </c>
      <c r="L73" s="25">
        <v>5.3</v>
      </c>
      <c r="M73" s="23">
        <v>7685</v>
      </c>
      <c r="N73" s="23">
        <v>0</v>
      </c>
      <c r="O73" s="24">
        <v>0.42</v>
      </c>
      <c r="Q73" s="25">
        <v>0</v>
      </c>
      <c r="S73" s="26"/>
      <c r="T73" s="26"/>
      <c r="U73" s="26"/>
    </row>
    <row r="74" spans="1:21" x14ac:dyDescent="0.2">
      <c r="A74" s="20" t="s">
        <v>371</v>
      </c>
      <c r="B74" s="21" t="s">
        <v>84</v>
      </c>
      <c r="C74" s="22" t="s">
        <v>646</v>
      </c>
      <c r="D74" s="22" t="s">
        <v>645</v>
      </c>
      <c r="E74" s="23">
        <v>2067</v>
      </c>
      <c r="F74" s="23">
        <v>826</v>
      </c>
      <c r="G74" s="23">
        <v>1529</v>
      </c>
      <c r="H74" s="24">
        <v>4.68</v>
      </c>
      <c r="I74" s="23">
        <v>351</v>
      </c>
      <c r="J74" s="23">
        <v>420</v>
      </c>
      <c r="K74" s="23">
        <v>330</v>
      </c>
      <c r="L74" s="25">
        <v>5.3</v>
      </c>
      <c r="M74" s="23">
        <v>0</v>
      </c>
      <c r="N74" s="23">
        <v>0</v>
      </c>
      <c r="O74" s="24">
        <v>0</v>
      </c>
      <c r="Q74" s="25">
        <v>0</v>
      </c>
      <c r="S74" s="26"/>
      <c r="T74" s="26"/>
      <c r="U74" s="26"/>
    </row>
    <row r="75" spans="1:21" x14ac:dyDescent="0.2">
      <c r="A75" s="20" t="s">
        <v>372</v>
      </c>
      <c r="B75" s="21" t="s">
        <v>85</v>
      </c>
      <c r="C75" s="22" t="s">
        <v>642</v>
      </c>
      <c r="D75" s="22" t="s">
        <v>643</v>
      </c>
      <c r="E75" s="23">
        <v>1170</v>
      </c>
      <c r="F75" s="23">
        <v>1078</v>
      </c>
      <c r="G75" s="23">
        <v>946</v>
      </c>
      <c r="H75" s="24">
        <v>4.68</v>
      </c>
      <c r="I75" s="23">
        <v>0</v>
      </c>
      <c r="J75" s="23">
        <v>0</v>
      </c>
      <c r="K75" s="23">
        <v>0</v>
      </c>
      <c r="L75" s="25">
        <v>5.3</v>
      </c>
      <c r="M75" s="23">
        <v>0</v>
      </c>
      <c r="N75" s="23">
        <v>0</v>
      </c>
      <c r="O75" s="24">
        <v>0</v>
      </c>
      <c r="Q75" s="25">
        <v>0</v>
      </c>
      <c r="S75" s="26"/>
      <c r="T75" s="26"/>
      <c r="U75" s="26"/>
    </row>
    <row r="76" spans="1:21" x14ac:dyDescent="0.2">
      <c r="A76" s="20" t="s">
        <v>373</v>
      </c>
      <c r="B76" s="21" t="s">
        <v>86</v>
      </c>
      <c r="C76" s="22" t="s">
        <v>646</v>
      </c>
      <c r="D76" s="22" t="s">
        <v>645</v>
      </c>
      <c r="E76" s="23">
        <v>4446</v>
      </c>
      <c r="F76" s="23">
        <v>3486</v>
      </c>
      <c r="G76" s="23">
        <v>3663</v>
      </c>
      <c r="H76" s="24">
        <v>4.68</v>
      </c>
      <c r="I76" s="23">
        <v>234</v>
      </c>
      <c r="J76" s="23">
        <v>630</v>
      </c>
      <c r="K76" s="23">
        <v>660</v>
      </c>
      <c r="L76" s="25">
        <v>5.3</v>
      </c>
      <c r="M76" s="23">
        <v>0</v>
      </c>
      <c r="N76" s="23">
        <v>0</v>
      </c>
      <c r="O76" s="24">
        <v>0</v>
      </c>
      <c r="Q76" s="25">
        <v>0</v>
      </c>
      <c r="S76" s="26"/>
      <c r="T76" s="26"/>
      <c r="U76" s="26"/>
    </row>
    <row r="77" spans="1:21" x14ac:dyDescent="0.2">
      <c r="A77" s="20" t="s">
        <v>374</v>
      </c>
      <c r="B77" s="20" t="s">
        <v>87</v>
      </c>
      <c r="C77" s="22" t="s">
        <v>647</v>
      </c>
      <c r="D77" s="22" t="s">
        <v>645</v>
      </c>
      <c r="E77" s="23">
        <v>7800</v>
      </c>
      <c r="F77" s="23">
        <v>5600</v>
      </c>
      <c r="G77" s="23">
        <v>2365</v>
      </c>
      <c r="H77" s="24">
        <v>4.68</v>
      </c>
      <c r="I77" s="23">
        <v>1950</v>
      </c>
      <c r="J77" s="23">
        <v>1400</v>
      </c>
      <c r="K77" s="23">
        <v>660</v>
      </c>
      <c r="L77" s="25">
        <v>5.3</v>
      </c>
      <c r="M77" s="23">
        <v>6621</v>
      </c>
      <c r="N77" s="23">
        <v>0</v>
      </c>
      <c r="O77" s="24">
        <v>0.42</v>
      </c>
      <c r="Q77" s="25">
        <v>0</v>
      </c>
      <c r="S77" s="26"/>
      <c r="T77" s="26"/>
      <c r="U77" s="26"/>
    </row>
    <row r="78" spans="1:21" x14ac:dyDescent="0.2">
      <c r="A78" s="20" t="s">
        <v>375</v>
      </c>
      <c r="B78" s="21" t="s">
        <v>88</v>
      </c>
      <c r="C78" s="22" t="s">
        <v>644</v>
      </c>
      <c r="D78" s="22" t="s">
        <v>645</v>
      </c>
      <c r="E78" s="23">
        <v>8775</v>
      </c>
      <c r="F78" s="23">
        <v>5908</v>
      </c>
      <c r="G78" s="23">
        <v>6765</v>
      </c>
      <c r="H78" s="24">
        <v>4.68</v>
      </c>
      <c r="I78" s="23">
        <v>585</v>
      </c>
      <c r="J78" s="23">
        <v>686</v>
      </c>
      <c r="K78" s="23">
        <v>660</v>
      </c>
      <c r="L78" s="25">
        <v>5.3</v>
      </c>
      <c r="M78" s="23">
        <v>0</v>
      </c>
      <c r="N78" s="23">
        <v>0</v>
      </c>
      <c r="O78" s="24">
        <v>0</v>
      </c>
      <c r="Q78" s="25">
        <v>0</v>
      </c>
      <c r="S78" s="26"/>
      <c r="T78" s="26"/>
      <c r="U78" s="26"/>
    </row>
    <row r="79" spans="1:21" x14ac:dyDescent="0.2">
      <c r="A79" s="20" t="s">
        <v>378</v>
      </c>
      <c r="B79" s="21" t="s">
        <v>89</v>
      </c>
      <c r="C79" s="22" t="s">
        <v>644</v>
      </c>
      <c r="D79" s="22" t="s">
        <v>645</v>
      </c>
      <c r="E79" s="23">
        <v>15288</v>
      </c>
      <c r="F79" s="23">
        <v>13370</v>
      </c>
      <c r="G79" s="23">
        <v>11869</v>
      </c>
      <c r="H79" s="24">
        <v>4.68</v>
      </c>
      <c r="I79" s="23">
        <v>2236</v>
      </c>
      <c r="J79" s="23">
        <v>2366</v>
      </c>
      <c r="K79" s="23">
        <v>1936</v>
      </c>
      <c r="L79" s="25">
        <v>5.3</v>
      </c>
      <c r="M79" s="23">
        <v>0</v>
      </c>
      <c r="N79" s="23">
        <v>0</v>
      </c>
      <c r="O79" s="24">
        <v>0</v>
      </c>
      <c r="Q79" s="25">
        <v>0</v>
      </c>
      <c r="S79" s="26"/>
      <c r="T79" s="26"/>
      <c r="U79" s="26"/>
    </row>
    <row r="80" spans="1:21" x14ac:dyDescent="0.2">
      <c r="A80" s="20" t="s">
        <v>379</v>
      </c>
      <c r="B80" s="21" t="s">
        <v>90</v>
      </c>
      <c r="C80" s="22" t="s">
        <v>648</v>
      </c>
      <c r="D80" s="22" t="s">
        <v>649</v>
      </c>
      <c r="E80" s="23">
        <v>12090</v>
      </c>
      <c r="F80" s="23">
        <v>15540</v>
      </c>
      <c r="G80" s="23">
        <v>11550</v>
      </c>
      <c r="H80" s="24">
        <v>4.68</v>
      </c>
      <c r="I80" s="23">
        <v>0</v>
      </c>
      <c r="J80" s="23">
        <v>0</v>
      </c>
      <c r="K80" s="23">
        <v>0</v>
      </c>
      <c r="L80" s="25">
        <v>5.3</v>
      </c>
      <c r="M80" s="23">
        <v>0</v>
      </c>
      <c r="N80" s="23">
        <v>0</v>
      </c>
      <c r="O80" s="24">
        <v>0</v>
      </c>
      <c r="Q80" s="25">
        <v>0</v>
      </c>
      <c r="S80" s="26"/>
      <c r="T80" s="26"/>
      <c r="U80" s="26"/>
    </row>
    <row r="81" spans="1:21" x14ac:dyDescent="0.2">
      <c r="A81" s="20" t="s">
        <v>380</v>
      </c>
      <c r="B81" s="21" t="s">
        <v>91</v>
      </c>
      <c r="C81" s="22" t="s">
        <v>642</v>
      </c>
      <c r="D81" s="22" t="s">
        <v>643</v>
      </c>
      <c r="E81" s="23">
        <v>780</v>
      </c>
      <c r="F81" s="23">
        <v>462</v>
      </c>
      <c r="G81" s="23">
        <v>330</v>
      </c>
      <c r="H81" s="24">
        <v>4.68</v>
      </c>
      <c r="I81" s="23">
        <v>195</v>
      </c>
      <c r="J81" s="23">
        <v>210</v>
      </c>
      <c r="K81" s="23">
        <v>165</v>
      </c>
      <c r="L81" s="25">
        <v>5.3</v>
      </c>
      <c r="M81" s="23">
        <v>0</v>
      </c>
      <c r="N81" s="23">
        <v>0</v>
      </c>
      <c r="O81" s="24">
        <v>0</v>
      </c>
      <c r="Q81" s="25">
        <v>0</v>
      </c>
      <c r="S81" s="26"/>
      <c r="T81" s="26"/>
      <c r="U81" s="26"/>
    </row>
    <row r="82" spans="1:21" x14ac:dyDescent="0.2">
      <c r="A82" s="20" t="s">
        <v>381</v>
      </c>
      <c r="B82" s="21" t="s">
        <v>92</v>
      </c>
      <c r="C82" s="22" t="s">
        <v>642</v>
      </c>
      <c r="D82" s="22" t="s">
        <v>643</v>
      </c>
      <c r="E82" s="23">
        <v>2925</v>
      </c>
      <c r="F82" s="23">
        <v>3220</v>
      </c>
      <c r="G82" s="23">
        <v>2475</v>
      </c>
      <c r="H82" s="24">
        <v>4.68</v>
      </c>
      <c r="I82" s="23">
        <v>0</v>
      </c>
      <c r="J82" s="23">
        <v>0</v>
      </c>
      <c r="K82" s="23">
        <v>0</v>
      </c>
      <c r="L82" s="25">
        <v>5.3</v>
      </c>
      <c r="M82" s="23">
        <v>0</v>
      </c>
      <c r="N82" s="23">
        <v>0</v>
      </c>
      <c r="O82" s="24">
        <v>0</v>
      </c>
      <c r="Q82" s="25">
        <v>0</v>
      </c>
      <c r="S82" s="26"/>
      <c r="T82" s="26"/>
      <c r="U82" s="26"/>
    </row>
    <row r="83" spans="1:21" x14ac:dyDescent="0.2">
      <c r="A83" s="20" t="s">
        <v>382</v>
      </c>
      <c r="B83" s="21" t="s">
        <v>93</v>
      </c>
      <c r="C83" s="22" t="s">
        <v>642</v>
      </c>
      <c r="D83" s="22" t="s">
        <v>643</v>
      </c>
      <c r="E83" s="23">
        <v>0</v>
      </c>
      <c r="F83" s="23">
        <v>0</v>
      </c>
      <c r="G83" s="23">
        <v>0</v>
      </c>
      <c r="H83" s="24">
        <v>4.68</v>
      </c>
      <c r="I83" s="23">
        <v>195</v>
      </c>
      <c r="J83" s="23">
        <v>210</v>
      </c>
      <c r="K83" s="23">
        <v>165</v>
      </c>
      <c r="L83" s="25">
        <v>5.3</v>
      </c>
      <c r="M83" s="23">
        <v>0</v>
      </c>
      <c r="N83" s="23">
        <v>0</v>
      </c>
      <c r="O83" s="24">
        <v>0</v>
      </c>
      <c r="Q83" s="25">
        <v>0</v>
      </c>
      <c r="S83" s="26"/>
      <c r="T83" s="26"/>
      <c r="U83" s="26"/>
    </row>
    <row r="84" spans="1:21" x14ac:dyDescent="0.2">
      <c r="A84" s="20" t="s">
        <v>383</v>
      </c>
      <c r="B84" s="21" t="s">
        <v>94</v>
      </c>
      <c r="C84" s="22" t="s">
        <v>642</v>
      </c>
      <c r="D84" s="22" t="s">
        <v>643</v>
      </c>
      <c r="E84" s="23">
        <v>1092</v>
      </c>
      <c r="F84" s="23">
        <v>1106</v>
      </c>
      <c r="G84" s="23">
        <v>1122</v>
      </c>
      <c r="H84" s="24">
        <v>4.68</v>
      </c>
      <c r="I84" s="23">
        <v>195</v>
      </c>
      <c r="J84" s="23">
        <v>210</v>
      </c>
      <c r="K84" s="23">
        <v>165</v>
      </c>
      <c r="L84" s="25">
        <v>5.3</v>
      </c>
      <c r="M84" s="23">
        <v>0</v>
      </c>
      <c r="N84" s="23">
        <v>0</v>
      </c>
      <c r="O84" s="24">
        <v>0</v>
      </c>
      <c r="Q84" s="25">
        <v>0</v>
      </c>
      <c r="S84" s="26"/>
      <c r="T84" s="26"/>
      <c r="U84" s="26"/>
    </row>
    <row r="85" spans="1:21" x14ac:dyDescent="0.2">
      <c r="A85" s="20" t="s">
        <v>384</v>
      </c>
      <c r="B85" s="21" t="s">
        <v>95</v>
      </c>
      <c r="C85" s="22" t="s">
        <v>644</v>
      </c>
      <c r="D85" s="22" t="s">
        <v>645</v>
      </c>
      <c r="E85" s="23">
        <v>12870</v>
      </c>
      <c r="F85" s="23">
        <v>7966</v>
      </c>
      <c r="G85" s="23">
        <v>8855</v>
      </c>
      <c r="H85" s="24">
        <v>4.68</v>
      </c>
      <c r="I85" s="23">
        <v>195</v>
      </c>
      <c r="J85" s="23">
        <v>420</v>
      </c>
      <c r="K85" s="23">
        <v>165</v>
      </c>
      <c r="L85" s="25">
        <v>5.3</v>
      </c>
      <c r="M85" s="23">
        <v>0</v>
      </c>
      <c r="N85" s="23">
        <v>0</v>
      </c>
      <c r="O85" s="24">
        <v>0</v>
      </c>
      <c r="Q85" s="25">
        <v>0</v>
      </c>
      <c r="S85" s="26"/>
      <c r="T85" s="26"/>
      <c r="U85" s="26"/>
    </row>
    <row r="86" spans="1:21" x14ac:dyDescent="0.2">
      <c r="A86" s="20" t="s">
        <v>385</v>
      </c>
      <c r="B86" s="21" t="s">
        <v>96</v>
      </c>
      <c r="C86" s="22" t="s">
        <v>644</v>
      </c>
      <c r="D86" s="22" t="s">
        <v>645</v>
      </c>
      <c r="E86" s="23">
        <v>11167</v>
      </c>
      <c r="F86" s="23">
        <v>9870</v>
      </c>
      <c r="G86" s="23">
        <v>8756</v>
      </c>
      <c r="H86" s="24">
        <v>4.68</v>
      </c>
      <c r="I86" s="23">
        <v>975</v>
      </c>
      <c r="J86" s="23">
        <v>980</v>
      </c>
      <c r="K86" s="23">
        <v>825</v>
      </c>
      <c r="L86" s="25">
        <v>5.3</v>
      </c>
      <c r="M86" s="23">
        <v>0</v>
      </c>
      <c r="N86" s="23">
        <v>0</v>
      </c>
      <c r="O86" s="24">
        <v>0</v>
      </c>
      <c r="Q86" s="25">
        <v>0</v>
      </c>
      <c r="S86" s="26"/>
      <c r="T86" s="26"/>
      <c r="U86" s="26"/>
    </row>
    <row r="87" spans="1:21" x14ac:dyDescent="0.2">
      <c r="A87" s="20" t="s">
        <v>386</v>
      </c>
      <c r="B87" s="21" t="s">
        <v>97</v>
      </c>
      <c r="C87" s="22" t="s">
        <v>644</v>
      </c>
      <c r="D87" s="22" t="s">
        <v>645</v>
      </c>
      <c r="E87" s="23">
        <v>13897</v>
      </c>
      <c r="F87" s="23">
        <v>8428</v>
      </c>
      <c r="G87" s="23">
        <v>9020</v>
      </c>
      <c r="H87" s="24">
        <v>4.68</v>
      </c>
      <c r="I87" s="23">
        <v>390</v>
      </c>
      <c r="J87" s="23">
        <v>1190</v>
      </c>
      <c r="K87" s="23">
        <v>825</v>
      </c>
      <c r="L87" s="25">
        <v>5.3</v>
      </c>
      <c r="M87" s="23">
        <v>0</v>
      </c>
      <c r="N87" s="23">
        <v>0</v>
      </c>
      <c r="O87" s="24">
        <v>0</v>
      </c>
      <c r="Q87" s="25">
        <v>0</v>
      </c>
      <c r="S87" s="26"/>
      <c r="T87" s="26"/>
      <c r="U87" s="26"/>
    </row>
    <row r="88" spans="1:21" x14ac:dyDescent="0.2">
      <c r="A88" s="20" t="s">
        <v>387</v>
      </c>
      <c r="B88" s="21" t="s">
        <v>98</v>
      </c>
      <c r="C88" s="22" t="s">
        <v>650</v>
      </c>
      <c r="D88" s="22" t="s">
        <v>645</v>
      </c>
      <c r="E88" s="23">
        <v>7995</v>
      </c>
      <c r="F88" s="23">
        <v>6538</v>
      </c>
      <c r="G88" s="23">
        <v>4840</v>
      </c>
      <c r="H88" s="24">
        <v>4.68</v>
      </c>
      <c r="I88" s="23">
        <v>1170</v>
      </c>
      <c r="J88" s="23">
        <v>1470</v>
      </c>
      <c r="K88" s="23">
        <v>825</v>
      </c>
      <c r="L88" s="25">
        <v>5.3</v>
      </c>
      <c r="M88" s="23">
        <v>0</v>
      </c>
      <c r="N88" s="23">
        <v>0</v>
      </c>
      <c r="O88" s="24">
        <v>0</v>
      </c>
      <c r="Q88" s="25">
        <v>0</v>
      </c>
      <c r="S88" s="26"/>
      <c r="T88" s="26"/>
      <c r="U88" s="26"/>
    </row>
    <row r="89" spans="1:21" x14ac:dyDescent="0.2">
      <c r="A89" s="20" t="s">
        <v>388</v>
      </c>
      <c r="B89" s="21" t="s">
        <v>99</v>
      </c>
      <c r="C89" s="22" t="s">
        <v>646</v>
      </c>
      <c r="D89" s="22" t="s">
        <v>645</v>
      </c>
      <c r="E89" s="23">
        <v>12090</v>
      </c>
      <c r="F89" s="23">
        <v>11298</v>
      </c>
      <c r="G89" s="23">
        <v>10065</v>
      </c>
      <c r="H89" s="24">
        <v>4.68</v>
      </c>
      <c r="I89" s="23">
        <v>2730</v>
      </c>
      <c r="J89" s="23">
        <v>2450</v>
      </c>
      <c r="K89" s="23">
        <v>1650</v>
      </c>
      <c r="L89" s="25">
        <v>5.3</v>
      </c>
      <c r="M89" s="23">
        <v>0</v>
      </c>
      <c r="N89" s="23">
        <v>0</v>
      </c>
      <c r="O89" s="24">
        <v>0</v>
      </c>
      <c r="Q89" s="25">
        <v>0</v>
      </c>
      <c r="S89" s="26"/>
      <c r="T89" s="26"/>
      <c r="U89" s="26"/>
    </row>
    <row r="90" spans="1:21" x14ac:dyDescent="0.2">
      <c r="A90" s="20" t="s">
        <v>390</v>
      </c>
      <c r="B90" s="21" t="s">
        <v>100</v>
      </c>
      <c r="C90" s="22" t="s">
        <v>646</v>
      </c>
      <c r="D90" s="22" t="s">
        <v>645</v>
      </c>
      <c r="E90" s="23">
        <v>20085</v>
      </c>
      <c r="F90" s="23">
        <v>15428</v>
      </c>
      <c r="G90" s="23">
        <v>14454</v>
      </c>
      <c r="H90" s="24">
        <v>4.68</v>
      </c>
      <c r="I90" s="23">
        <v>1950</v>
      </c>
      <c r="J90" s="23">
        <v>2520</v>
      </c>
      <c r="K90" s="23">
        <v>1815</v>
      </c>
      <c r="L90" s="25">
        <v>5.3</v>
      </c>
      <c r="M90" s="23">
        <v>0</v>
      </c>
      <c r="N90" s="23">
        <v>0</v>
      </c>
      <c r="O90" s="24">
        <v>0</v>
      </c>
      <c r="Q90" s="25">
        <v>0</v>
      </c>
      <c r="S90" s="26"/>
      <c r="T90" s="26"/>
      <c r="U90" s="26"/>
    </row>
    <row r="91" spans="1:21" x14ac:dyDescent="0.2">
      <c r="A91" s="20" t="s">
        <v>391</v>
      </c>
      <c r="B91" s="21" t="s">
        <v>101</v>
      </c>
      <c r="C91" s="22" t="s">
        <v>646</v>
      </c>
      <c r="D91" s="22" t="s">
        <v>645</v>
      </c>
      <c r="E91" s="23">
        <v>9360</v>
      </c>
      <c r="F91" s="23">
        <v>9044</v>
      </c>
      <c r="G91" s="23">
        <v>6875</v>
      </c>
      <c r="H91" s="24">
        <v>4.68</v>
      </c>
      <c r="I91" s="23">
        <v>1560</v>
      </c>
      <c r="J91" s="23">
        <v>1470</v>
      </c>
      <c r="K91" s="23">
        <v>1243</v>
      </c>
      <c r="L91" s="25">
        <v>5.3</v>
      </c>
      <c r="M91" s="23">
        <v>0</v>
      </c>
      <c r="N91" s="23">
        <v>0</v>
      </c>
      <c r="O91" s="24">
        <v>0</v>
      </c>
      <c r="Q91" s="25">
        <v>0</v>
      </c>
      <c r="S91" s="26"/>
      <c r="T91" s="26"/>
      <c r="U91" s="26"/>
    </row>
    <row r="92" spans="1:21" x14ac:dyDescent="0.2">
      <c r="A92" s="20" t="s">
        <v>392</v>
      </c>
      <c r="B92" s="21" t="s">
        <v>102</v>
      </c>
      <c r="C92" s="22" t="s">
        <v>646</v>
      </c>
      <c r="D92" s="22" t="s">
        <v>645</v>
      </c>
      <c r="E92" s="23">
        <v>8775</v>
      </c>
      <c r="F92" s="23">
        <v>5376</v>
      </c>
      <c r="G92" s="23">
        <v>5203</v>
      </c>
      <c r="H92" s="24">
        <v>4.68</v>
      </c>
      <c r="I92" s="23">
        <v>1950</v>
      </c>
      <c r="J92" s="23">
        <v>2730</v>
      </c>
      <c r="K92" s="23">
        <v>1815</v>
      </c>
      <c r="L92" s="25">
        <v>5.3</v>
      </c>
      <c r="M92" s="23">
        <v>13935</v>
      </c>
      <c r="N92" s="23">
        <v>0</v>
      </c>
      <c r="O92" s="24">
        <v>0.72</v>
      </c>
      <c r="Q92" s="25">
        <v>0</v>
      </c>
      <c r="S92" s="26"/>
      <c r="T92" s="26"/>
      <c r="U92" s="26"/>
    </row>
    <row r="93" spans="1:21" x14ac:dyDescent="0.2">
      <c r="A93" s="20" t="s">
        <v>393</v>
      </c>
      <c r="B93" s="21" t="s">
        <v>103</v>
      </c>
      <c r="C93" s="22" t="s">
        <v>646</v>
      </c>
      <c r="D93" s="22" t="s">
        <v>645</v>
      </c>
      <c r="E93" s="23">
        <v>6825</v>
      </c>
      <c r="F93" s="23">
        <v>5166</v>
      </c>
      <c r="G93" s="23">
        <v>4246</v>
      </c>
      <c r="H93" s="24">
        <v>4.68</v>
      </c>
      <c r="I93" s="23">
        <v>2145</v>
      </c>
      <c r="J93" s="23">
        <v>630</v>
      </c>
      <c r="K93" s="23">
        <v>1155</v>
      </c>
      <c r="L93" s="25">
        <v>5.3</v>
      </c>
      <c r="M93" s="23">
        <v>0</v>
      </c>
      <c r="N93" s="23">
        <v>0</v>
      </c>
      <c r="O93" s="24">
        <v>0</v>
      </c>
      <c r="Q93" s="25">
        <v>0</v>
      </c>
      <c r="S93" s="26"/>
      <c r="T93" s="26"/>
      <c r="U93" s="26"/>
    </row>
    <row r="94" spans="1:21" x14ac:dyDescent="0.2">
      <c r="A94" s="20" t="s">
        <v>394</v>
      </c>
      <c r="B94" s="21" t="s">
        <v>104</v>
      </c>
      <c r="C94" s="22" t="s">
        <v>646</v>
      </c>
      <c r="D94" s="22" t="s">
        <v>645</v>
      </c>
      <c r="E94" s="23">
        <v>7605</v>
      </c>
      <c r="F94" s="23">
        <v>4676</v>
      </c>
      <c r="G94" s="23">
        <v>4488</v>
      </c>
      <c r="H94" s="24">
        <v>4.68</v>
      </c>
      <c r="I94" s="23">
        <v>975</v>
      </c>
      <c r="J94" s="23">
        <v>2310</v>
      </c>
      <c r="K94" s="23">
        <v>1089</v>
      </c>
      <c r="L94" s="25">
        <v>5.3</v>
      </c>
      <c r="M94" s="23">
        <v>0</v>
      </c>
      <c r="N94" s="23">
        <v>0</v>
      </c>
      <c r="O94" s="24">
        <v>0</v>
      </c>
      <c r="Q94" s="25">
        <v>0</v>
      </c>
      <c r="S94" s="26"/>
      <c r="T94" s="26"/>
      <c r="U94" s="26"/>
    </row>
    <row r="95" spans="1:21" x14ac:dyDescent="0.2">
      <c r="A95" s="20" t="s">
        <v>395</v>
      </c>
      <c r="B95" s="21" t="s">
        <v>105</v>
      </c>
      <c r="C95" s="22" t="s">
        <v>642</v>
      </c>
      <c r="D95" s="22" t="s">
        <v>643</v>
      </c>
      <c r="E95" s="23">
        <v>585</v>
      </c>
      <c r="F95" s="23">
        <v>700</v>
      </c>
      <c r="G95" s="23">
        <v>671</v>
      </c>
      <c r="H95" s="24">
        <v>4.68</v>
      </c>
      <c r="I95" s="23">
        <v>0</v>
      </c>
      <c r="J95" s="23">
        <v>0</v>
      </c>
      <c r="K95" s="23">
        <v>0</v>
      </c>
      <c r="L95" s="25">
        <v>5.3</v>
      </c>
      <c r="M95" s="23">
        <v>822</v>
      </c>
      <c r="N95" s="23">
        <v>0</v>
      </c>
      <c r="O95" s="24">
        <v>0.42</v>
      </c>
      <c r="Q95" s="25">
        <v>0</v>
      </c>
      <c r="S95" s="26"/>
      <c r="T95" s="26"/>
      <c r="U95" s="26"/>
    </row>
    <row r="96" spans="1:21" x14ac:dyDescent="0.2">
      <c r="A96" s="20" t="s">
        <v>397</v>
      </c>
      <c r="B96" s="21" t="s">
        <v>106</v>
      </c>
      <c r="C96" s="22" t="s">
        <v>642</v>
      </c>
      <c r="D96" s="22" t="s">
        <v>643</v>
      </c>
      <c r="E96" s="23">
        <v>1170</v>
      </c>
      <c r="F96" s="23">
        <v>420</v>
      </c>
      <c r="G96" s="23">
        <v>330</v>
      </c>
      <c r="H96" s="24">
        <v>4.68</v>
      </c>
      <c r="I96" s="23">
        <v>0</v>
      </c>
      <c r="J96" s="23">
        <v>0</v>
      </c>
      <c r="K96" s="23">
        <v>0</v>
      </c>
      <c r="L96" s="25">
        <v>5.3</v>
      </c>
      <c r="M96" s="23">
        <v>0</v>
      </c>
      <c r="N96" s="23">
        <v>0</v>
      </c>
      <c r="O96" s="24">
        <v>0</v>
      </c>
      <c r="Q96" s="25">
        <v>0</v>
      </c>
      <c r="S96" s="26"/>
      <c r="T96" s="26"/>
      <c r="U96" s="26"/>
    </row>
    <row r="97" spans="1:21" x14ac:dyDescent="0.2">
      <c r="A97" s="20" t="s">
        <v>389</v>
      </c>
      <c r="B97" s="20" t="s">
        <v>107</v>
      </c>
      <c r="C97" s="22" t="s">
        <v>642</v>
      </c>
      <c r="D97" s="22" t="s">
        <v>643</v>
      </c>
      <c r="E97" s="23">
        <v>78</v>
      </c>
      <c r="F97" s="23">
        <v>84</v>
      </c>
      <c r="G97" s="23">
        <v>66</v>
      </c>
      <c r="H97" s="24">
        <v>4.68</v>
      </c>
      <c r="I97" s="23">
        <v>195</v>
      </c>
      <c r="J97" s="23">
        <v>210</v>
      </c>
      <c r="K97" s="23">
        <v>165</v>
      </c>
      <c r="L97" s="25">
        <v>5.3</v>
      </c>
      <c r="M97" s="23">
        <v>0</v>
      </c>
      <c r="N97" s="23">
        <v>0</v>
      </c>
      <c r="O97" s="24">
        <v>0</v>
      </c>
      <c r="Q97" s="25">
        <v>0</v>
      </c>
      <c r="S97" s="26"/>
      <c r="T97" s="26"/>
      <c r="U97" s="26"/>
    </row>
    <row r="98" spans="1:21" x14ac:dyDescent="0.2">
      <c r="A98" s="20" t="s">
        <v>399</v>
      </c>
      <c r="B98" s="21" t="s">
        <v>108</v>
      </c>
      <c r="C98" s="22" t="s">
        <v>644</v>
      </c>
      <c r="D98" s="22" t="s">
        <v>645</v>
      </c>
      <c r="E98" s="23">
        <v>8931</v>
      </c>
      <c r="F98" s="23">
        <v>3262</v>
      </c>
      <c r="G98" s="23">
        <v>3817</v>
      </c>
      <c r="H98" s="24">
        <v>4.68</v>
      </c>
      <c r="I98" s="23">
        <v>507</v>
      </c>
      <c r="J98" s="23">
        <v>966</v>
      </c>
      <c r="K98" s="23">
        <v>264</v>
      </c>
      <c r="L98" s="25">
        <v>5.3</v>
      </c>
      <c r="M98" s="23">
        <v>0</v>
      </c>
      <c r="N98" s="23">
        <v>0</v>
      </c>
      <c r="O98" s="24">
        <v>0</v>
      </c>
      <c r="Q98" s="25">
        <v>0</v>
      </c>
      <c r="S98" s="26"/>
      <c r="T98" s="26"/>
      <c r="U98" s="26"/>
    </row>
    <row r="99" spans="1:21" x14ac:dyDescent="0.2">
      <c r="A99" s="20" t="s">
        <v>400</v>
      </c>
      <c r="B99" s="21" t="s">
        <v>109</v>
      </c>
      <c r="C99" s="22" t="s">
        <v>646</v>
      </c>
      <c r="D99" s="22" t="s">
        <v>645</v>
      </c>
      <c r="E99" s="23">
        <v>2236</v>
      </c>
      <c r="F99" s="23">
        <v>1400</v>
      </c>
      <c r="G99" s="23">
        <v>1529</v>
      </c>
      <c r="H99" s="24">
        <v>4.68</v>
      </c>
      <c r="I99" s="23">
        <v>0</v>
      </c>
      <c r="J99" s="23">
        <v>0</v>
      </c>
      <c r="K99" s="23">
        <v>0</v>
      </c>
      <c r="L99" s="25">
        <v>5.3</v>
      </c>
      <c r="M99" s="23">
        <v>0</v>
      </c>
      <c r="N99" s="23">
        <v>0</v>
      </c>
      <c r="O99" s="24">
        <v>0</v>
      </c>
      <c r="Q99" s="25">
        <v>0</v>
      </c>
      <c r="S99" s="26"/>
      <c r="T99" s="26"/>
      <c r="U99" s="26"/>
    </row>
    <row r="100" spans="1:21" x14ac:dyDescent="0.2">
      <c r="A100" s="20" t="s">
        <v>401</v>
      </c>
      <c r="B100" s="21" t="s">
        <v>110</v>
      </c>
      <c r="C100" s="22" t="s">
        <v>646</v>
      </c>
      <c r="D100" s="22" t="s">
        <v>645</v>
      </c>
      <c r="E100" s="23">
        <v>1118</v>
      </c>
      <c r="F100" s="23">
        <v>812</v>
      </c>
      <c r="G100" s="23">
        <v>1078</v>
      </c>
      <c r="H100" s="24">
        <v>4.68</v>
      </c>
      <c r="I100" s="23">
        <v>390</v>
      </c>
      <c r="J100" s="23">
        <v>574</v>
      </c>
      <c r="K100" s="23">
        <v>473</v>
      </c>
      <c r="L100" s="25">
        <v>5.3</v>
      </c>
      <c r="M100" s="23">
        <v>0</v>
      </c>
      <c r="N100" s="23">
        <v>0</v>
      </c>
      <c r="O100" s="24">
        <v>0</v>
      </c>
      <c r="Q100" s="25">
        <v>0</v>
      </c>
      <c r="S100" s="26"/>
      <c r="T100" s="26"/>
      <c r="U100" s="26"/>
    </row>
    <row r="101" spans="1:21" x14ac:dyDescent="0.2">
      <c r="A101" s="20" t="s">
        <v>402</v>
      </c>
      <c r="B101" s="21" t="s">
        <v>111</v>
      </c>
      <c r="C101" s="22" t="s">
        <v>651</v>
      </c>
      <c r="D101" s="22" t="s">
        <v>645</v>
      </c>
      <c r="E101" s="23">
        <v>14040</v>
      </c>
      <c r="F101" s="23">
        <v>9744</v>
      </c>
      <c r="G101" s="23">
        <v>9812</v>
      </c>
      <c r="H101" s="24">
        <v>4.68</v>
      </c>
      <c r="I101" s="23">
        <v>1560</v>
      </c>
      <c r="J101" s="23">
        <v>1050</v>
      </c>
      <c r="K101" s="23">
        <v>990</v>
      </c>
      <c r="L101" s="25">
        <v>5.3</v>
      </c>
      <c r="M101" s="23">
        <v>0</v>
      </c>
      <c r="N101" s="23">
        <v>0</v>
      </c>
      <c r="O101" s="24">
        <v>0</v>
      </c>
      <c r="Q101" s="25">
        <v>0</v>
      </c>
      <c r="S101" s="26"/>
      <c r="T101" s="26"/>
      <c r="U101" s="26"/>
    </row>
    <row r="102" spans="1:21" x14ac:dyDescent="0.2">
      <c r="A102" s="20" t="s">
        <v>403</v>
      </c>
      <c r="B102" s="21" t="s">
        <v>112</v>
      </c>
      <c r="C102" s="22" t="s">
        <v>651</v>
      </c>
      <c r="D102" s="22" t="s">
        <v>645</v>
      </c>
      <c r="E102" s="23">
        <v>15210</v>
      </c>
      <c r="F102" s="23">
        <v>10668</v>
      </c>
      <c r="G102" s="23">
        <v>9482</v>
      </c>
      <c r="H102" s="24">
        <v>4.68</v>
      </c>
      <c r="I102" s="23">
        <v>2535</v>
      </c>
      <c r="J102" s="23">
        <v>1470</v>
      </c>
      <c r="K102" s="23">
        <v>1408</v>
      </c>
      <c r="L102" s="25">
        <v>5.3</v>
      </c>
      <c r="M102" s="23">
        <v>0</v>
      </c>
      <c r="N102" s="23">
        <v>0</v>
      </c>
      <c r="O102" s="24">
        <v>0</v>
      </c>
      <c r="Q102" s="25">
        <v>0</v>
      </c>
      <c r="S102" s="26"/>
      <c r="T102" s="26"/>
      <c r="U102" s="26"/>
    </row>
    <row r="103" spans="1:21" x14ac:dyDescent="0.2">
      <c r="A103" s="20" t="s">
        <v>404</v>
      </c>
      <c r="B103" s="20" t="s">
        <v>113</v>
      </c>
      <c r="C103" s="22" t="s">
        <v>642</v>
      </c>
      <c r="D103" s="22" t="s">
        <v>643</v>
      </c>
      <c r="E103" s="23">
        <v>0</v>
      </c>
      <c r="F103" s="23">
        <v>0</v>
      </c>
      <c r="G103" s="23">
        <v>0</v>
      </c>
      <c r="H103" s="24">
        <v>4.68</v>
      </c>
      <c r="I103" s="23">
        <v>0</v>
      </c>
      <c r="J103" s="23">
        <v>0</v>
      </c>
      <c r="K103" s="23">
        <v>0</v>
      </c>
      <c r="L103" s="25">
        <v>5.3</v>
      </c>
      <c r="M103" s="23">
        <v>0</v>
      </c>
      <c r="N103" s="23">
        <v>0</v>
      </c>
      <c r="O103" s="24">
        <v>0</v>
      </c>
      <c r="Q103" s="25">
        <v>0</v>
      </c>
      <c r="S103" s="26"/>
      <c r="T103" s="26"/>
      <c r="U103" s="26"/>
    </row>
    <row r="104" spans="1:21" x14ac:dyDescent="0.2">
      <c r="A104" s="20" t="s">
        <v>396</v>
      </c>
      <c r="B104" s="20" t="s">
        <v>114</v>
      </c>
      <c r="C104" s="22" t="s">
        <v>642</v>
      </c>
      <c r="D104" s="22" t="s">
        <v>643</v>
      </c>
      <c r="E104" s="23">
        <v>195</v>
      </c>
      <c r="F104" s="23">
        <v>210</v>
      </c>
      <c r="G104" s="23">
        <v>165</v>
      </c>
      <c r="H104" s="24">
        <v>4.68</v>
      </c>
      <c r="I104" s="23">
        <v>0</v>
      </c>
      <c r="J104" s="23">
        <v>0</v>
      </c>
      <c r="K104" s="23">
        <v>0</v>
      </c>
      <c r="L104" s="25">
        <v>5.3</v>
      </c>
      <c r="M104" s="23">
        <v>0</v>
      </c>
      <c r="N104" s="23">
        <v>0</v>
      </c>
      <c r="O104" s="24">
        <v>0</v>
      </c>
      <c r="Q104" s="25">
        <v>0</v>
      </c>
      <c r="S104" s="26"/>
      <c r="T104" s="26"/>
      <c r="U104" s="26"/>
    </row>
    <row r="105" spans="1:21" x14ac:dyDescent="0.2">
      <c r="A105" s="20" t="s">
        <v>406</v>
      </c>
      <c r="B105" s="21" t="s">
        <v>115</v>
      </c>
      <c r="C105" s="22" t="s">
        <v>646</v>
      </c>
      <c r="D105" s="22" t="s">
        <v>645</v>
      </c>
      <c r="E105" s="23">
        <v>3120</v>
      </c>
      <c r="F105" s="23">
        <v>2310</v>
      </c>
      <c r="G105" s="23">
        <v>1815</v>
      </c>
      <c r="H105" s="24">
        <v>4.68</v>
      </c>
      <c r="I105" s="23">
        <v>1755</v>
      </c>
      <c r="J105" s="23">
        <v>2100</v>
      </c>
      <c r="K105" s="23">
        <v>1980</v>
      </c>
      <c r="L105" s="25">
        <v>5.3</v>
      </c>
      <c r="M105" s="23">
        <v>5216</v>
      </c>
      <c r="N105" s="23">
        <v>0</v>
      </c>
      <c r="O105" s="24">
        <v>0.72</v>
      </c>
      <c r="Q105" s="25">
        <v>0</v>
      </c>
      <c r="S105" s="26"/>
      <c r="T105" s="26"/>
      <c r="U105" s="26"/>
    </row>
    <row r="106" spans="1:21" x14ac:dyDescent="0.2">
      <c r="A106" s="20" t="s">
        <v>407</v>
      </c>
      <c r="B106" s="21" t="s">
        <v>116</v>
      </c>
      <c r="C106" s="22" t="s">
        <v>642</v>
      </c>
      <c r="D106" s="22" t="s">
        <v>643</v>
      </c>
      <c r="E106" s="23">
        <v>819</v>
      </c>
      <c r="F106" s="23">
        <v>854</v>
      </c>
      <c r="G106" s="23">
        <v>693</v>
      </c>
      <c r="H106" s="24">
        <v>4.68</v>
      </c>
      <c r="I106" s="23">
        <v>0</v>
      </c>
      <c r="J106" s="23">
        <v>0</v>
      </c>
      <c r="K106" s="23">
        <v>0</v>
      </c>
      <c r="L106" s="25">
        <v>5.3</v>
      </c>
      <c r="M106" s="23">
        <v>0</v>
      </c>
      <c r="N106" s="23">
        <v>0</v>
      </c>
      <c r="O106" s="24">
        <v>0</v>
      </c>
      <c r="Q106" s="25">
        <v>0</v>
      </c>
      <c r="S106" s="26"/>
      <c r="T106" s="26"/>
      <c r="U106" s="26"/>
    </row>
    <row r="107" spans="1:21" x14ac:dyDescent="0.2">
      <c r="A107" s="20" t="s">
        <v>408</v>
      </c>
      <c r="B107" s="21" t="s">
        <v>117</v>
      </c>
      <c r="C107" s="22" t="s">
        <v>644</v>
      </c>
      <c r="D107" s="22" t="s">
        <v>645</v>
      </c>
      <c r="E107" s="23">
        <v>4004</v>
      </c>
      <c r="F107" s="23">
        <v>3318</v>
      </c>
      <c r="G107" s="23">
        <v>3146</v>
      </c>
      <c r="H107" s="24">
        <v>4.68</v>
      </c>
      <c r="I107" s="23">
        <v>1573</v>
      </c>
      <c r="J107" s="23">
        <v>1204</v>
      </c>
      <c r="K107" s="23">
        <v>1287</v>
      </c>
      <c r="L107" s="25">
        <v>5.3</v>
      </c>
      <c r="M107" s="23">
        <v>4397</v>
      </c>
      <c r="N107" s="23">
        <v>0</v>
      </c>
      <c r="O107" s="24">
        <v>0.42</v>
      </c>
      <c r="Q107" s="25">
        <v>0</v>
      </c>
      <c r="S107" s="26"/>
      <c r="T107" s="26"/>
      <c r="U107" s="26"/>
    </row>
    <row r="108" spans="1:21" x14ac:dyDescent="0.2">
      <c r="A108" s="20" t="s">
        <v>409</v>
      </c>
      <c r="B108" s="21" t="s">
        <v>118</v>
      </c>
      <c r="C108" s="22" t="s">
        <v>642</v>
      </c>
      <c r="D108" s="22" t="s">
        <v>643</v>
      </c>
      <c r="E108" s="23">
        <v>0</v>
      </c>
      <c r="F108" s="23">
        <v>0</v>
      </c>
      <c r="G108" s="23">
        <v>0</v>
      </c>
      <c r="H108" s="24">
        <v>4.68</v>
      </c>
      <c r="I108" s="23">
        <v>0</v>
      </c>
      <c r="J108" s="23">
        <v>0</v>
      </c>
      <c r="K108" s="23">
        <v>0</v>
      </c>
      <c r="L108" s="25">
        <v>5.3</v>
      </c>
      <c r="M108" s="23">
        <v>0</v>
      </c>
      <c r="N108" s="23">
        <v>0</v>
      </c>
      <c r="O108" s="24">
        <v>0</v>
      </c>
      <c r="Q108" s="25">
        <v>0</v>
      </c>
      <c r="S108" s="26"/>
      <c r="T108" s="26"/>
      <c r="U108" s="26"/>
    </row>
    <row r="109" spans="1:21" x14ac:dyDescent="0.2">
      <c r="A109" s="20" t="s">
        <v>412</v>
      </c>
      <c r="B109" s="20" t="s">
        <v>119</v>
      </c>
      <c r="C109" s="22" t="s">
        <v>642</v>
      </c>
      <c r="D109" s="22" t="s">
        <v>643</v>
      </c>
      <c r="E109" s="23">
        <v>0</v>
      </c>
      <c r="F109" s="23">
        <v>0</v>
      </c>
      <c r="G109" s="23">
        <v>0</v>
      </c>
      <c r="H109" s="24">
        <v>4.68</v>
      </c>
      <c r="I109" s="23">
        <v>0</v>
      </c>
      <c r="J109" s="23">
        <v>0</v>
      </c>
      <c r="K109" s="23">
        <v>0</v>
      </c>
      <c r="L109" s="25">
        <v>5.3</v>
      </c>
      <c r="M109" s="23">
        <v>0</v>
      </c>
      <c r="N109" s="23">
        <v>0</v>
      </c>
      <c r="O109" s="24">
        <v>0</v>
      </c>
      <c r="Q109" s="25">
        <v>0</v>
      </c>
      <c r="S109" s="26"/>
      <c r="T109" s="26"/>
      <c r="U109" s="26"/>
    </row>
    <row r="110" spans="1:21" x14ac:dyDescent="0.2">
      <c r="A110" s="20" t="s">
        <v>413</v>
      </c>
      <c r="B110" s="21" t="s">
        <v>120</v>
      </c>
      <c r="C110" s="22" t="s">
        <v>642</v>
      </c>
      <c r="D110" s="22" t="s">
        <v>643</v>
      </c>
      <c r="E110" s="23">
        <v>390</v>
      </c>
      <c r="F110" s="23">
        <v>420</v>
      </c>
      <c r="G110" s="23">
        <v>330</v>
      </c>
      <c r="H110" s="24">
        <v>4.68</v>
      </c>
      <c r="I110" s="23">
        <v>0</v>
      </c>
      <c r="J110" s="23">
        <v>0</v>
      </c>
      <c r="K110" s="23">
        <v>0</v>
      </c>
      <c r="L110" s="25">
        <v>5.3</v>
      </c>
      <c r="M110" s="23">
        <v>0</v>
      </c>
      <c r="N110" s="23">
        <v>0</v>
      </c>
      <c r="O110" s="24">
        <v>0</v>
      </c>
      <c r="Q110" s="25">
        <v>0</v>
      </c>
      <c r="S110" s="28"/>
      <c r="T110" s="26"/>
      <c r="U110" s="26"/>
    </row>
    <row r="111" spans="1:21" x14ac:dyDescent="0.2">
      <c r="A111" s="20" t="s">
        <v>414</v>
      </c>
      <c r="B111" s="21" t="s">
        <v>121</v>
      </c>
      <c r="C111" s="22" t="s">
        <v>642</v>
      </c>
      <c r="D111" s="22" t="s">
        <v>643</v>
      </c>
      <c r="E111" s="23">
        <v>1365</v>
      </c>
      <c r="F111" s="23">
        <v>840</v>
      </c>
      <c r="G111" s="23">
        <v>825</v>
      </c>
      <c r="H111" s="24">
        <v>4.68</v>
      </c>
      <c r="I111" s="23">
        <v>0</v>
      </c>
      <c r="J111" s="23">
        <v>0</v>
      </c>
      <c r="K111" s="23">
        <v>0</v>
      </c>
      <c r="L111" s="25">
        <v>5.3</v>
      </c>
      <c r="M111" s="23">
        <v>0</v>
      </c>
      <c r="N111" s="23">
        <v>0</v>
      </c>
      <c r="O111" s="24">
        <v>0</v>
      </c>
      <c r="Q111" s="25">
        <v>0</v>
      </c>
      <c r="S111" s="28"/>
      <c r="T111" s="26"/>
      <c r="U111" s="26"/>
    </row>
    <row r="112" spans="1:21" x14ac:dyDescent="0.2">
      <c r="A112" s="20" t="s">
        <v>415</v>
      </c>
      <c r="B112" s="21" t="s">
        <v>122</v>
      </c>
      <c r="C112" s="22" t="s">
        <v>642</v>
      </c>
      <c r="D112" s="22" t="s">
        <v>643</v>
      </c>
      <c r="E112" s="23">
        <v>247</v>
      </c>
      <c r="F112" s="23">
        <v>266</v>
      </c>
      <c r="G112" s="23">
        <v>165</v>
      </c>
      <c r="H112" s="24">
        <v>4.68</v>
      </c>
      <c r="I112" s="23">
        <v>0</v>
      </c>
      <c r="J112" s="23">
        <v>0</v>
      </c>
      <c r="K112" s="23">
        <v>0</v>
      </c>
      <c r="L112" s="25">
        <v>5.3</v>
      </c>
      <c r="M112" s="23">
        <v>0</v>
      </c>
      <c r="N112" s="23">
        <v>0</v>
      </c>
      <c r="O112" s="24">
        <v>0</v>
      </c>
      <c r="Q112" s="25">
        <v>0</v>
      </c>
      <c r="S112" s="28"/>
      <c r="T112" s="26"/>
      <c r="U112" s="26"/>
    </row>
    <row r="113" spans="1:21" x14ac:dyDescent="0.2">
      <c r="A113" s="20" t="s">
        <v>416</v>
      </c>
      <c r="B113" s="21" t="s">
        <v>123</v>
      </c>
      <c r="C113" s="22" t="s">
        <v>651</v>
      </c>
      <c r="D113" s="22" t="s">
        <v>645</v>
      </c>
      <c r="E113" s="23">
        <v>4680</v>
      </c>
      <c r="F113" s="23">
        <v>3500</v>
      </c>
      <c r="G113" s="23">
        <v>2970</v>
      </c>
      <c r="H113" s="24">
        <v>4.68</v>
      </c>
      <c r="I113" s="23">
        <v>585</v>
      </c>
      <c r="J113" s="23">
        <v>630</v>
      </c>
      <c r="K113" s="23">
        <v>462</v>
      </c>
      <c r="L113" s="25">
        <v>5.3</v>
      </c>
      <c r="M113" s="23">
        <v>0</v>
      </c>
      <c r="N113" s="23">
        <v>0</v>
      </c>
      <c r="O113" s="24">
        <v>0</v>
      </c>
      <c r="Q113" s="25">
        <v>0</v>
      </c>
      <c r="S113" s="28"/>
      <c r="T113" s="26"/>
      <c r="U113" s="26"/>
    </row>
    <row r="114" spans="1:21" x14ac:dyDescent="0.2">
      <c r="A114" s="20" t="s">
        <v>417</v>
      </c>
      <c r="B114" s="21" t="s">
        <v>124</v>
      </c>
      <c r="C114" s="22" t="s">
        <v>651</v>
      </c>
      <c r="D114" s="22" t="s">
        <v>645</v>
      </c>
      <c r="E114" s="23">
        <v>8190</v>
      </c>
      <c r="F114" s="23">
        <v>5880</v>
      </c>
      <c r="G114" s="23">
        <v>6941</v>
      </c>
      <c r="H114" s="24">
        <v>4.68</v>
      </c>
      <c r="I114" s="23">
        <v>780</v>
      </c>
      <c r="J114" s="23">
        <v>1176</v>
      </c>
      <c r="K114" s="23">
        <v>825</v>
      </c>
      <c r="L114" s="25">
        <v>5.3</v>
      </c>
      <c r="M114" s="23">
        <v>0</v>
      </c>
      <c r="N114" s="23">
        <v>0</v>
      </c>
      <c r="O114" s="24">
        <v>0</v>
      </c>
      <c r="Q114" s="25">
        <v>0</v>
      </c>
      <c r="S114" s="26"/>
      <c r="T114" s="26"/>
      <c r="U114" s="26"/>
    </row>
    <row r="115" spans="1:21" x14ac:dyDescent="0.2">
      <c r="A115" s="20" t="s">
        <v>418</v>
      </c>
      <c r="B115" s="21" t="s">
        <v>125</v>
      </c>
      <c r="C115" s="22" t="s">
        <v>651</v>
      </c>
      <c r="D115" s="22" t="s">
        <v>645</v>
      </c>
      <c r="E115" s="23">
        <v>3354</v>
      </c>
      <c r="F115" s="23">
        <v>2016</v>
      </c>
      <c r="G115" s="23">
        <v>2376</v>
      </c>
      <c r="H115" s="24">
        <v>4.68</v>
      </c>
      <c r="I115" s="23">
        <v>390</v>
      </c>
      <c r="J115" s="23">
        <v>420</v>
      </c>
      <c r="K115" s="23">
        <v>165</v>
      </c>
      <c r="L115" s="25">
        <v>5.3</v>
      </c>
      <c r="M115" s="23">
        <v>0</v>
      </c>
      <c r="N115" s="23">
        <v>0</v>
      </c>
      <c r="O115" s="24">
        <v>0</v>
      </c>
      <c r="Q115" s="25">
        <v>0</v>
      </c>
      <c r="S115" s="26"/>
      <c r="T115" s="26"/>
      <c r="U115" s="26"/>
    </row>
    <row r="116" spans="1:21" x14ac:dyDescent="0.2">
      <c r="A116" s="20" t="s">
        <v>419</v>
      </c>
      <c r="B116" s="21" t="s">
        <v>126</v>
      </c>
      <c r="C116" s="22" t="s">
        <v>651</v>
      </c>
      <c r="D116" s="22" t="s">
        <v>645</v>
      </c>
      <c r="E116" s="23">
        <v>4680</v>
      </c>
      <c r="F116" s="23">
        <v>1162</v>
      </c>
      <c r="G116" s="23">
        <v>4059</v>
      </c>
      <c r="H116" s="24">
        <v>4.68</v>
      </c>
      <c r="I116" s="23">
        <v>1560</v>
      </c>
      <c r="J116" s="23">
        <v>1974</v>
      </c>
      <c r="K116" s="23">
        <v>1155</v>
      </c>
      <c r="L116" s="25">
        <v>5.3</v>
      </c>
      <c r="M116" s="23">
        <v>4158</v>
      </c>
      <c r="N116" s="23">
        <v>0</v>
      </c>
      <c r="O116" s="24">
        <v>0.42</v>
      </c>
      <c r="Q116" s="25">
        <v>0</v>
      </c>
      <c r="S116" s="26"/>
      <c r="T116" s="26"/>
      <c r="U116" s="26"/>
    </row>
    <row r="117" spans="1:21" x14ac:dyDescent="0.2">
      <c r="A117" s="20" t="s">
        <v>420</v>
      </c>
      <c r="B117" s="20" t="s">
        <v>127</v>
      </c>
      <c r="C117" s="22" t="s">
        <v>647</v>
      </c>
      <c r="D117" s="22" t="s">
        <v>645</v>
      </c>
      <c r="E117" s="23">
        <v>3861</v>
      </c>
      <c r="F117" s="23">
        <v>1512</v>
      </c>
      <c r="G117" s="23">
        <v>2530</v>
      </c>
      <c r="H117" s="24">
        <v>4.68</v>
      </c>
      <c r="I117" s="23">
        <v>780</v>
      </c>
      <c r="J117" s="23">
        <v>630</v>
      </c>
      <c r="K117" s="23">
        <v>660</v>
      </c>
      <c r="L117" s="25">
        <v>5.3</v>
      </c>
      <c r="M117" s="23">
        <v>0</v>
      </c>
      <c r="N117" s="23">
        <v>0</v>
      </c>
      <c r="O117" s="24">
        <v>0</v>
      </c>
      <c r="Q117" s="25">
        <v>0</v>
      </c>
      <c r="S117" s="26"/>
      <c r="T117" s="26"/>
      <c r="U117" s="26"/>
    </row>
    <row r="118" spans="1:21" x14ac:dyDescent="0.2">
      <c r="A118" s="20" t="s">
        <v>421</v>
      </c>
      <c r="B118" s="21" t="s">
        <v>128</v>
      </c>
      <c r="C118" s="22" t="s">
        <v>651</v>
      </c>
      <c r="D118" s="22" t="s">
        <v>645</v>
      </c>
      <c r="E118" s="23">
        <v>5036.2</v>
      </c>
      <c r="F118" s="23">
        <v>4200</v>
      </c>
      <c r="G118" s="23">
        <v>4708</v>
      </c>
      <c r="H118" s="24">
        <v>4.68</v>
      </c>
      <c r="I118" s="23">
        <v>1332.5</v>
      </c>
      <c r="J118" s="23">
        <v>3010</v>
      </c>
      <c r="K118" s="23">
        <v>1210</v>
      </c>
      <c r="L118" s="25">
        <v>5.3</v>
      </c>
      <c r="M118" s="23">
        <v>0</v>
      </c>
      <c r="N118" s="23">
        <v>0</v>
      </c>
      <c r="O118" s="24">
        <v>0</v>
      </c>
      <c r="Q118" s="25">
        <v>0</v>
      </c>
      <c r="S118" s="26"/>
      <c r="T118" s="26"/>
      <c r="U118" s="26"/>
    </row>
    <row r="119" spans="1:21" x14ac:dyDescent="0.2">
      <c r="A119" s="20" t="s">
        <v>422</v>
      </c>
      <c r="B119" s="21" t="s">
        <v>129</v>
      </c>
      <c r="C119" s="22" t="s">
        <v>651</v>
      </c>
      <c r="D119" s="22" t="s">
        <v>645</v>
      </c>
      <c r="E119" s="23">
        <v>7527</v>
      </c>
      <c r="F119" s="23">
        <v>4872</v>
      </c>
      <c r="G119" s="23">
        <v>5049</v>
      </c>
      <c r="H119" s="24">
        <v>4.68</v>
      </c>
      <c r="I119" s="23">
        <v>1053</v>
      </c>
      <c r="J119" s="23">
        <v>602</v>
      </c>
      <c r="K119" s="23">
        <v>649</v>
      </c>
      <c r="L119" s="25">
        <v>5.3</v>
      </c>
      <c r="M119" s="23">
        <v>0</v>
      </c>
      <c r="N119" s="23">
        <v>0</v>
      </c>
      <c r="O119" s="24">
        <v>0</v>
      </c>
      <c r="Q119" s="25">
        <v>0</v>
      </c>
      <c r="S119" s="26"/>
      <c r="T119" s="26"/>
      <c r="U119" s="26"/>
    </row>
    <row r="120" spans="1:21" x14ac:dyDescent="0.2">
      <c r="A120" s="20" t="s">
        <v>423</v>
      </c>
      <c r="B120" s="20" t="s">
        <v>130</v>
      </c>
      <c r="C120" s="22" t="s">
        <v>647</v>
      </c>
      <c r="D120" s="22" t="s">
        <v>645</v>
      </c>
      <c r="E120" s="23">
        <v>1365</v>
      </c>
      <c r="F120" s="23">
        <v>1050</v>
      </c>
      <c r="G120" s="23">
        <v>825</v>
      </c>
      <c r="H120" s="24">
        <v>4.68</v>
      </c>
      <c r="I120" s="23">
        <v>1170</v>
      </c>
      <c r="J120" s="23">
        <v>1260</v>
      </c>
      <c r="K120" s="23">
        <v>990</v>
      </c>
      <c r="L120" s="25">
        <v>5.3</v>
      </c>
      <c r="M120" s="23">
        <v>1361</v>
      </c>
      <c r="N120" s="23">
        <v>0</v>
      </c>
      <c r="O120" s="24">
        <v>0.42</v>
      </c>
      <c r="Q120" s="25">
        <v>0</v>
      </c>
      <c r="S120" s="26"/>
      <c r="T120" s="26"/>
      <c r="U120" s="26"/>
    </row>
    <row r="121" spans="1:21" x14ac:dyDescent="0.2">
      <c r="A121" s="20" t="s">
        <v>424</v>
      </c>
      <c r="B121" s="21" t="s">
        <v>131</v>
      </c>
      <c r="C121" s="22" t="s">
        <v>644</v>
      </c>
      <c r="D121" s="22" t="s">
        <v>645</v>
      </c>
      <c r="E121" s="23">
        <v>26754</v>
      </c>
      <c r="F121" s="23">
        <v>20776</v>
      </c>
      <c r="G121" s="23">
        <v>18040</v>
      </c>
      <c r="H121" s="24">
        <v>4.68</v>
      </c>
      <c r="I121" s="23">
        <v>1950</v>
      </c>
      <c r="J121" s="23">
        <v>4368</v>
      </c>
      <c r="K121" s="23">
        <v>2475</v>
      </c>
      <c r="L121" s="25">
        <v>5.3</v>
      </c>
      <c r="M121" s="23">
        <v>27539</v>
      </c>
      <c r="N121" s="23">
        <v>0</v>
      </c>
      <c r="O121" s="24">
        <v>0.42</v>
      </c>
      <c r="Q121" s="25">
        <v>0</v>
      </c>
      <c r="S121" s="26"/>
      <c r="T121" s="26"/>
      <c r="U121" s="26"/>
    </row>
    <row r="122" spans="1:21" x14ac:dyDescent="0.2">
      <c r="A122" s="20" t="s">
        <v>426</v>
      </c>
      <c r="B122" s="21" t="s">
        <v>132</v>
      </c>
      <c r="C122" s="22" t="s">
        <v>642</v>
      </c>
      <c r="D122" s="22" t="s">
        <v>643</v>
      </c>
      <c r="E122" s="23">
        <v>0</v>
      </c>
      <c r="F122" s="23">
        <v>0</v>
      </c>
      <c r="G122" s="23">
        <v>0</v>
      </c>
      <c r="H122" s="24">
        <v>4.68</v>
      </c>
      <c r="I122" s="23">
        <v>0</v>
      </c>
      <c r="J122" s="23">
        <v>0</v>
      </c>
      <c r="K122" s="23">
        <v>0</v>
      </c>
      <c r="L122" s="25">
        <v>5.3</v>
      </c>
      <c r="M122" s="23">
        <v>0</v>
      </c>
      <c r="N122" s="23">
        <v>0</v>
      </c>
      <c r="O122" s="24">
        <v>0.72</v>
      </c>
      <c r="Q122" s="25">
        <v>0</v>
      </c>
      <c r="S122" s="26"/>
      <c r="T122" s="26"/>
      <c r="U122" s="26"/>
    </row>
    <row r="123" spans="1:21" x14ac:dyDescent="0.2">
      <c r="A123" s="20" t="s">
        <v>427</v>
      </c>
      <c r="B123" s="21" t="s">
        <v>133</v>
      </c>
      <c r="C123" s="22" t="s">
        <v>642</v>
      </c>
      <c r="D123" s="22" t="s">
        <v>643</v>
      </c>
      <c r="E123" s="23">
        <v>286</v>
      </c>
      <c r="F123" s="23">
        <v>518</v>
      </c>
      <c r="G123" s="23">
        <v>407</v>
      </c>
      <c r="H123" s="24">
        <v>4.68</v>
      </c>
      <c r="I123" s="23">
        <v>0</v>
      </c>
      <c r="J123" s="23">
        <v>0</v>
      </c>
      <c r="K123" s="23">
        <v>0</v>
      </c>
      <c r="L123" s="25">
        <v>5.3</v>
      </c>
      <c r="M123" s="23">
        <v>0</v>
      </c>
      <c r="N123" s="23">
        <v>0</v>
      </c>
      <c r="O123" s="24">
        <v>0</v>
      </c>
      <c r="Q123" s="25">
        <v>0</v>
      </c>
      <c r="S123" s="26"/>
      <c r="T123" s="26"/>
      <c r="U123" s="26"/>
    </row>
    <row r="124" spans="1:21" x14ac:dyDescent="0.2">
      <c r="A124" s="20" t="s">
        <v>430</v>
      </c>
      <c r="B124" s="21" t="s">
        <v>134</v>
      </c>
      <c r="C124" s="22" t="s">
        <v>642</v>
      </c>
      <c r="D124" s="22" t="s">
        <v>643</v>
      </c>
      <c r="E124" s="23">
        <v>585</v>
      </c>
      <c r="F124" s="23">
        <v>630</v>
      </c>
      <c r="G124" s="23">
        <v>495</v>
      </c>
      <c r="H124" s="24">
        <v>4.68</v>
      </c>
      <c r="I124" s="23">
        <v>0</v>
      </c>
      <c r="J124" s="23">
        <v>0</v>
      </c>
      <c r="K124" s="23">
        <v>0</v>
      </c>
      <c r="L124" s="25">
        <v>5.3</v>
      </c>
      <c r="M124" s="23">
        <v>0</v>
      </c>
      <c r="N124" s="23">
        <v>0</v>
      </c>
      <c r="O124" s="24">
        <v>0</v>
      </c>
      <c r="Q124" s="25">
        <v>0</v>
      </c>
      <c r="S124" s="26"/>
      <c r="T124" s="26"/>
      <c r="U124" s="26"/>
    </row>
    <row r="125" spans="1:21" x14ac:dyDescent="0.2">
      <c r="A125" s="20" t="s">
        <v>433</v>
      </c>
      <c r="B125" s="21" t="s">
        <v>135</v>
      </c>
      <c r="C125" s="22" t="s">
        <v>642</v>
      </c>
      <c r="D125" s="22" t="s">
        <v>643</v>
      </c>
      <c r="E125" s="23">
        <v>0</v>
      </c>
      <c r="F125" s="23">
        <v>0</v>
      </c>
      <c r="G125" s="23">
        <v>0</v>
      </c>
      <c r="H125" s="24">
        <v>4.68</v>
      </c>
      <c r="I125" s="23">
        <v>0</v>
      </c>
      <c r="J125" s="23">
        <v>0</v>
      </c>
      <c r="K125" s="23">
        <v>0</v>
      </c>
      <c r="L125" s="25">
        <v>5.3</v>
      </c>
      <c r="M125" s="23">
        <v>0</v>
      </c>
      <c r="N125" s="23">
        <v>0</v>
      </c>
      <c r="O125" s="24">
        <v>0</v>
      </c>
      <c r="Q125" s="25">
        <v>0</v>
      </c>
      <c r="S125" s="26"/>
      <c r="T125" s="26"/>
      <c r="U125" s="26"/>
    </row>
    <row r="126" spans="1:21" x14ac:dyDescent="0.2">
      <c r="A126" s="20" t="s">
        <v>434</v>
      </c>
      <c r="B126" s="20" t="s">
        <v>136</v>
      </c>
      <c r="C126" s="22" t="s">
        <v>642</v>
      </c>
      <c r="D126" s="22" t="s">
        <v>643</v>
      </c>
      <c r="E126" s="23">
        <v>0</v>
      </c>
      <c r="F126" s="23">
        <v>0</v>
      </c>
      <c r="G126" s="23">
        <v>0</v>
      </c>
      <c r="H126" s="24">
        <v>4.68</v>
      </c>
      <c r="I126" s="23">
        <v>0</v>
      </c>
      <c r="J126" s="23">
        <v>0</v>
      </c>
      <c r="K126" s="23">
        <v>0</v>
      </c>
      <c r="L126" s="25">
        <v>5.3</v>
      </c>
      <c r="M126" s="23">
        <v>0</v>
      </c>
      <c r="N126" s="23">
        <v>0</v>
      </c>
      <c r="O126" s="24">
        <v>0</v>
      </c>
      <c r="Q126" s="25">
        <v>0</v>
      </c>
      <c r="S126" s="26"/>
      <c r="T126" s="26"/>
      <c r="U126" s="26"/>
    </row>
    <row r="127" spans="1:21" x14ac:dyDescent="0.2">
      <c r="A127" s="20" t="s">
        <v>435</v>
      </c>
      <c r="B127" s="21" t="s">
        <v>137</v>
      </c>
      <c r="C127" s="22" t="s">
        <v>648</v>
      </c>
      <c r="D127" s="22" t="s">
        <v>649</v>
      </c>
      <c r="E127" s="23">
        <v>195</v>
      </c>
      <c r="F127" s="23">
        <v>210</v>
      </c>
      <c r="G127" s="23">
        <v>165</v>
      </c>
      <c r="H127" s="24">
        <v>4.68</v>
      </c>
      <c r="I127" s="23">
        <v>0</v>
      </c>
      <c r="J127" s="23">
        <v>0</v>
      </c>
      <c r="K127" s="23">
        <v>0</v>
      </c>
      <c r="L127" s="25">
        <v>5.3</v>
      </c>
      <c r="M127" s="23">
        <v>0</v>
      </c>
      <c r="N127" s="23">
        <v>0</v>
      </c>
      <c r="O127" s="24">
        <v>0</v>
      </c>
      <c r="Q127" s="25">
        <v>0</v>
      </c>
      <c r="S127" s="26"/>
      <c r="T127" s="26"/>
      <c r="U127" s="26"/>
    </row>
    <row r="128" spans="1:21" x14ac:dyDescent="0.2">
      <c r="A128" s="20" t="s">
        <v>436</v>
      </c>
      <c r="B128" s="21" t="s">
        <v>138</v>
      </c>
      <c r="C128" s="22" t="s">
        <v>642</v>
      </c>
      <c r="D128" s="22" t="s">
        <v>643</v>
      </c>
      <c r="E128" s="23">
        <v>0</v>
      </c>
      <c r="F128" s="23">
        <v>0</v>
      </c>
      <c r="G128" s="23">
        <v>0</v>
      </c>
      <c r="H128" s="24">
        <v>4.68</v>
      </c>
      <c r="I128" s="23">
        <v>0</v>
      </c>
      <c r="J128" s="23">
        <v>0</v>
      </c>
      <c r="K128" s="23">
        <v>0</v>
      </c>
      <c r="L128" s="25">
        <v>5.3</v>
      </c>
      <c r="M128" s="23">
        <v>0</v>
      </c>
      <c r="N128" s="23">
        <v>0</v>
      </c>
      <c r="O128" s="24">
        <v>0</v>
      </c>
      <c r="Q128" s="25">
        <v>0</v>
      </c>
      <c r="S128" s="26"/>
      <c r="T128" s="26"/>
      <c r="U128" s="26"/>
    </row>
    <row r="129" spans="1:21" x14ac:dyDescent="0.2">
      <c r="A129" s="20" t="s">
        <v>437</v>
      </c>
      <c r="B129" s="21" t="s">
        <v>139</v>
      </c>
      <c r="C129" s="22" t="s">
        <v>642</v>
      </c>
      <c r="D129" s="22" t="s">
        <v>643</v>
      </c>
      <c r="E129" s="23">
        <v>0</v>
      </c>
      <c r="F129" s="23">
        <v>0</v>
      </c>
      <c r="G129" s="23">
        <v>0</v>
      </c>
      <c r="H129" s="24">
        <v>4.68</v>
      </c>
      <c r="I129" s="23">
        <v>0</v>
      </c>
      <c r="J129" s="23">
        <v>0</v>
      </c>
      <c r="K129" s="23">
        <v>0</v>
      </c>
      <c r="L129" s="25">
        <v>5.3</v>
      </c>
      <c r="M129" s="23">
        <v>0</v>
      </c>
      <c r="N129" s="23">
        <v>0</v>
      </c>
      <c r="O129" s="24">
        <v>0</v>
      </c>
      <c r="Q129" s="25">
        <v>0</v>
      </c>
      <c r="S129" s="26"/>
      <c r="T129" s="26"/>
      <c r="U129" s="26"/>
    </row>
    <row r="130" spans="1:21" x14ac:dyDescent="0.2">
      <c r="A130" s="20" t="s">
        <v>438</v>
      </c>
      <c r="B130" s="21" t="s">
        <v>140</v>
      </c>
      <c r="C130" s="22" t="s">
        <v>651</v>
      </c>
      <c r="D130" s="22" t="s">
        <v>645</v>
      </c>
      <c r="E130" s="23">
        <v>6045</v>
      </c>
      <c r="F130" s="23">
        <v>4438</v>
      </c>
      <c r="G130" s="23">
        <v>5269</v>
      </c>
      <c r="H130" s="24">
        <v>4.68</v>
      </c>
      <c r="I130" s="23">
        <v>1170</v>
      </c>
      <c r="J130" s="23">
        <v>1106</v>
      </c>
      <c r="K130" s="23">
        <v>990</v>
      </c>
      <c r="L130" s="25">
        <v>5.3</v>
      </c>
      <c r="M130" s="23">
        <v>0</v>
      </c>
      <c r="N130" s="23">
        <v>0</v>
      </c>
      <c r="O130" s="24">
        <v>0</v>
      </c>
      <c r="Q130" s="25">
        <v>0</v>
      </c>
      <c r="S130" s="26"/>
      <c r="T130" s="26"/>
      <c r="U130" s="26"/>
    </row>
    <row r="131" spans="1:21" x14ac:dyDescent="0.2">
      <c r="A131" s="20" t="s">
        <v>439</v>
      </c>
      <c r="B131" s="21" t="s">
        <v>141</v>
      </c>
      <c r="C131" s="22" t="s">
        <v>642</v>
      </c>
      <c r="D131" s="22" t="s">
        <v>643</v>
      </c>
      <c r="E131" s="23">
        <v>0</v>
      </c>
      <c r="F131" s="23">
        <v>0</v>
      </c>
      <c r="G131" s="23">
        <v>0</v>
      </c>
      <c r="H131" s="24">
        <v>4.68</v>
      </c>
      <c r="I131" s="23">
        <v>0</v>
      </c>
      <c r="J131" s="23">
        <v>0</v>
      </c>
      <c r="K131" s="23">
        <v>0</v>
      </c>
      <c r="L131" s="25">
        <v>5.3</v>
      </c>
      <c r="M131" s="23">
        <v>0</v>
      </c>
      <c r="N131" s="23">
        <v>0</v>
      </c>
      <c r="O131" s="24">
        <v>0</v>
      </c>
      <c r="Q131" s="25">
        <v>0</v>
      </c>
      <c r="S131" s="26"/>
      <c r="T131" s="26"/>
      <c r="U131" s="26"/>
    </row>
    <row r="132" spans="1:21" x14ac:dyDescent="0.2">
      <c r="A132" s="20" t="s">
        <v>425</v>
      </c>
      <c r="B132" s="20" t="s">
        <v>142</v>
      </c>
      <c r="C132" s="22" t="s">
        <v>642</v>
      </c>
      <c r="D132" s="22" t="s">
        <v>643</v>
      </c>
      <c r="E132" s="23">
        <v>741</v>
      </c>
      <c r="F132" s="23">
        <v>798</v>
      </c>
      <c r="G132" s="23">
        <v>627</v>
      </c>
      <c r="H132" s="24">
        <v>4.68</v>
      </c>
      <c r="I132" s="23">
        <v>0</v>
      </c>
      <c r="J132" s="23">
        <v>0</v>
      </c>
      <c r="K132" s="23">
        <v>0</v>
      </c>
      <c r="L132" s="25">
        <v>5.3</v>
      </c>
      <c r="M132" s="23">
        <v>0</v>
      </c>
      <c r="N132" s="23">
        <v>0</v>
      </c>
      <c r="O132" s="24">
        <v>0</v>
      </c>
      <c r="Q132" s="25">
        <v>0</v>
      </c>
      <c r="S132" s="26"/>
      <c r="T132" s="26"/>
      <c r="U132" s="26"/>
    </row>
    <row r="133" spans="1:21" x14ac:dyDescent="0.2">
      <c r="A133" s="20" t="s">
        <v>443</v>
      </c>
      <c r="B133" s="21" t="s">
        <v>143</v>
      </c>
      <c r="C133" s="22" t="s">
        <v>642</v>
      </c>
      <c r="D133" s="22" t="s">
        <v>643</v>
      </c>
      <c r="E133" s="23">
        <v>780</v>
      </c>
      <c r="F133" s="23">
        <v>840</v>
      </c>
      <c r="G133" s="23">
        <v>660</v>
      </c>
      <c r="H133" s="24">
        <v>4.68</v>
      </c>
      <c r="I133" s="23">
        <v>0</v>
      </c>
      <c r="J133" s="23">
        <v>0</v>
      </c>
      <c r="K133" s="23">
        <v>0</v>
      </c>
      <c r="L133" s="25">
        <v>5.3</v>
      </c>
      <c r="M133" s="23">
        <v>0</v>
      </c>
      <c r="N133" s="23">
        <v>0</v>
      </c>
      <c r="O133" s="24">
        <v>0</v>
      </c>
      <c r="Q133" s="25">
        <v>0</v>
      </c>
      <c r="S133" s="26"/>
      <c r="T133" s="26"/>
      <c r="U133" s="26"/>
    </row>
    <row r="134" spans="1:21" x14ac:dyDescent="0.2">
      <c r="A134" s="20" t="s">
        <v>444</v>
      </c>
      <c r="B134" s="21" t="s">
        <v>144</v>
      </c>
      <c r="C134" s="22" t="s">
        <v>642</v>
      </c>
      <c r="D134" s="22" t="s">
        <v>643</v>
      </c>
      <c r="E134" s="23">
        <v>780</v>
      </c>
      <c r="F134" s="23">
        <v>420</v>
      </c>
      <c r="G134" s="23">
        <v>330</v>
      </c>
      <c r="H134" s="24">
        <v>4.68</v>
      </c>
      <c r="I134" s="23">
        <v>0</v>
      </c>
      <c r="J134" s="23">
        <v>0</v>
      </c>
      <c r="K134" s="23">
        <v>0</v>
      </c>
      <c r="L134" s="25">
        <v>5.3</v>
      </c>
      <c r="M134" s="23">
        <v>0</v>
      </c>
      <c r="N134" s="23">
        <v>0</v>
      </c>
      <c r="O134" s="24">
        <v>0</v>
      </c>
      <c r="Q134" s="25">
        <v>0</v>
      </c>
      <c r="S134" s="26"/>
      <c r="T134" s="26"/>
      <c r="U134" s="26"/>
    </row>
    <row r="135" spans="1:21" x14ac:dyDescent="0.2">
      <c r="A135" s="20" t="s">
        <v>445</v>
      </c>
      <c r="B135" s="21" t="s">
        <v>145</v>
      </c>
      <c r="C135" s="22" t="s">
        <v>642</v>
      </c>
      <c r="D135" s="22" t="s">
        <v>643</v>
      </c>
      <c r="E135" s="23">
        <v>390</v>
      </c>
      <c r="F135" s="23">
        <v>420</v>
      </c>
      <c r="G135" s="23">
        <v>330</v>
      </c>
      <c r="H135" s="24">
        <v>4.68</v>
      </c>
      <c r="I135" s="23">
        <v>0</v>
      </c>
      <c r="J135" s="23">
        <v>0</v>
      </c>
      <c r="K135" s="23">
        <v>0</v>
      </c>
      <c r="L135" s="25">
        <v>5.3</v>
      </c>
      <c r="M135" s="23">
        <v>0</v>
      </c>
      <c r="N135" s="23">
        <v>0</v>
      </c>
      <c r="O135" s="24">
        <v>0</v>
      </c>
      <c r="Q135" s="25">
        <v>0</v>
      </c>
      <c r="S135" s="26"/>
      <c r="T135" s="26"/>
      <c r="U135" s="26"/>
    </row>
    <row r="136" spans="1:21" x14ac:dyDescent="0.2">
      <c r="A136" s="20" t="s">
        <v>447</v>
      </c>
      <c r="B136" s="21" t="s">
        <v>146</v>
      </c>
      <c r="C136" s="22" t="s">
        <v>642</v>
      </c>
      <c r="D136" s="22" t="s">
        <v>643</v>
      </c>
      <c r="E136" s="23">
        <v>286</v>
      </c>
      <c r="F136" s="23">
        <v>308</v>
      </c>
      <c r="G136" s="23">
        <v>242</v>
      </c>
      <c r="H136" s="24">
        <v>4.68</v>
      </c>
      <c r="I136" s="23">
        <v>0</v>
      </c>
      <c r="J136" s="23">
        <v>0</v>
      </c>
      <c r="K136" s="23">
        <v>0</v>
      </c>
      <c r="L136" s="25">
        <v>5.3</v>
      </c>
      <c r="M136" s="23">
        <v>0</v>
      </c>
      <c r="N136" s="23">
        <v>0</v>
      </c>
      <c r="O136" s="24">
        <v>0</v>
      </c>
      <c r="Q136" s="25">
        <v>0</v>
      </c>
      <c r="S136" s="26"/>
      <c r="T136" s="26"/>
      <c r="U136" s="26"/>
    </row>
    <row r="137" spans="1:21" x14ac:dyDescent="0.2">
      <c r="A137" s="20" t="s">
        <v>449</v>
      </c>
      <c r="B137" s="21" t="s">
        <v>147</v>
      </c>
      <c r="C137" s="22" t="s">
        <v>642</v>
      </c>
      <c r="D137" s="22" t="s">
        <v>643</v>
      </c>
      <c r="E137" s="23">
        <v>1040</v>
      </c>
      <c r="F137" s="23">
        <v>546</v>
      </c>
      <c r="G137" s="23">
        <v>550</v>
      </c>
      <c r="H137" s="24">
        <v>4.68</v>
      </c>
      <c r="I137" s="23">
        <v>0</v>
      </c>
      <c r="J137" s="23">
        <v>0</v>
      </c>
      <c r="K137" s="23">
        <v>0</v>
      </c>
      <c r="L137" s="25">
        <v>5.3</v>
      </c>
      <c r="M137" s="23">
        <v>0</v>
      </c>
      <c r="N137" s="23">
        <v>0</v>
      </c>
      <c r="O137" s="24">
        <v>0</v>
      </c>
      <c r="Q137" s="25">
        <v>0</v>
      </c>
      <c r="S137" s="26"/>
      <c r="T137" s="26"/>
      <c r="U137" s="26"/>
    </row>
    <row r="138" spans="1:21" x14ac:dyDescent="0.2">
      <c r="A138" s="20" t="s">
        <v>450</v>
      </c>
      <c r="B138" s="21" t="s">
        <v>148</v>
      </c>
      <c r="C138" s="22" t="s">
        <v>646</v>
      </c>
      <c r="D138" s="22" t="s">
        <v>645</v>
      </c>
      <c r="E138" s="23">
        <v>6376.5</v>
      </c>
      <c r="F138" s="23">
        <v>4382</v>
      </c>
      <c r="G138" s="23">
        <v>4884</v>
      </c>
      <c r="H138" s="24">
        <v>4.68</v>
      </c>
      <c r="I138" s="23">
        <v>390</v>
      </c>
      <c r="J138" s="23">
        <v>420</v>
      </c>
      <c r="K138" s="23">
        <v>330</v>
      </c>
      <c r="L138" s="25">
        <v>5.3</v>
      </c>
      <c r="M138" s="23">
        <v>0</v>
      </c>
      <c r="N138" s="23">
        <v>0</v>
      </c>
      <c r="O138" s="24">
        <v>0</v>
      </c>
      <c r="Q138" s="25">
        <v>0</v>
      </c>
      <c r="S138" s="26"/>
      <c r="T138" s="26"/>
      <c r="U138" s="26"/>
    </row>
    <row r="139" spans="1:21" x14ac:dyDescent="0.2">
      <c r="A139" s="20" t="s">
        <v>451</v>
      </c>
      <c r="B139" s="21" t="s">
        <v>149</v>
      </c>
      <c r="C139" s="22" t="s">
        <v>646</v>
      </c>
      <c r="D139" s="22" t="s">
        <v>645</v>
      </c>
      <c r="E139" s="23">
        <v>7254</v>
      </c>
      <c r="F139" s="23">
        <v>4746</v>
      </c>
      <c r="G139" s="23">
        <v>6105</v>
      </c>
      <c r="H139" s="24">
        <v>4.68</v>
      </c>
      <c r="I139" s="23">
        <v>3315</v>
      </c>
      <c r="J139" s="23">
        <v>812</v>
      </c>
      <c r="K139" s="23">
        <v>990</v>
      </c>
      <c r="L139" s="25">
        <v>5.3</v>
      </c>
      <c r="M139" s="23">
        <v>13036</v>
      </c>
      <c r="N139" s="23">
        <v>0</v>
      </c>
      <c r="O139" s="24">
        <v>0.72</v>
      </c>
      <c r="Q139" s="25">
        <v>0</v>
      </c>
      <c r="S139" s="26"/>
      <c r="T139" s="26"/>
      <c r="U139" s="26"/>
    </row>
    <row r="140" spans="1:21" x14ac:dyDescent="0.2">
      <c r="A140" s="20" t="s">
        <v>452</v>
      </c>
      <c r="B140" s="21" t="s">
        <v>150</v>
      </c>
      <c r="C140" s="22" t="s">
        <v>644</v>
      </c>
      <c r="D140" s="22" t="s">
        <v>645</v>
      </c>
      <c r="E140" s="23">
        <v>0</v>
      </c>
      <c r="F140" s="23">
        <v>0</v>
      </c>
      <c r="G140" s="23">
        <v>0</v>
      </c>
      <c r="H140" s="24">
        <v>4.68</v>
      </c>
      <c r="I140" s="23">
        <v>0</v>
      </c>
      <c r="J140" s="23">
        <v>0</v>
      </c>
      <c r="K140" s="23">
        <v>0</v>
      </c>
      <c r="L140" s="25">
        <v>5.3</v>
      </c>
      <c r="M140" s="23">
        <v>0</v>
      </c>
      <c r="N140" s="23">
        <v>0</v>
      </c>
      <c r="O140" s="24">
        <v>0</v>
      </c>
      <c r="Q140" s="25">
        <v>0</v>
      </c>
      <c r="S140" s="26"/>
      <c r="T140" s="26"/>
      <c r="U140" s="26"/>
    </row>
    <row r="141" spans="1:21" x14ac:dyDescent="0.2">
      <c r="A141" s="20" t="s">
        <v>453</v>
      </c>
      <c r="B141" s="21" t="s">
        <v>151</v>
      </c>
      <c r="C141" s="22" t="s">
        <v>644</v>
      </c>
      <c r="D141" s="22" t="s">
        <v>645</v>
      </c>
      <c r="E141" s="23">
        <v>8866</v>
      </c>
      <c r="F141" s="23">
        <v>6944</v>
      </c>
      <c r="G141" s="23">
        <v>6611</v>
      </c>
      <c r="H141" s="24">
        <v>4.68</v>
      </c>
      <c r="I141" s="23">
        <v>195</v>
      </c>
      <c r="J141" s="23">
        <v>210</v>
      </c>
      <c r="K141" s="23">
        <v>165</v>
      </c>
      <c r="L141" s="25">
        <v>5.3</v>
      </c>
      <c r="M141" s="23">
        <v>0</v>
      </c>
      <c r="N141" s="23">
        <v>0</v>
      </c>
      <c r="O141" s="24">
        <v>0</v>
      </c>
      <c r="Q141" s="25">
        <v>0</v>
      </c>
      <c r="S141" s="26"/>
      <c r="T141" s="26"/>
      <c r="U141" s="26"/>
    </row>
    <row r="142" spans="1:21" x14ac:dyDescent="0.2">
      <c r="A142" s="20" t="s">
        <v>454</v>
      </c>
      <c r="B142" s="21" t="s">
        <v>152</v>
      </c>
      <c r="C142" s="22" t="s">
        <v>646</v>
      </c>
      <c r="D142" s="22" t="s">
        <v>645</v>
      </c>
      <c r="E142" s="23">
        <v>2886</v>
      </c>
      <c r="F142" s="23">
        <v>1820</v>
      </c>
      <c r="G142" s="23">
        <v>2200</v>
      </c>
      <c r="H142" s="24">
        <v>4.68</v>
      </c>
      <c r="I142" s="23">
        <v>0</v>
      </c>
      <c r="J142" s="23">
        <v>0</v>
      </c>
      <c r="K142" s="23">
        <v>0</v>
      </c>
      <c r="L142" s="25">
        <v>5.3</v>
      </c>
      <c r="M142" s="23">
        <v>0</v>
      </c>
      <c r="N142" s="23">
        <v>0</v>
      </c>
      <c r="O142" s="24">
        <v>0</v>
      </c>
      <c r="Q142" s="25">
        <v>0</v>
      </c>
      <c r="S142" s="26"/>
      <c r="T142" s="26"/>
      <c r="U142" s="26"/>
    </row>
    <row r="143" spans="1:21" x14ac:dyDescent="0.2">
      <c r="A143" s="20" t="s">
        <v>455</v>
      </c>
      <c r="B143" s="21" t="s">
        <v>153</v>
      </c>
      <c r="C143" s="22" t="s">
        <v>644</v>
      </c>
      <c r="D143" s="22" t="s">
        <v>645</v>
      </c>
      <c r="E143" s="23">
        <v>3900</v>
      </c>
      <c r="F143" s="23">
        <v>2968</v>
      </c>
      <c r="G143" s="23">
        <v>2310</v>
      </c>
      <c r="H143" s="24">
        <v>4.68</v>
      </c>
      <c r="I143" s="23">
        <v>0</v>
      </c>
      <c r="J143" s="23">
        <v>0</v>
      </c>
      <c r="K143" s="23">
        <v>0</v>
      </c>
      <c r="L143" s="25">
        <v>5.3</v>
      </c>
      <c r="M143" s="23">
        <v>3855</v>
      </c>
      <c r="N143" s="23">
        <v>0</v>
      </c>
      <c r="O143" s="24">
        <v>0.42</v>
      </c>
      <c r="Q143" s="25">
        <v>0</v>
      </c>
      <c r="S143" s="26"/>
      <c r="T143" s="26"/>
      <c r="U143" s="26"/>
    </row>
    <row r="144" spans="1:21" x14ac:dyDescent="0.2">
      <c r="A144" s="20" t="s">
        <v>456</v>
      </c>
      <c r="B144" s="20" t="s">
        <v>154</v>
      </c>
      <c r="C144" s="22" t="s">
        <v>642</v>
      </c>
      <c r="D144" s="22" t="s">
        <v>643</v>
      </c>
      <c r="E144" s="23">
        <v>672.75</v>
      </c>
      <c r="F144" s="23">
        <v>490</v>
      </c>
      <c r="G144" s="23">
        <v>506</v>
      </c>
      <c r="H144" s="24">
        <v>4.68</v>
      </c>
      <c r="I144" s="23">
        <v>0</v>
      </c>
      <c r="J144" s="23">
        <v>0</v>
      </c>
      <c r="K144" s="23">
        <v>0</v>
      </c>
      <c r="L144" s="25">
        <v>5.3</v>
      </c>
      <c r="M144" s="23">
        <v>0</v>
      </c>
      <c r="N144" s="23">
        <v>0</v>
      </c>
      <c r="O144" s="24">
        <v>0</v>
      </c>
      <c r="Q144" s="25">
        <v>0</v>
      </c>
      <c r="S144" s="26"/>
      <c r="T144" s="26"/>
      <c r="U144" s="26"/>
    </row>
    <row r="145" spans="1:21" x14ac:dyDescent="0.2">
      <c r="A145" s="20" t="s">
        <v>457</v>
      </c>
      <c r="B145" s="21" t="s">
        <v>155</v>
      </c>
      <c r="C145" s="22" t="s">
        <v>644</v>
      </c>
      <c r="D145" s="22" t="s">
        <v>645</v>
      </c>
      <c r="E145" s="23">
        <v>0</v>
      </c>
      <c r="F145" s="23">
        <v>0</v>
      </c>
      <c r="G145" s="23">
        <v>0</v>
      </c>
      <c r="H145" s="24">
        <v>4.68</v>
      </c>
      <c r="I145" s="23">
        <v>0</v>
      </c>
      <c r="J145" s="23">
        <v>0</v>
      </c>
      <c r="K145" s="23">
        <v>0</v>
      </c>
      <c r="L145" s="25">
        <v>5.3</v>
      </c>
      <c r="M145" s="23">
        <v>0</v>
      </c>
      <c r="N145" s="23">
        <v>0</v>
      </c>
      <c r="O145" s="24">
        <v>0</v>
      </c>
      <c r="Q145" s="25">
        <v>0</v>
      </c>
      <c r="S145" s="26"/>
      <c r="T145" s="26"/>
      <c r="U145" s="26"/>
    </row>
    <row r="146" spans="1:21" x14ac:dyDescent="0.2">
      <c r="A146" s="20" t="s">
        <v>458</v>
      </c>
      <c r="B146" s="20" t="s">
        <v>156</v>
      </c>
      <c r="C146" s="22" t="s">
        <v>642</v>
      </c>
      <c r="D146" s="22" t="s">
        <v>643</v>
      </c>
      <c r="E146" s="23">
        <v>0</v>
      </c>
      <c r="F146" s="23">
        <v>0</v>
      </c>
      <c r="G146" s="23">
        <v>0</v>
      </c>
      <c r="H146" s="24">
        <v>4.68</v>
      </c>
      <c r="I146" s="23">
        <v>0</v>
      </c>
      <c r="J146" s="23">
        <v>0</v>
      </c>
      <c r="K146" s="23">
        <v>0</v>
      </c>
      <c r="L146" s="25">
        <v>5.3</v>
      </c>
      <c r="M146" s="23">
        <v>0</v>
      </c>
      <c r="N146" s="23">
        <v>0</v>
      </c>
      <c r="O146" s="24">
        <v>0</v>
      </c>
      <c r="Q146" s="25">
        <v>0</v>
      </c>
      <c r="S146" s="26"/>
      <c r="T146" s="26"/>
      <c r="U146" s="26"/>
    </row>
    <row r="147" spans="1:21" x14ac:dyDescent="0.2">
      <c r="A147" s="20" t="s">
        <v>461</v>
      </c>
      <c r="B147" s="21" t="s">
        <v>157</v>
      </c>
      <c r="C147" s="22" t="s">
        <v>646</v>
      </c>
      <c r="D147" s="22" t="s">
        <v>645</v>
      </c>
      <c r="E147" s="23">
        <v>2535</v>
      </c>
      <c r="F147" s="23">
        <v>2142</v>
      </c>
      <c r="G147" s="23">
        <v>2310</v>
      </c>
      <c r="H147" s="24">
        <v>4.68</v>
      </c>
      <c r="I147" s="23">
        <v>390</v>
      </c>
      <c r="J147" s="23">
        <v>420</v>
      </c>
      <c r="K147" s="23">
        <v>330</v>
      </c>
      <c r="L147" s="25">
        <v>5.3</v>
      </c>
      <c r="M147" s="23">
        <v>0</v>
      </c>
      <c r="N147" s="23">
        <v>0</v>
      </c>
      <c r="O147" s="24">
        <v>0</v>
      </c>
      <c r="Q147" s="25">
        <v>0</v>
      </c>
      <c r="S147" s="26"/>
      <c r="T147" s="26"/>
      <c r="U147" s="26"/>
    </row>
    <row r="148" spans="1:21" x14ac:dyDescent="0.2">
      <c r="A148" s="20" t="s">
        <v>462</v>
      </c>
      <c r="B148" s="21" t="s">
        <v>158</v>
      </c>
      <c r="C148" s="22" t="s">
        <v>642</v>
      </c>
      <c r="D148" s="22" t="s">
        <v>643</v>
      </c>
      <c r="E148" s="23">
        <v>390</v>
      </c>
      <c r="F148" s="23">
        <v>420</v>
      </c>
      <c r="G148" s="23">
        <v>330</v>
      </c>
      <c r="H148" s="24">
        <v>4.68</v>
      </c>
      <c r="I148" s="23">
        <v>0</v>
      </c>
      <c r="J148" s="23">
        <v>0</v>
      </c>
      <c r="K148" s="23">
        <v>0</v>
      </c>
      <c r="L148" s="25">
        <v>5.3</v>
      </c>
      <c r="M148" s="23">
        <v>0</v>
      </c>
      <c r="N148" s="23">
        <v>0</v>
      </c>
      <c r="O148" s="24">
        <v>0</v>
      </c>
      <c r="Q148" s="25">
        <v>0</v>
      </c>
      <c r="S148" s="26"/>
      <c r="T148" s="26"/>
      <c r="U148" s="26"/>
    </row>
    <row r="149" spans="1:21" x14ac:dyDescent="0.2">
      <c r="A149" s="20" t="s">
        <v>463</v>
      </c>
      <c r="B149" s="20" t="s">
        <v>159</v>
      </c>
      <c r="C149" s="22" t="s">
        <v>644</v>
      </c>
      <c r="D149" s="22" t="s">
        <v>645</v>
      </c>
      <c r="E149" s="23">
        <v>2613</v>
      </c>
      <c r="F149" s="23">
        <v>1246</v>
      </c>
      <c r="G149" s="23">
        <v>1639</v>
      </c>
      <c r="H149" s="24">
        <v>4.68</v>
      </c>
      <c r="I149" s="23">
        <v>338</v>
      </c>
      <c r="J149" s="23">
        <v>980</v>
      </c>
      <c r="K149" s="23">
        <v>638</v>
      </c>
      <c r="L149" s="25">
        <v>5.3</v>
      </c>
      <c r="M149" s="23">
        <v>0</v>
      </c>
      <c r="N149" s="23">
        <v>0</v>
      </c>
      <c r="O149" s="24">
        <v>0</v>
      </c>
      <c r="Q149" s="25">
        <v>0</v>
      </c>
      <c r="S149" s="26"/>
      <c r="T149" s="26"/>
      <c r="U149" s="26"/>
    </row>
    <row r="150" spans="1:21" x14ac:dyDescent="0.2">
      <c r="A150" s="20" t="s">
        <v>446</v>
      </c>
      <c r="B150" s="20" t="s">
        <v>160</v>
      </c>
      <c r="C150" s="22" t="s">
        <v>642</v>
      </c>
      <c r="D150" s="22" t="s">
        <v>643</v>
      </c>
      <c r="E150" s="23">
        <v>0</v>
      </c>
      <c r="F150" s="23">
        <v>0</v>
      </c>
      <c r="G150" s="23">
        <v>0</v>
      </c>
      <c r="H150" s="24">
        <v>4.68</v>
      </c>
      <c r="I150" s="23">
        <v>195</v>
      </c>
      <c r="J150" s="23">
        <v>210</v>
      </c>
      <c r="K150" s="23">
        <v>165</v>
      </c>
      <c r="L150" s="25">
        <v>5.3</v>
      </c>
      <c r="M150" s="23">
        <v>0</v>
      </c>
      <c r="N150" s="23">
        <v>0</v>
      </c>
      <c r="O150" s="24">
        <v>0</v>
      </c>
      <c r="Q150" s="25">
        <v>0</v>
      </c>
      <c r="S150" s="26"/>
      <c r="T150" s="26"/>
      <c r="U150" s="26"/>
    </row>
    <row r="151" spans="1:21" x14ac:dyDescent="0.2">
      <c r="A151" s="20" t="s">
        <v>466</v>
      </c>
      <c r="B151" s="21" t="s">
        <v>161</v>
      </c>
      <c r="C151" s="22" t="s">
        <v>642</v>
      </c>
      <c r="D151" s="22" t="s">
        <v>643</v>
      </c>
      <c r="E151" s="23">
        <v>143</v>
      </c>
      <c r="F151" s="23">
        <v>336</v>
      </c>
      <c r="G151" s="23">
        <v>143</v>
      </c>
      <c r="H151" s="24">
        <v>4.68</v>
      </c>
      <c r="I151" s="23">
        <v>0</v>
      </c>
      <c r="J151" s="23">
        <v>0</v>
      </c>
      <c r="K151" s="23">
        <v>0</v>
      </c>
      <c r="L151" s="25">
        <v>5.3</v>
      </c>
      <c r="M151" s="23">
        <v>0</v>
      </c>
      <c r="N151" s="23">
        <v>0</v>
      </c>
      <c r="O151" s="24">
        <v>0</v>
      </c>
      <c r="Q151" s="25">
        <v>0</v>
      </c>
      <c r="S151" s="26"/>
      <c r="T151" s="26"/>
      <c r="U151" s="26"/>
    </row>
    <row r="152" spans="1:21" x14ac:dyDescent="0.2">
      <c r="A152" s="20" t="s">
        <v>448</v>
      </c>
      <c r="B152" s="20" t="s">
        <v>162</v>
      </c>
      <c r="C152" s="22" t="s">
        <v>642</v>
      </c>
      <c r="D152" s="22" t="s">
        <v>643</v>
      </c>
      <c r="E152" s="23">
        <v>195</v>
      </c>
      <c r="F152" s="23">
        <v>210</v>
      </c>
      <c r="G152" s="23">
        <v>165</v>
      </c>
      <c r="H152" s="24">
        <v>4.68</v>
      </c>
      <c r="I152" s="23">
        <v>0</v>
      </c>
      <c r="J152" s="23">
        <v>0</v>
      </c>
      <c r="K152" s="23">
        <v>0</v>
      </c>
      <c r="L152" s="25">
        <v>5.3</v>
      </c>
      <c r="M152" s="23">
        <v>0</v>
      </c>
      <c r="N152" s="23">
        <v>0</v>
      </c>
      <c r="O152" s="24">
        <v>0</v>
      </c>
      <c r="Q152" s="25">
        <v>0</v>
      </c>
      <c r="S152" s="26"/>
      <c r="T152" s="26"/>
      <c r="U152" s="26"/>
    </row>
    <row r="153" spans="1:21" x14ac:dyDescent="0.2">
      <c r="A153" s="20" t="s">
        <v>469</v>
      </c>
      <c r="B153" s="21" t="s">
        <v>163</v>
      </c>
      <c r="C153" s="22" t="s">
        <v>642</v>
      </c>
      <c r="D153" s="22" t="s">
        <v>643</v>
      </c>
      <c r="E153" s="23">
        <v>0</v>
      </c>
      <c r="F153" s="23">
        <v>0</v>
      </c>
      <c r="G153" s="23">
        <v>0</v>
      </c>
      <c r="H153" s="24">
        <v>4.68</v>
      </c>
      <c r="I153" s="23">
        <v>0</v>
      </c>
      <c r="J153" s="23">
        <v>0</v>
      </c>
      <c r="K153" s="23">
        <v>0</v>
      </c>
      <c r="L153" s="25">
        <v>5.3</v>
      </c>
      <c r="M153" s="23">
        <v>0</v>
      </c>
      <c r="N153" s="23">
        <v>0</v>
      </c>
      <c r="O153" s="24">
        <v>0.72</v>
      </c>
      <c r="Q153" s="25">
        <v>0</v>
      </c>
      <c r="S153" s="26"/>
      <c r="T153" s="26"/>
      <c r="U153" s="26"/>
    </row>
    <row r="154" spans="1:21" x14ac:dyDescent="0.2">
      <c r="A154" s="20" t="s">
        <v>470</v>
      </c>
      <c r="B154" s="21" t="s">
        <v>164</v>
      </c>
      <c r="C154" s="22" t="s">
        <v>642</v>
      </c>
      <c r="D154" s="22" t="s">
        <v>643</v>
      </c>
      <c r="E154" s="23">
        <v>1560</v>
      </c>
      <c r="F154" s="23">
        <v>1050</v>
      </c>
      <c r="G154" s="23">
        <v>990</v>
      </c>
      <c r="H154" s="24">
        <v>4.68</v>
      </c>
      <c r="I154" s="23">
        <v>0</v>
      </c>
      <c r="J154" s="23">
        <v>0</v>
      </c>
      <c r="K154" s="23">
        <v>0</v>
      </c>
      <c r="L154" s="25">
        <v>5.3</v>
      </c>
      <c r="M154" s="23">
        <v>0</v>
      </c>
      <c r="N154" s="23">
        <v>0</v>
      </c>
      <c r="O154" s="24">
        <v>0</v>
      </c>
      <c r="Q154" s="25">
        <v>0</v>
      </c>
      <c r="S154" s="26"/>
      <c r="T154" s="26"/>
      <c r="U154" s="26"/>
    </row>
    <row r="155" spans="1:21" x14ac:dyDescent="0.2">
      <c r="A155" s="20" t="s">
        <v>471</v>
      </c>
      <c r="B155" s="21" t="s">
        <v>165</v>
      </c>
      <c r="C155" s="22" t="s">
        <v>642</v>
      </c>
      <c r="D155" s="22" t="s">
        <v>652</v>
      </c>
      <c r="E155" s="23">
        <v>195</v>
      </c>
      <c r="F155" s="23">
        <v>210</v>
      </c>
      <c r="G155" s="23">
        <v>165</v>
      </c>
      <c r="H155" s="24">
        <v>4.68</v>
      </c>
      <c r="I155" s="23">
        <v>195</v>
      </c>
      <c r="J155" s="23">
        <v>210</v>
      </c>
      <c r="K155" s="23">
        <v>165</v>
      </c>
      <c r="L155" s="25">
        <v>5.3</v>
      </c>
      <c r="M155" s="23">
        <v>410</v>
      </c>
      <c r="N155" s="23">
        <v>0</v>
      </c>
      <c r="O155" s="24">
        <v>0.72</v>
      </c>
      <c r="Q155" s="25">
        <v>0</v>
      </c>
      <c r="S155" s="26"/>
      <c r="T155" s="26"/>
      <c r="U155" s="26"/>
    </row>
    <row r="156" spans="1:21" x14ac:dyDescent="0.2">
      <c r="A156" s="20" t="s">
        <v>472</v>
      </c>
      <c r="B156" s="21" t="s">
        <v>166</v>
      </c>
      <c r="C156" s="22" t="s">
        <v>642</v>
      </c>
      <c r="D156" s="22" t="s">
        <v>643</v>
      </c>
      <c r="E156" s="23">
        <v>1144</v>
      </c>
      <c r="F156" s="23">
        <v>1120</v>
      </c>
      <c r="G156" s="23">
        <v>1100</v>
      </c>
      <c r="H156" s="24">
        <v>4.68</v>
      </c>
      <c r="I156" s="23">
        <v>0</v>
      </c>
      <c r="J156" s="23">
        <v>0</v>
      </c>
      <c r="K156" s="23">
        <v>0</v>
      </c>
      <c r="L156" s="25">
        <v>5.3</v>
      </c>
      <c r="M156" s="23">
        <v>0</v>
      </c>
      <c r="N156" s="23">
        <v>0</v>
      </c>
      <c r="O156" s="24">
        <v>0</v>
      </c>
      <c r="Q156" s="25">
        <v>0</v>
      </c>
      <c r="S156" s="26"/>
      <c r="T156" s="26"/>
      <c r="U156" s="26"/>
    </row>
    <row r="157" spans="1:21" x14ac:dyDescent="0.2">
      <c r="A157" s="20" t="s">
        <v>473</v>
      </c>
      <c r="B157" s="21" t="s">
        <v>167</v>
      </c>
      <c r="C157" s="22" t="s">
        <v>646</v>
      </c>
      <c r="D157" s="22" t="s">
        <v>645</v>
      </c>
      <c r="E157" s="23">
        <v>5460</v>
      </c>
      <c r="F157" s="23">
        <v>3220</v>
      </c>
      <c r="G157" s="23">
        <v>4180</v>
      </c>
      <c r="H157" s="24">
        <v>4.68</v>
      </c>
      <c r="I157" s="23">
        <v>0</v>
      </c>
      <c r="J157" s="23">
        <v>0</v>
      </c>
      <c r="K157" s="23">
        <v>0</v>
      </c>
      <c r="L157" s="25">
        <v>5.3</v>
      </c>
      <c r="M157" s="23">
        <v>0</v>
      </c>
      <c r="N157" s="23">
        <v>0</v>
      </c>
      <c r="O157" s="24">
        <v>0</v>
      </c>
      <c r="Q157" s="25">
        <v>0</v>
      </c>
      <c r="S157" s="26"/>
      <c r="T157" s="26"/>
      <c r="U157" s="26"/>
    </row>
    <row r="158" spans="1:21" x14ac:dyDescent="0.2">
      <c r="A158" s="20" t="s">
        <v>474</v>
      </c>
      <c r="B158" s="21" t="s">
        <v>168</v>
      </c>
      <c r="C158" s="22" t="s">
        <v>644</v>
      </c>
      <c r="D158" s="22" t="s">
        <v>645</v>
      </c>
      <c r="E158" s="23">
        <v>6045</v>
      </c>
      <c r="F158" s="23">
        <v>5124</v>
      </c>
      <c r="G158" s="23">
        <v>3960</v>
      </c>
      <c r="H158" s="24">
        <v>4.68</v>
      </c>
      <c r="I158" s="23">
        <v>390</v>
      </c>
      <c r="J158" s="23">
        <v>420</v>
      </c>
      <c r="K158" s="23">
        <v>330</v>
      </c>
      <c r="L158" s="25">
        <v>5.3</v>
      </c>
      <c r="M158" s="23">
        <v>6354</v>
      </c>
      <c r="N158" s="23">
        <v>0</v>
      </c>
      <c r="O158" s="24">
        <v>0.42</v>
      </c>
      <c r="Q158" s="25">
        <v>0</v>
      </c>
      <c r="S158" s="26"/>
      <c r="T158" s="26"/>
      <c r="U158" s="26"/>
    </row>
    <row r="159" spans="1:21" x14ac:dyDescent="0.2">
      <c r="A159" s="20" t="s">
        <v>475</v>
      </c>
      <c r="B159" s="21" t="s">
        <v>169</v>
      </c>
      <c r="C159" s="22" t="s">
        <v>642</v>
      </c>
      <c r="D159" s="22" t="s">
        <v>643</v>
      </c>
      <c r="E159" s="23">
        <v>5070</v>
      </c>
      <c r="F159" s="23">
        <v>3710</v>
      </c>
      <c r="G159" s="23">
        <v>3586</v>
      </c>
      <c r="H159" s="24">
        <v>4.68</v>
      </c>
      <c r="I159" s="23">
        <v>1755</v>
      </c>
      <c r="J159" s="23">
        <v>1876</v>
      </c>
      <c r="K159" s="23">
        <v>1375</v>
      </c>
      <c r="L159" s="25">
        <v>5.3</v>
      </c>
      <c r="M159" s="23">
        <v>5194</v>
      </c>
      <c r="N159" s="23">
        <v>0</v>
      </c>
      <c r="O159" s="24">
        <v>0.42</v>
      </c>
      <c r="Q159" s="25">
        <v>0</v>
      </c>
      <c r="S159" s="26"/>
      <c r="T159" s="26"/>
      <c r="U159" s="26"/>
    </row>
    <row r="160" spans="1:21" x14ac:dyDescent="0.2">
      <c r="A160" s="20" t="s">
        <v>476</v>
      </c>
      <c r="B160" s="21" t="s">
        <v>170</v>
      </c>
      <c r="C160" s="22" t="s">
        <v>644</v>
      </c>
      <c r="D160" s="22" t="s">
        <v>645</v>
      </c>
      <c r="E160" s="23">
        <v>21255</v>
      </c>
      <c r="F160" s="23">
        <v>10472</v>
      </c>
      <c r="G160" s="23">
        <v>12804</v>
      </c>
      <c r="H160" s="24">
        <v>4.68</v>
      </c>
      <c r="I160" s="23">
        <v>975</v>
      </c>
      <c r="J160" s="23">
        <v>742</v>
      </c>
      <c r="K160" s="23">
        <v>429</v>
      </c>
      <c r="L160" s="25">
        <v>5.3</v>
      </c>
      <c r="M160" s="23">
        <v>0</v>
      </c>
      <c r="N160" s="23">
        <v>0</v>
      </c>
      <c r="O160" s="24">
        <v>0</v>
      </c>
      <c r="Q160" s="25">
        <v>0</v>
      </c>
      <c r="S160" s="26"/>
      <c r="T160" s="26"/>
      <c r="U160" s="26"/>
    </row>
    <row r="161" spans="1:21" x14ac:dyDescent="0.2">
      <c r="A161" s="20" t="s">
        <v>477</v>
      </c>
      <c r="B161" s="21" t="s">
        <v>171</v>
      </c>
      <c r="C161" s="22" t="s">
        <v>644</v>
      </c>
      <c r="D161" s="22" t="s">
        <v>645</v>
      </c>
      <c r="E161" s="23">
        <v>780</v>
      </c>
      <c r="F161" s="23">
        <v>6874</v>
      </c>
      <c r="G161" s="23">
        <v>8745</v>
      </c>
      <c r="H161" s="24">
        <v>4.68</v>
      </c>
      <c r="I161" s="23">
        <v>0</v>
      </c>
      <c r="J161" s="23">
        <v>0</v>
      </c>
      <c r="K161" s="23">
        <v>0</v>
      </c>
      <c r="L161" s="25">
        <v>5.3</v>
      </c>
      <c r="M161" s="23">
        <v>0</v>
      </c>
      <c r="N161" s="23">
        <v>0</v>
      </c>
      <c r="O161" s="24">
        <v>0</v>
      </c>
      <c r="Q161" s="25">
        <v>0</v>
      </c>
      <c r="S161" s="26"/>
      <c r="T161" s="26"/>
      <c r="U161" s="26"/>
    </row>
    <row r="162" spans="1:21" x14ac:dyDescent="0.2">
      <c r="A162" s="20" t="s">
        <v>478</v>
      </c>
      <c r="B162" s="21" t="s">
        <v>172</v>
      </c>
      <c r="C162" s="22" t="s">
        <v>644</v>
      </c>
      <c r="D162" s="22" t="s">
        <v>645</v>
      </c>
      <c r="E162" s="23">
        <v>38961</v>
      </c>
      <c r="F162" s="23">
        <v>27734</v>
      </c>
      <c r="G162" s="23">
        <v>31889</v>
      </c>
      <c r="H162" s="24">
        <v>4.68</v>
      </c>
      <c r="I162" s="23">
        <v>2951</v>
      </c>
      <c r="J162" s="23">
        <v>1848</v>
      </c>
      <c r="K162" s="23">
        <v>2431</v>
      </c>
      <c r="L162" s="25">
        <v>5.3</v>
      </c>
      <c r="M162" s="23">
        <v>0</v>
      </c>
      <c r="N162" s="23">
        <v>0</v>
      </c>
      <c r="O162" s="24">
        <v>0</v>
      </c>
      <c r="Q162" s="25">
        <v>0</v>
      </c>
      <c r="S162" s="26"/>
      <c r="T162" s="26"/>
      <c r="U162" s="26"/>
    </row>
    <row r="163" spans="1:21" x14ac:dyDescent="0.2">
      <c r="A163" s="20" t="s">
        <v>479</v>
      </c>
      <c r="B163" s="21" t="s">
        <v>173</v>
      </c>
      <c r="C163" s="22" t="s">
        <v>644</v>
      </c>
      <c r="D163" s="22" t="s">
        <v>645</v>
      </c>
      <c r="E163" s="23">
        <v>7410</v>
      </c>
      <c r="F163" s="23">
        <v>4802</v>
      </c>
      <c r="G163" s="23">
        <v>5566</v>
      </c>
      <c r="H163" s="24">
        <v>4.68</v>
      </c>
      <c r="I163" s="23">
        <v>1950</v>
      </c>
      <c r="J163" s="23">
        <v>2086</v>
      </c>
      <c r="K163" s="23">
        <v>990</v>
      </c>
      <c r="L163" s="25">
        <v>5.3</v>
      </c>
      <c r="M163" s="23">
        <v>9956</v>
      </c>
      <c r="N163" s="23">
        <v>0</v>
      </c>
      <c r="O163" s="24">
        <v>0.56000000000000005</v>
      </c>
      <c r="Q163" s="25">
        <v>0</v>
      </c>
      <c r="S163" s="26"/>
      <c r="T163" s="26"/>
      <c r="U163" s="26"/>
    </row>
    <row r="164" spans="1:21" x14ac:dyDescent="0.2">
      <c r="A164" s="20" t="s">
        <v>480</v>
      </c>
      <c r="B164" s="20" t="s">
        <v>174</v>
      </c>
      <c r="C164" s="22" t="s">
        <v>642</v>
      </c>
      <c r="D164" s="22" t="s">
        <v>643</v>
      </c>
      <c r="E164" s="23">
        <v>507</v>
      </c>
      <c r="F164" s="23">
        <v>336</v>
      </c>
      <c r="G164" s="23">
        <v>209</v>
      </c>
      <c r="H164" s="24">
        <v>4.68</v>
      </c>
      <c r="I164" s="23">
        <v>0</v>
      </c>
      <c r="J164" s="23">
        <v>0</v>
      </c>
      <c r="K164" s="23">
        <v>0</v>
      </c>
      <c r="L164" s="25">
        <v>5.3</v>
      </c>
      <c r="M164" s="23">
        <v>0</v>
      </c>
      <c r="N164" s="23">
        <v>0</v>
      </c>
      <c r="O164" s="24">
        <v>0</v>
      </c>
      <c r="Q164" s="25">
        <v>0</v>
      </c>
      <c r="S164" s="26"/>
      <c r="T164" s="26"/>
      <c r="U164" s="26"/>
    </row>
    <row r="165" spans="1:21" x14ac:dyDescent="0.2">
      <c r="A165" s="20" t="s">
        <v>481</v>
      </c>
      <c r="B165" s="21" t="s">
        <v>175</v>
      </c>
      <c r="C165" s="22" t="s">
        <v>642</v>
      </c>
      <c r="D165" s="22" t="s">
        <v>643</v>
      </c>
      <c r="E165" s="23">
        <v>195</v>
      </c>
      <c r="F165" s="23">
        <v>560</v>
      </c>
      <c r="G165" s="23">
        <v>1650</v>
      </c>
      <c r="H165" s="24">
        <v>4.68</v>
      </c>
      <c r="I165" s="23">
        <v>0</v>
      </c>
      <c r="J165" s="23">
        <v>0</v>
      </c>
      <c r="K165" s="23">
        <v>0</v>
      </c>
      <c r="L165" s="25">
        <v>5.3</v>
      </c>
      <c r="M165" s="23">
        <v>0</v>
      </c>
      <c r="N165" s="23">
        <v>0</v>
      </c>
      <c r="O165" s="24">
        <v>0</v>
      </c>
      <c r="Q165" s="25">
        <v>0</v>
      </c>
      <c r="S165" s="26"/>
      <c r="T165" s="26"/>
      <c r="U165" s="26"/>
    </row>
    <row r="166" spans="1:21" x14ac:dyDescent="0.2">
      <c r="A166" s="20" t="s">
        <v>482</v>
      </c>
      <c r="B166" s="21" t="s">
        <v>176</v>
      </c>
      <c r="C166" s="22" t="s">
        <v>644</v>
      </c>
      <c r="D166" s="22" t="s">
        <v>645</v>
      </c>
      <c r="E166" s="23">
        <v>8963.5</v>
      </c>
      <c r="F166" s="23">
        <v>6174</v>
      </c>
      <c r="G166" s="23">
        <v>7128</v>
      </c>
      <c r="H166" s="24">
        <v>4.68</v>
      </c>
      <c r="I166" s="23">
        <v>195</v>
      </c>
      <c r="J166" s="23">
        <v>812</v>
      </c>
      <c r="K166" s="23">
        <v>143</v>
      </c>
      <c r="L166" s="25">
        <v>5.3</v>
      </c>
      <c r="M166" s="23">
        <v>0</v>
      </c>
      <c r="N166" s="23">
        <v>0</v>
      </c>
      <c r="O166" s="24">
        <v>0</v>
      </c>
      <c r="Q166" s="25">
        <v>0</v>
      </c>
      <c r="S166" s="26"/>
      <c r="T166" s="26"/>
      <c r="U166" s="26"/>
    </row>
    <row r="167" spans="1:21" x14ac:dyDescent="0.2">
      <c r="A167" s="20" t="s">
        <v>483</v>
      </c>
      <c r="B167" s="21" t="s">
        <v>177</v>
      </c>
      <c r="C167" s="22" t="s">
        <v>646</v>
      </c>
      <c r="D167" s="22" t="s">
        <v>645</v>
      </c>
      <c r="E167" s="23">
        <v>2977</v>
      </c>
      <c r="F167" s="23">
        <v>1498</v>
      </c>
      <c r="G167" s="23">
        <v>2024</v>
      </c>
      <c r="H167" s="24">
        <v>4.68</v>
      </c>
      <c r="I167" s="23">
        <v>0</v>
      </c>
      <c r="J167" s="23">
        <v>0</v>
      </c>
      <c r="K167" s="23">
        <v>0</v>
      </c>
      <c r="L167" s="25">
        <v>5.3</v>
      </c>
      <c r="M167" s="23">
        <v>0</v>
      </c>
      <c r="N167" s="23">
        <v>0</v>
      </c>
      <c r="O167" s="24">
        <v>0</v>
      </c>
      <c r="Q167" s="25">
        <v>0</v>
      </c>
      <c r="S167" s="26"/>
      <c r="T167" s="26"/>
      <c r="U167" s="26"/>
    </row>
    <row r="168" spans="1:21" x14ac:dyDescent="0.2">
      <c r="A168" s="20" t="s">
        <v>484</v>
      </c>
      <c r="B168" s="21" t="s">
        <v>178</v>
      </c>
      <c r="C168" s="22" t="s">
        <v>642</v>
      </c>
      <c r="D168" s="22" t="s">
        <v>643</v>
      </c>
      <c r="E168" s="23">
        <v>286</v>
      </c>
      <c r="F168" s="23">
        <v>308</v>
      </c>
      <c r="G168" s="23">
        <v>286</v>
      </c>
      <c r="H168" s="24">
        <v>4.68</v>
      </c>
      <c r="I168" s="23">
        <v>0</v>
      </c>
      <c r="J168" s="23">
        <v>0</v>
      </c>
      <c r="K168" s="23">
        <v>0</v>
      </c>
      <c r="L168" s="25">
        <v>5.3</v>
      </c>
      <c r="M168" s="23">
        <v>634</v>
      </c>
      <c r="N168" s="23">
        <v>0</v>
      </c>
      <c r="O168" s="24">
        <v>0.72</v>
      </c>
      <c r="Q168" s="25">
        <v>0</v>
      </c>
      <c r="S168" s="26"/>
      <c r="T168" s="26"/>
      <c r="U168" s="26"/>
    </row>
    <row r="169" spans="1:21" x14ac:dyDescent="0.2">
      <c r="A169" s="20" t="s">
        <v>485</v>
      </c>
      <c r="B169" s="21" t="s">
        <v>179</v>
      </c>
      <c r="C169" s="22" t="s">
        <v>642</v>
      </c>
      <c r="D169" s="22" t="s">
        <v>643</v>
      </c>
      <c r="E169" s="23">
        <v>0</v>
      </c>
      <c r="F169" s="23">
        <v>0</v>
      </c>
      <c r="G169" s="23">
        <v>0</v>
      </c>
      <c r="H169" s="24">
        <v>4.68</v>
      </c>
      <c r="I169" s="23">
        <v>0</v>
      </c>
      <c r="J169" s="23">
        <v>0</v>
      </c>
      <c r="K169" s="23">
        <v>0</v>
      </c>
      <c r="L169" s="25">
        <v>5.3</v>
      </c>
      <c r="M169" s="23">
        <v>0</v>
      </c>
      <c r="N169" s="23">
        <v>0</v>
      </c>
      <c r="O169" s="24">
        <v>0</v>
      </c>
      <c r="Q169" s="25">
        <v>0</v>
      </c>
      <c r="S169" s="26"/>
      <c r="T169" s="26"/>
      <c r="U169" s="26"/>
    </row>
    <row r="170" spans="1:21" x14ac:dyDescent="0.2">
      <c r="A170" s="20" t="s">
        <v>486</v>
      </c>
      <c r="B170" s="21" t="s">
        <v>180</v>
      </c>
      <c r="C170" s="22" t="s">
        <v>644</v>
      </c>
      <c r="D170" s="22" t="s">
        <v>645</v>
      </c>
      <c r="E170" s="23">
        <v>6630</v>
      </c>
      <c r="F170" s="23">
        <v>6230</v>
      </c>
      <c r="G170" s="23">
        <v>5764</v>
      </c>
      <c r="H170" s="24">
        <v>4.68</v>
      </c>
      <c r="I170" s="23">
        <v>858</v>
      </c>
      <c r="J170" s="23">
        <v>910</v>
      </c>
      <c r="K170" s="23">
        <v>858</v>
      </c>
      <c r="L170" s="25">
        <v>5.3</v>
      </c>
      <c r="M170" s="23">
        <v>7822</v>
      </c>
      <c r="N170" s="23">
        <v>0</v>
      </c>
      <c r="O170" s="24">
        <v>0.42</v>
      </c>
      <c r="Q170" s="25">
        <v>0</v>
      </c>
      <c r="S170" s="26"/>
      <c r="T170" s="26"/>
      <c r="U170" s="26"/>
    </row>
    <row r="171" spans="1:21" x14ac:dyDescent="0.2">
      <c r="A171" s="20" t="s">
        <v>487</v>
      </c>
      <c r="B171" s="21" t="s">
        <v>181</v>
      </c>
      <c r="C171" s="22" t="s">
        <v>644</v>
      </c>
      <c r="D171" s="22" t="s">
        <v>645</v>
      </c>
      <c r="E171" s="23">
        <v>14157</v>
      </c>
      <c r="F171" s="23">
        <v>9016</v>
      </c>
      <c r="G171" s="23">
        <v>10582</v>
      </c>
      <c r="H171" s="24">
        <v>4.68</v>
      </c>
      <c r="I171" s="23">
        <v>1118</v>
      </c>
      <c r="J171" s="23">
        <v>2282</v>
      </c>
      <c r="K171" s="23">
        <v>1606</v>
      </c>
      <c r="L171" s="25">
        <v>5.3</v>
      </c>
      <c r="M171" s="23">
        <v>0</v>
      </c>
      <c r="N171" s="23">
        <v>0</v>
      </c>
      <c r="O171" s="24">
        <v>0</v>
      </c>
      <c r="Q171" s="25">
        <v>0</v>
      </c>
      <c r="S171" s="26"/>
      <c r="T171" s="26"/>
      <c r="U171" s="26"/>
    </row>
    <row r="172" spans="1:21" x14ac:dyDescent="0.2">
      <c r="A172" s="20" t="s">
        <v>488</v>
      </c>
      <c r="B172" s="21" t="s">
        <v>182</v>
      </c>
      <c r="C172" s="22" t="s">
        <v>646</v>
      </c>
      <c r="D172" s="22" t="s">
        <v>645</v>
      </c>
      <c r="E172" s="23">
        <v>3900</v>
      </c>
      <c r="F172" s="23">
        <v>2940</v>
      </c>
      <c r="G172" s="23">
        <v>2805</v>
      </c>
      <c r="H172" s="24">
        <v>4.68</v>
      </c>
      <c r="I172" s="23">
        <v>780</v>
      </c>
      <c r="J172" s="23">
        <v>756</v>
      </c>
      <c r="K172" s="23">
        <v>924</v>
      </c>
      <c r="L172" s="25">
        <v>5.3</v>
      </c>
      <c r="M172" s="23">
        <v>0</v>
      </c>
      <c r="N172" s="23">
        <v>0</v>
      </c>
      <c r="O172" s="24">
        <v>0</v>
      </c>
      <c r="Q172" s="25">
        <v>0</v>
      </c>
      <c r="S172" s="26"/>
      <c r="T172" s="26"/>
      <c r="U172" s="26"/>
    </row>
    <row r="173" spans="1:21" x14ac:dyDescent="0.2">
      <c r="A173" s="20" t="s">
        <v>489</v>
      </c>
      <c r="B173" s="21" t="s">
        <v>183</v>
      </c>
      <c r="C173" s="22" t="s">
        <v>646</v>
      </c>
      <c r="D173" s="22" t="s">
        <v>645</v>
      </c>
      <c r="E173" s="23">
        <v>9932</v>
      </c>
      <c r="F173" s="23">
        <v>5768</v>
      </c>
      <c r="G173" s="23">
        <v>6369</v>
      </c>
      <c r="H173" s="24">
        <v>4.68</v>
      </c>
      <c r="I173" s="23">
        <v>585</v>
      </c>
      <c r="J173" s="23">
        <v>840</v>
      </c>
      <c r="K173" s="23">
        <v>495</v>
      </c>
      <c r="L173" s="25">
        <v>5.3</v>
      </c>
      <c r="M173" s="23">
        <v>0</v>
      </c>
      <c r="N173" s="23">
        <v>0</v>
      </c>
      <c r="O173" s="24">
        <v>0</v>
      </c>
      <c r="Q173" s="25">
        <v>0</v>
      </c>
      <c r="S173" s="26"/>
      <c r="T173" s="26"/>
      <c r="U173" s="26"/>
    </row>
    <row r="174" spans="1:21" x14ac:dyDescent="0.2">
      <c r="A174" s="20" t="s">
        <v>490</v>
      </c>
      <c r="B174" s="21" t="s">
        <v>184</v>
      </c>
      <c r="C174" s="22" t="s">
        <v>644</v>
      </c>
      <c r="D174" s="22" t="s">
        <v>645</v>
      </c>
      <c r="E174" s="23">
        <v>4524</v>
      </c>
      <c r="F174" s="23">
        <v>3360</v>
      </c>
      <c r="G174" s="23">
        <v>3872</v>
      </c>
      <c r="H174" s="24">
        <v>4.68</v>
      </c>
      <c r="I174" s="23">
        <v>390</v>
      </c>
      <c r="J174" s="23">
        <v>210</v>
      </c>
      <c r="K174" s="23">
        <v>165</v>
      </c>
      <c r="L174" s="25">
        <v>5.3</v>
      </c>
      <c r="M174" s="23">
        <v>0</v>
      </c>
      <c r="N174" s="23">
        <v>0</v>
      </c>
      <c r="O174" s="24">
        <v>0</v>
      </c>
      <c r="Q174" s="25">
        <v>0</v>
      </c>
      <c r="S174" s="26"/>
      <c r="T174" s="26"/>
      <c r="U174" s="26"/>
    </row>
    <row r="175" spans="1:21" x14ac:dyDescent="0.2">
      <c r="A175" s="20" t="s">
        <v>491</v>
      </c>
      <c r="B175" s="21" t="s">
        <v>185</v>
      </c>
      <c r="C175" s="22" t="s">
        <v>646</v>
      </c>
      <c r="D175" s="22" t="s">
        <v>645</v>
      </c>
      <c r="E175" s="23">
        <v>3315</v>
      </c>
      <c r="F175" s="23">
        <v>2730</v>
      </c>
      <c r="G175" s="23">
        <v>2409</v>
      </c>
      <c r="H175" s="24">
        <v>4.68</v>
      </c>
      <c r="I175" s="23">
        <v>1755</v>
      </c>
      <c r="J175" s="23">
        <v>1176</v>
      </c>
      <c r="K175" s="23">
        <v>1419</v>
      </c>
      <c r="L175" s="25">
        <v>5.3</v>
      </c>
      <c r="M175" s="23">
        <v>6087</v>
      </c>
      <c r="N175" s="23">
        <v>0</v>
      </c>
      <c r="O175" s="24">
        <v>0.72</v>
      </c>
      <c r="Q175" s="25">
        <v>0</v>
      </c>
      <c r="S175" s="26"/>
      <c r="T175" s="26"/>
      <c r="U175" s="26"/>
    </row>
    <row r="176" spans="1:21" x14ac:dyDescent="0.2">
      <c r="A176" s="20" t="s">
        <v>492</v>
      </c>
      <c r="B176" s="21" t="s">
        <v>186</v>
      </c>
      <c r="C176" s="22" t="s">
        <v>646</v>
      </c>
      <c r="D176" s="22" t="s">
        <v>645</v>
      </c>
      <c r="E176" s="23">
        <v>15795</v>
      </c>
      <c r="F176" s="23">
        <v>10290</v>
      </c>
      <c r="G176" s="23">
        <v>11187</v>
      </c>
      <c r="H176" s="24">
        <v>4.68</v>
      </c>
      <c r="I176" s="23">
        <v>1170</v>
      </c>
      <c r="J176" s="23">
        <v>2058</v>
      </c>
      <c r="K176" s="23">
        <v>1320</v>
      </c>
      <c r="L176" s="25">
        <v>5.3</v>
      </c>
      <c r="M176" s="23">
        <v>0</v>
      </c>
      <c r="N176" s="23">
        <v>0</v>
      </c>
      <c r="O176" s="24">
        <v>0</v>
      </c>
      <c r="Q176" s="25">
        <v>0</v>
      </c>
      <c r="S176" s="26"/>
      <c r="T176" s="26"/>
      <c r="U176" s="26"/>
    </row>
    <row r="177" spans="1:21" x14ac:dyDescent="0.2">
      <c r="A177" s="20" t="s">
        <v>493</v>
      </c>
      <c r="B177" s="21" t="s">
        <v>187</v>
      </c>
      <c r="C177" s="22" t="s">
        <v>646</v>
      </c>
      <c r="D177" s="22" t="s">
        <v>645</v>
      </c>
      <c r="E177" s="23">
        <v>6630</v>
      </c>
      <c r="F177" s="23">
        <v>4956</v>
      </c>
      <c r="G177" s="23">
        <v>6864</v>
      </c>
      <c r="H177" s="24">
        <v>4.68</v>
      </c>
      <c r="I177" s="23">
        <v>2145</v>
      </c>
      <c r="J177" s="23">
        <v>2520</v>
      </c>
      <c r="K177" s="23">
        <v>1078</v>
      </c>
      <c r="L177" s="25">
        <v>5.3</v>
      </c>
      <c r="M177" s="23">
        <v>13284</v>
      </c>
      <c r="N177" s="23">
        <v>0</v>
      </c>
      <c r="O177" s="24">
        <v>0.72</v>
      </c>
      <c r="Q177" s="25">
        <v>0</v>
      </c>
      <c r="S177" s="26"/>
      <c r="T177" s="26"/>
      <c r="U177" s="26"/>
    </row>
    <row r="178" spans="1:21" x14ac:dyDescent="0.2">
      <c r="A178" s="20" t="s">
        <v>494</v>
      </c>
      <c r="B178" s="21" t="s">
        <v>188</v>
      </c>
      <c r="C178" s="22" t="s">
        <v>646</v>
      </c>
      <c r="D178" s="22" t="s">
        <v>645</v>
      </c>
      <c r="E178" s="23">
        <v>3445</v>
      </c>
      <c r="F178" s="23">
        <v>2730</v>
      </c>
      <c r="G178" s="23">
        <v>2673</v>
      </c>
      <c r="H178" s="24">
        <v>4.68</v>
      </c>
      <c r="I178" s="23">
        <v>260</v>
      </c>
      <c r="J178" s="23">
        <v>280</v>
      </c>
      <c r="K178" s="23">
        <v>99</v>
      </c>
      <c r="L178" s="25">
        <v>5.3</v>
      </c>
      <c r="M178" s="23">
        <v>0</v>
      </c>
      <c r="N178" s="23">
        <v>0</v>
      </c>
      <c r="O178" s="24">
        <v>0</v>
      </c>
      <c r="Q178" s="25">
        <v>0</v>
      </c>
      <c r="S178" s="26"/>
      <c r="T178" s="26"/>
      <c r="U178" s="26"/>
    </row>
    <row r="179" spans="1:21" x14ac:dyDescent="0.2">
      <c r="A179" s="20" t="s">
        <v>495</v>
      </c>
      <c r="B179" s="21" t="s">
        <v>189</v>
      </c>
      <c r="C179" s="22" t="s">
        <v>642</v>
      </c>
      <c r="D179" s="22" t="s">
        <v>643</v>
      </c>
      <c r="E179" s="23">
        <v>130</v>
      </c>
      <c r="F179" s="23">
        <v>224</v>
      </c>
      <c r="G179" s="23">
        <v>198</v>
      </c>
      <c r="H179" s="24">
        <v>4.68</v>
      </c>
      <c r="I179" s="23">
        <v>0</v>
      </c>
      <c r="J179" s="23">
        <v>0</v>
      </c>
      <c r="K179" s="23">
        <v>0</v>
      </c>
      <c r="L179" s="25">
        <v>5.3</v>
      </c>
      <c r="M179" s="23">
        <v>0</v>
      </c>
      <c r="N179" s="23">
        <v>0</v>
      </c>
      <c r="O179" s="24">
        <v>0</v>
      </c>
      <c r="Q179" s="25">
        <v>0</v>
      </c>
      <c r="S179" s="26"/>
      <c r="T179" s="26"/>
      <c r="U179" s="26"/>
    </row>
    <row r="180" spans="1:21" x14ac:dyDescent="0.2">
      <c r="A180" s="20" t="s">
        <v>496</v>
      </c>
      <c r="B180" s="21" t="s">
        <v>190</v>
      </c>
      <c r="C180" s="22" t="s">
        <v>642</v>
      </c>
      <c r="D180" s="22" t="s">
        <v>643</v>
      </c>
      <c r="E180" s="23">
        <v>117</v>
      </c>
      <c r="F180" s="23">
        <v>420</v>
      </c>
      <c r="G180" s="23">
        <v>330</v>
      </c>
      <c r="H180" s="24">
        <v>4.68</v>
      </c>
      <c r="I180" s="23">
        <v>195</v>
      </c>
      <c r="J180" s="23">
        <v>210</v>
      </c>
      <c r="K180" s="23">
        <v>165</v>
      </c>
      <c r="L180" s="25">
        <v>5.3</v>
      </c>
      <c r="M180" s="23">
        <v>0</v>
      </c>
      <c r="N180" s="23">
        <v>0</v>
      </c>
      <c r="O180" s="24">
        <v>0</v>
      </c>
      <c r="Q180" s="25">
        <v>0</v>
      </c>
      <c r="S180" s="26"/>
      <c r="T180" s="26"/>
      <c r="U180" s="26"/>
    </row>
    <row r="181" spans="1:21" x14ac:dyDescent="0.2">
      <c r="A181" s="20" t="s">
        <v>497</v>
      </c>
      <c r="B181" s="20" t="s">
        <v>191</v>
      </c>
      <c r="C181" s="22" t="s">
        <v>642</v>
      </c>
      <c r="D181" s="22" t="s">
        <v>643</v>
      </c>
      <c r="E181" s="23">
        <v>409.5</v>
      </c>
      <c r="F181" s="23">
        <v>112</v>
      </c>
      <c r="G181" s="23">
        <v>88</v>
      </c>
      <c r="H181" s="24">
        <v>4.68</v>
      </c>
      <c r="I181" s="23">
        <v>0</v>
      </c>
      <c r="J181" s="23">
        <v>0</v>
      </c>
      <c r="K181" s="23">
        <v>0</v>
      </c>
      <c r="L181" s="25">
        <v>5.3</v>
      </c>
      <c r="M181" s="23">
        <v>0</v>
      </c>
      <c r="N181" s="23">
        <v>0</v>
      </c>
      <c r="O181" s="24">
        <v>0</v>
      </c>
      <c r="Q181" s="25">
        <v>0</v>
      </c>
      <c r="S181" s="26"/>
      <c r="T181" s="26"/>
      <c r="U181" s="26"/>
    </row>
    <row r="182" spans="1:21" x14ac:dyDescent="0.2">
      <c r="A182" s="20" t="s">
        <v>498</v>
      </c>
      <c r="B182" s="21" t="s">
        <v>192</v>
      </c>
      <c r="C182" s="22" t="s">
        <v>642</v>
      </c>
      <c r="D182" s="22" t="s">
        <v>643</v>
      </c>
      <c r="E182" s="23">
        <v>0</v>
      </c>
      <c r="F182" s="23">
        <v>0</v>
      </c>
      <c r="G182" s="23">
        <v>0</v>
      </c>
      <c r="H182" s="24">
        <v>4.68</v>
      </c>
      <c r="I182" s="23">
        <v>0</v>
      </c>
      <c r="J182" s="23">
        <v>0</v>
      </c>
      <c r="K182" s="23">
        <v>0</v>
      </c>
      <c r="L182" s="25">
        <v>5.3</v>
      </c>
      <c r="M182" s="23">
        <v>0</v>
      </c>
      <c r="N182" s="23">
        <v>0</v>
      </c>
      <c r="O182" s="24">
        <v>0</v>
      </c>
      <c r="Q182" s="25">
        <v>0</v>
      </c>
      <c r="S182" s="26"/>
      <c r="T182" s="26"/>
      <c r="U182" s="26"/>
    </row>
    <row r="183" spans="1:21" x14ac:dyDescent="0.2">
      <c r="A183" s="20" t="s">
        <v>499</v>
      </c>
      <c r="B183" s="20" t="s">
        <v>193</v>
      </c>
      <c r="C183" s="22" t="s">
        <v>642</v>
      </c>
      <c r="D183" s="22" t="s">
        <v>643</v>
      </c>
      <c r="E183" s="23">
        <v>0</v>
      </c>
      <c r="F183" s="23">
        <v>0</v>
      </c>
      <c r="G183" s="23">
        <v>0</v>
      </c>
      <c r="H183" s="24">
        <v>4.68</v>
      </c>
      <c r="I183" s="23">
        <v>0</v>
      </c>
      <c r="J183" s="23">
        <v>0</v>
      </c>
      <c r="K183" s="23">
        <v>0</v>
      </c>
      <c r="L183" s="25">
        <v>5.3</v>
      </c>
      <c r="M183" s="23">
        <v>0</v>
      </c>
      <c r="N183" s="23">
        <v>0</v>
      </c>
      <c r="O183" s="24">
        <v>0</v>
      </c>
      <c r="Q183" s="25">
        <v>0</v>
      </c>
      <c r="S183" s="26"/>
      <c r="T183" s="26"/>
      <c r="U183" s="26"/>
    </row>
    <row r="184" spans="1:21" x14ac:dyDescent="0.2">
      <c r="A184" s="20" t="s">
        <v>500</v>
      </c>
      <c r="B184" s="21" t="s">
        <v>194</v>
      </c>
      <c r="C184" s="22" t="s">
        <v>644</v>
      </c>
      <c r="D184" s="22" t="s">
        <v>645</v>
      </c>
      <c r="E184" s="23">
        <v>11370.449999999999</v>
      </c>
      <c r="F184" s="23">
        <v>8008</v>
      </c>
      <c r="G184" s="23">
        <v>7502</v>
      </c>
      <c r="H184" s="24">
        <v>4.68</v>
      </c>
      <c r="I184" s="23">
        <v>195</v>
      </c>
      <c r="J184" s="23">
        <v>476</v>
      </c>
      <c r="K184" s="23">
        <v>253</v>
      </c>
      <c r="L184" s="25">
        <v>5.3</v>
      </c>
      <c r="M184" s="23">
        <v>0</v>
      </c>
      <c r="N184" s="23">
        <v>0</v>
      </c>
      <c r="O184" s="24">
        <v>0</v>
      </c>
      <c r="Q184" s="25">
        <v>0</v>
      </c>
      <c r="S184" s="26"/>
      <c r="T184" s="26"/>
      <c r="U184" s="26"/>
    </row>
    <row r="185" spans="1:21" x14ac:dyDescent="0.2">
      <c r="A185" s="20" t="s">
        <v>501</v>
      </c>
      <c r="B185" s="21" t="s">
        <v>195</v>
      </c>
      <c r="C185" s="22" t="s">
        <v>646</v>
      </c>
      <c r="D185" s="22" t="s">
        <v>645</v>
      </c>
      <c r="E185" s="23">
        <v>6825</v>
      </c>
      <c r="F185" s="23">
        <v>4382</v>
      </c>
      <c r="G185" s="23">
        <v>5038</v>
      </c>
      <c r="H185" s="24">
        <v>4.68</v>
      </c>
      <c r="I185" s="23">
        <v>1560</v>
      </c>
      <c r="J185" s="23">
        <v>1470</v>
      </c>
      <c r="K185" s="23">
        <v>1650</v>
      </c>
      <c r="L185" s="25">
        <v>5.3</v>
      </c>
      <c r="M185" s="23">
        <v>6823</v>
      </c>
      <c r="N185" s="23">
        <v>0</v>
      </c>
      <c r="O185" s="24">
        <v>0.42</v>
      </c>
      <c r="Q185" s="25">
        <v>0</v>
      </c>
      <c r="S185" s="26"/>
      <c r="T185" s="26"/>
      <c r="U185" s="26"/>
    </row>
    <row r="186" spans="1:21" x14ac:dyDescent="0.2">
      <c r="A186" s="20" t="s">
        <v>502</v>
      </c>
      <c r="B186" s="21" t="s">
        <v>196</v>
      </c>
      <c r="C186" s="22" t="s">
        <v>642</v>
      </c>
      <c r="D186" s="22" t="s">
        <v>643</v>
      </c>
      <c r="E186" s="23">
        <v>286</v>
      </c>
      <c r="F186" s="23">
        <v>784</v>
      </c>
      <c r="G186" s="23">
        <v>616</v>
      </c>
      <c r="H186" s="24">
        <v>4.68</v>
      </c>
      <c r="I186" s="23">
        <v>0</v>
      </c>
      <c r="J186" s="23">
        <v>0</v>
      </c>
      <c r="K186" s="23">
        <v>0</v>
      </c>
      <c r="L186" s="25">
        <v>5.3</v>
      </c>
      <c r="M186" s="23">
        <v>0</v>
      </c>
      <c r="N186" s="23">
        <v>0</v>
      </c>
      <c r="O186" s="24">
        <v>0</v>
      </c>
      <c r="Q186" s="25">
        <v>0</v>
      </c>
      <c r="S186" s="26"/>
      <c r="T186" s="26"/>
      <c r="U186" s="26"/>
    </row>
    <row r="187" spans="1:21" x14ac:dyDescent="0.2">
      <c r="A187" s="20" t="s">
        <v>503</v>
      </c>
      <c r="B187" s="21" t="s">
        <v>197</v>
      </c>
      <c r="C187" s="22" t="s">
        <v>642</v>
      </c>
      <c r="D187" s="22" t="s">
        <v>643</v>
      </c>
      <c r="E187" s="23">
        <v>390</v>
      </c>
      <c r="F187" s="23">
        <v>266</v>
      </c>
      <c r="G187" s="23">
        <v>495</v>
      </c>
      <c r="H187" s="24">
        <v>4.68</v>
      </c>
      <c r="I187" s="23">
        <v>0</v>
      </c>
      <c r="J187" s="23">
        <v>0</v>
      </c>
      <c r="K187" s="23">
        <v>0</v>
      </c>
      <c r="L187" s="25">
        <v>5.3</v>
      </c>
      <c r="M187" s="23">
        <v>0</v>
      </c>
      <c r="N187" s="23">
        <v>0</v>
      </c>
      <c r="O187" s="24">
        <v>0</v>
      </c>
      <c r="Q187" s="25">
        <v>0</v>
      </c>
      <c r="S187" s="26"/>
      <c r="T187" s="26"/>
      <c r="U187" s="26"/>
    </row>
    <row r="188" spans="1:21" x14ac:dyDescent="0.2">
      <c r="A188" s="20" t="s">
        <v>506</v>
      </c>
      <c r="B188" s="21" t="s">
        <v>198</v>
      </c>
      <c r="C188" s="22" t="s">
        <v>642</v>
      </c>
      <c r="D188" s="22" t="s">
        <v>643</v>
      </c>
      <c r="E188" s="23">
        <v>838.5</v>
      </c>
      <c r="F188" s="23">
        <v>910</v>
      </c>
      <c r="G188" s="23">
        <v>561</v>
      </c>
      <c r="H188" s="24">
        <v>4.68</v>
      </c>
      <c r="I188" s="23">
        <v>0</v>
      </c>
      <c r="J188" s="23">
        <v>0</v>
      </c>
      <c r="K188" s="23">
        <v>0</v>
      </c>
      <c r="L188" s="25">
        <v>5.3</v>
      </c>
      <c r="M188" s="23">
        <v>0</v>
      </c>
      <c r="N188" s="23">
        <v>0</v>
      </c>
      <c r="O188" s="24">
        <v>0</v>
      </c>
      <c r="Q188" s="25">
        <v>0</v>
      </c>
      <c r="S188" s="26"/>
      <c r="T188" s="26"/>
      <c r="U188" s="26"/>
    </row>
    <row r="189" spans="1:21" x14ac:dyDescent="0.2">
      <c r="A189" s="20" t="s">
        <v>507</v>
      </c>
      <c r="B189" s="21" t="s">
        <v>199</v>
      </c>
      <c r="C189" s="22" t="s">
        <v>644</v>
      </c>
      <c r="D189" s="22" t="s">
        <v>645</v>
      </c>
      <c r="E189" s="23">
        <v>8580</v>
      </c>
      <c r="F189" s="23">
        <v>5334</v>
      </c>
      <c r="G189" s="23">
        <v>6435</v>
      </c>
      <c r="H189" s="24">
        <v>4.68</v>
      </c>
      <c r="I189" s="23">
        <v>1820</v>
      </c>
      <c r="J189" s="23">
        <v>2072</v>
      </c>
      <c r="K189" s="23">
        <v>1595</v>
      </c>
      <c r="L189" s="25">
        <v>5.3</v>
      </c>
      <c r="M189" s="23">
        <v>0</v>
      </c>
      <c r="N189" s="23">
        <v>0</v>
      </c>
      <c r="O189" s="24">
        <v>0</v>
      </c>
      <c r="Q189" s="25">
        <v>0</v>
      </c>
      <c r="S189" s="26"/>
      <c r="T189" s="26"/>
      <c r="U189" s="26"/>
    </row>
    <row r="190" spans="1:21" x14ac:dyDescent="0.2">
      <c r="A190" s="20" t="s">
        <v>508</v>
      </c>
      <c r="B190" s="21" t="s">
        <v>200</v>
      </c>
      <c r="C190" s="22" t="s">
        <v>646</v>
      </c>
      <c r="D190" s="22" t="s">
        <v>645</v>
      </c>
      <c r="E190" s="23">
        <v>6786</v>
      </c>
      <c r="F190" s="23">
        <v>5208</v>
      </c>
      <c r="G190" s="23">
        <v>5313</v>
      </c>
      <c r="H190" s="24">
        <v>4.68</v>
      </c>
      <c r="I190" s="23">
        <v>117</v>
      </c>
      <c r="J190" s="23">
        <v>462</v>
      </c>
      <c r="K190" s="23">
        <v>198</v>
      </c>
      <c r="L190" s="25">
        <v>5.3</v>
      </c>
      <c r="M190" s="23">
        <v>0</v>
      </c>
      <c r="N190" s="23">
        <v>0</v>
      </c>
      <c r="O190" s="24">
        <v>0</v>
      </c>
      <c r="Q190" s="25">
        <v>0</v>
      </c>
      <c r="S190" s="26"/>
      <c r="T190" s="26"/>
      <c r="U190" s="26"/>
    </row>
    <row r="191" spans="1:21" x14ac:dyDescent="0.2">
      <c r="A191" s="20" t="s">
        <v>509</v>
      </c>
      <c r="B191" s="21" t="s">
        <v>201</v>
      </c>
      <c r="C191" s="22" t="s">
        <v>648</v>
      </c>
      <c r="D191" s="22" t="s">
        <v>649</v>
      </c>
      <c r="E191" s="23">
        <v>13260</v>
      </c>
      <c r="F191" s="23">
        <v>14210</v>
      </c>
      <c r="G191" s="23">
        <v>12364</v>
      </c>
      <c r="H191" s="24">
        <v>4.68</v>
      </c>
      <c r="I191" s="23">
        <v>0</v>
      </c>
      <c r="J191" s="23">
        <v>0</v>
      </c>
      <c r="K191" s="23">
        <v>0</v>
      </c>
      <c r="L191" s="25">
        <v>5.3</v>
      </c>
      <c r="M191" s="23">
        <v>0</v>
      </c>
      <c r="N191" s="23">
        <v>0</v>
      </c>
      <c r="O191" s="24">
        <v>0</v>
      </c>
      <c r="Q191" s="25">
        <v>0</v>
      </c>
      <c r="S191" s="26"/>
      <c r="T191" s="26"/>
      <c r="U191" s="26"/>
    </row>
    <row r="192" spans="1:21" x14ac:dyDescent="0.2">
      <c r="A192" s="20" t="s">
        <v>510</v>
      </c>
      <c r="B192" s="21" t="s">
        <v>202</v>
      </c>
      <c r="C192" s="22" t="s">
        <v>646</v>
      </c>
      <c r="D192" s="22" t="s">
        <v>645</v>
      </c>
      <c r="E192" s="23">
        <v>8151</v>
      </c>
      <c r="F192" s="23">
        <v>5124</v>
      </c>
      <c r="G192" s="23">
        <v>6402</v>
      </c>
      <c r="H192" s="24">
        <v>4.68</v>
      </c>
      <c r="I192" s="23">
        <v>936</v>
      </c>
      <c r="J192" s="23">
        <v>1050</v>
      </c>
      <c r="K192" s="23">
        <v>1122</v>
      </c>
      <c r="L192" s="25">
        <v>5.3</v>
      </c>
      <c r="M192" s="23">
        <v>0</v>
      </c>
      <c r="N192" s="23">
        <v>0</v>
      </c>
      <c r="O192" s="24">
        <v>0</v>
      </c>
      <c r="Q192" s="25">
        <v>0</v>
      </c>
      <c r="S192" s="26"/>
      <c r="T192" s="26"/>
      <c r="U192" s="26"/>
    </row>
    <row r="193" spans="1:21" x14ac:dyDescent="0.2">
      <c r="A193" s="20" t="s">
        <v>511</v>
      </c>
      <c r="B193" s="21" t="s">
        <v>203</v>
      </c>
      <c r="C193" s="22" t="s">
        <v>650</v>
      </c>
      <c r="D193" s="22" t="s">
        <v>645</v>
      </c>
      <c r="E193" s="23">
        <v>6669</v>
      </c>
      <c r="F193" s="23">
        <v>4620</v>
      </c>
      <c r="G193" s="23">
        <v>5280</v>
      </c>
      <c r="H193" s="24">
        <v>4.68</v>
      </c>
      <c r="I193" s="23">
        <v>1209</v>
      </c>
      <c r="J193" s="23">
        <v>1218</v>
      </c>
      <c r="K193" s="23">
        <v>1122</v>
      </c>
      <c r="L193" s="25">
        <v>5.3</v>
      </c>
      <c r="M193" s="23">
        <v>0</v>
      </c>
      <c r="N193" s="23">
        <v>0</v>
      </c>
      <c r="O193" s="24">
        <v>0</v>
      </c>
      <c r="Q193" s="25">
        <v>0</v>
      </c>
      <c r="S193" s="26"/>
      <c r="T193" s="26"/>
      <c r="U193" s="26"/>
    </row>
    <row r="194" spans="1:21" x14ac:dyDescent="0.2">
      <c r="A194" s="20" t="s">
        <v>512</v>
      </c>
      <c r="B194" s="21" t="s">
        <v>204</v>
      </c>
      <c r="C194" s="22" t="s">
        <v>642</v>
      </c>
      <c r="D194" s="22" t="s">
        <v>643</v>
      </c>
      <c r="E194" s="23">
        <v>143</v>
      </c>
      <c r="F194" s="23">
        <v>182</v>
      </c>
      <c r="G194" s="23">
        <v>143</v>
      </c>
      <c r="H194" s="24">
        <v>4.68</v>
      </c>
      <c r="I194" s="23">
        <v>0</v>
      </c>
      <c r="J194" s="23">
        <v>0</v>
      </c>
      <c r="K194" s="23">
        <v>0</v>
      </c>
      <c r="L194" s="25">
        <v>5.3</v>
      </c>
      <c r="M194" s="23">
        <v>337</v>
      </c>
      <c r="N194" s="23">
        <v>0</v>
      </c>
      <c r="O194" s="24">
        <v>0.72</v>
      </c>
      <c r="Q194" s="25">
        <v>0</v>
      </c>
      <c r="S194" s="26"/>
      <c r="T194" s="26"/>
      <c r="U194" s="26"/>
    </row>
    <row r="195" spans="1:21" x14ac:dyDescent="0.2">
      <c r="A195" s="20" t="s">
        <v>514</v>
      </c>
      <c r="B195" s="21" t="s">
        <v>205</v>
      </c>
      <c r="C195" s="22" t="s">
        <v>644</v>
      </c>
      <c r="D195" s="22" t="s">
        <v>645</v>
      </c>
      <c r="E195" s="23">
        <v>7852</v>
      </c>
      <c r="F195" s="23">
        <v>7448</v>
      </c>
      <c r="G195" s="23">
        <v>6721</v>
      </c>
      <c r="H195" s="24">
        <v>4.68</v>
      </c>
      <c r="I195" s="23">
        <v>572</v>
      </c>
      <c r="J195" s="23">
        <v>350</v>
      </c>
      <c r="K195" s="23">
        <v>572</v>
      </c>
      <c r="L195" s="25">
        <v>5.3</v>
      </c>
      <c r="M195" s="23">
        <v>0</v>
      </c>
      <c r="N195" s="23">
        <v>0</v>
      </c>
      <c r="O195" s="24">
        <v>0</v>
      </c>
      <c r="Q195" s="25">
        <v>0</v>
      </c>
      <c r="S195" s="26"/>
      <c r="T195" s="26"/>
      <c r="U195" s="26"/>
    </row>
    <row r="196" spans="1:21" x14ac:dyDescent="0.2">
      <c r="A196" s="20" t="s">
        <v>515</v>
      </c>
      <c r="B196" s="21" t="s">
        <v>206</v>
      </c>
      <c r="C196" s="22" t="s">
        <v>642</v>
      </c>
      <c r="D196" s="22" t="s">
        <v>643</v>
      </c>
      <c r="E196" s="23">
        <v>585</v>
      </c>
      <c r="F196" s="23">
        <v>350</v>
      </c>
      <c r="G196" s="23">
        <v>495</v>
      </c>
      <c r="H196" s="24">
        <v>4.68</v>
      </c>
      <c r="I196" s="23">
        <v>390</v>
      </c>
      <c r="J196" s="23">
        <v>210</v>
      </c>
      <c r="K196" s="23">
        <v>330</v>
      </c>
      <c r="L196" s="25">
        <v>5.3</v>
      </c>
      <c r="M196" s="23">
        <v>601</v>
      </c>
      <c r="N196" s="23">
        <v>0</v>
      </c>
      <c r="O196" s="24">
        <v>0.42</v>
      </c>
      <c r="Q196" s="25">
        <v>0</v>
      </c>
      <c r="S196" s="26"/>
      <c r="T196" s="26"/>
      <c r="U196" s="26"/>
    </row>
    <row r="197" spans="1:21" x14ac:dyDescent="0.2">
      <c r="A197" s="20" t="s">
        <v>516</v>
      </c>
      <c r="B197" s="21" t="s">
        <v>207</v>
      </c>
      <c r="C197" s="22" t="s">
        <v>642</v>
      </c>
      <c r="D197" s="22" t="s">
        <v>643</v>
      </c>
      <c r="E197" s="23">
        <v>195</v>
      </c>
      <c r="F197" s="23">
        <v>420</v>
      </c>
      <c r="G197" s="23">
        <v>495</v>
      </c>
      <c r="H197" s="24">
        <v>4.68</v>
      </c>
      <c r="I197" s="23">
        <v>0</v>
      </c>
      <c r="J197" s="23">
        <v>0</v>
      </c>
      <c r="K197" s="23">
        <v>0</v>
      </c>
      <c r="L197" s="25">
        <v>5.3</v>
      </c>
      <c r="M197" s="23">
        <v>0</v>
      </c>
      <c r="N197" s="23">
        <v>0</v>
      </c>
      <c r="O197" s="24">
        <v>0</v>
      </c>
      <c r="Q197" s="25">
        <v>0</v>
      </c>
      <c r="S197" s="26"/>
      <c r="T197" s="26"/>
      <c r="U197" s="26"/>
    </row>
    <row r="198" spans="1:21" x14ac:dyDescent="0.2">
      <c r="A198" s="20" t="s">
        <v>519</v>
      </c>
      <c r="B198" s="21" t="s">
        <v>208</v>
      </c>
      <c r="C198" s="22" t="s">
        <v>646</v>
      </c>
      <c r="D198" s="22" t="s">
        <v>645</v>
      </c>
      <c r="E198" s="23">
        <v>4329</v>
      </c>
      <c r="F198" s="23">
        <v>3066</v>
      </c>
      <c r="G198" s="23">
        <v>3498</v>
      </c>
      <c r="H198" s="24">
        <v>4.68</v>
      </c>
      <c r="I198" s="23">
        <v>936</v>
      </c>
      <c r="J198" s="23">
        <v>1008</v>
      </c>
      <c r="K198" s="23">
        <v>759</v>
      </c>
      <c r="L198" s="25">
        <v>5.3</v>
      </c>
      <c r="M198" s="23">
        <v>0</v>
      </c>
      <c r="N198" s="23">
        <v>0</v>
      </c>
      <c r="O198" s="24">
        <v>0</v>
      </c>
      <c r="Q198" s="25">
        <v>0</v>
      </c>
      <c r="S198" s="26"/>
      <c r="T198" s="26"/>
      <c r="U198" s="26"/>
    </row>
    <row r="199" spans="1:21" x14ac:dyDescent="0.2">
      <c r="A199" s="20" t="s">
        <v>520</v>
      </c>
      <c r="B199" s="21" t="s">
        <v>209</v>
      </c>
      <c r="C199" s="22" t="s">
        <v>644</v>
      </c>
      <c r="D199" s="22" t="s">
        <v>645</v>
      </c>
      <c r="E199" s="23">
        <v>2574</v>
      </c>
      <c r="F199" s="23">
        <v>2282</v>
      </c>
      <c r="G199" s="23">
        <v>2145</v>
      </c>
      <c r="H199" s="24">
        <v>4.68</v>
      </c>
      <c r="I199" s="23">
        <v>143</v>
      </c>
      <c r="J199" s="23">
        <v>182</v>
      </c>
      <c r="K199" s="23">
        <v>0</v>
      </c>
      <c r="L199" s="25">
        <v>5.3</v>
      </c>
      <c r="M199" s="23">
        <v>2940</v>
      </c>
      <c r="N199" s="23">
        <v>0</v>
      </c>
      <c r="O199" s="24">
        <v>0.42</v>
      </c>
      <c r="Q199" s="25">
        <v>0</v>
      </c>
      <c r="S199" s="26"/>
      <c r="T199" s="26"/>
      <c r="U199" s="26"/>
    </row>
    <row r="200" spans="1:21" x14ac:dyDescent="0.2">
      <c r="A200" s="20" t="s">
        <v>521</v>
      </c>
      <c r="B200" s="21" t="s">
        <v>210</v>
      </c>
      <c r="C200" s="22" t="s">
        <v>644</v>
      </c>
      <c r="D200" s="22" t="s">
        <v>645</v>
      </c>
      <c r="E200" s="23">
        <v>780</v>
      </c>
      <c r="F200" s="23">
        <v>868</v>
      </c>
      <c r="G200" s="23">
        <v>858</v>
      </c>
      <c r="H200" s="24">
        <v>4.68</v>
      </c>
      <c r="I200" s="23">
        <v>572</v>
      </c>
      <c r="J200" s="23">
        <v>1442</v>
      </c>
      <c r="K200" s="23">
        <v>0</v>
      </c>
      <c r="L200" s="25">
        <v>5.3</v>
      </c>
      <c r="M200" s="23">
        <v>0</v>
      </c>
      <c r="N200" s="23">
        <v>0</v>
      </c>
      <c r="O200" s="24">
        <v>0</v>
      </c>
      <c r="Q200" s="25">
        <v>0</v>
      </c>
      <c r="S200" s="26"/>
      <c r="T200" s="26"/>
      <c r="U200" s="26"/>
    </row>
    <row r="201" spans="1:21" x14ac:dyDescent="0.2">
      <c r="A201" s="20" t="s">
        <v>522</v>
      </c>
      <c r="B201" s="21" t="s">
        <v>211</v>
      </c>
      <c r="C201" s="22" t="s">
        <v>644</v>
      </c>
      <c r="D201" s="22" t="s">
        <v>645</v>
      </c>
      <c r="E201" s="23">
        <v>5460</v>
      </c>
      <c r="F201" s="23">
        <v>2492</v>
      </c>
      <c r="G201" s="23">
        <v>3839</v>
      </c>
      <c r="H201" s="24">
        <v>4.68</v>
      </c>
      <c r="I201" s="23">
        <v>0</v>
      </c>
      <c r="J201" s="23">
        <v>0</v>
      </c>
      <c r="K201" s="23">
        <v>0</v>
      </c>
      <c r="L201" s="25">
        <v>5.3</v>
      </c>
      <c r="M201" s="23">
        <v>0</v>
      </c>
      <c r="N201" s="23">
        <v>0</v>
      </c>
      <c r="O201" s="24">
        <v>0</v>
      </c>
      <c r="Q201" s="25">
        <v>0</v>
      </c>
      <c r="S201" s="26"/>
      <c r="T201" s="26"/>
      <c r="U201" s="26"/>
    </row>
    <row r="202" spans="1:21" x14ac:dyDescent="0.2">
      <c r="A202" s="20" t="s">
        <v>523</v>
      </c>
      <c r="B202" s="21" t="s">
        <v>212</v>
      </c>
      <c r="C202" s="22" t="s">
        <v>646</v>
      </c>
      <c r="D202" s="22" t="s">
        <v>645</v>
      </c>
      <c r="E202" s="23">
        <v>9750</v>
      </c>
      <c r="F202" s="23">
        <v>7042</v>
      </c>
      <c r="G202" s="23">
        <v>7381</v>
      </c>
      <c r="H202" s="24">
        <v>4.68</v>
      </c>
      <c r="I202" s="23">
        <v>0</v>
      </c>
      <c r="J202" s="23">
        <v>0</v>
      </c>
      <c r="K202" s="23">
        <v>0</v>
      </c>
      <c r="L202" s="25">
        <v>5.3</v>
      </c>
      <c r="M202" s="23">
        <v>0</v>
      </c>
      <c r="N202" s="23">
        <v>0</v>
      </c>
      <c r="O202" s="24">
        <v>0</v>
      </c>
      <c r="Q202" s="25">
        <v>0</v>
      </c>
      <c r="S202" s="26"/>
      <c r="T202" s="26"/>
      <c r="U202" s="26"/>
    </row>
    <row r="203" spans="1:21" x14ac:dyDescent="0.2">
      <c r="A203" s="20" t="s">
        <v>524</v>
      </c>
      <c r="B203" s="20" t="s">
        <v>213</v>
      </c>
      <c r="C203" s="22" t="s">
        <v>642</v>
      </c>
      <c r="D203" s="22" t="s">
        <v>643</v>
      </c>
      <c r="E203" s="23">
        <v>481</v>
      </c>
      <c r="F203" s="23">
        <v>476</v>
      </c>
      <c r="G203" s="23">
        <v>451</v>
      </c>
      <c r="H203" s="24">
        <v>4.68</v>
      </c>
      <c r="I203" s="23">
        <v>0</v>
      </c>
      <c r="J203" s="23">
        <v>0</v>
      </c>
      <c r="K203" s="23">
        <v>0</v>
      </c>
      <c r="L203" s="25">
        <v>5.3</v>
      </c>
      <c r="M203" s="23">
        <v>1014</v>
      </c>
      <c r="N203" s="23">
        <v>0</v>
      </c>
      <c r="O203" s="24">
        <v>0.72</v>
      </c>
      <c r="Q203" s="25">
        <v>0</v>
      </c>
      <c r="S203" s="26"/>
      <c r="T203" s="26"/>
      <c r="U203" s="26"/>
    </row>
    <row r="204" spans="1:21" x14ac:dyDescent="0.2">
      <c r="A204" s="20" t="s">
        <v>527</v>
      </c>
      <c r="B204" s="21" t="s">
        <v>214</v>
      </c>
      <c r="C204" s="22" t="s">
        <v>642</v>
      </c>
      <c r="D204" s="22" t="s">
        <v>643</v>
      </c>
      <c r="E204" s="23">
        <v>0</v>
      </c>
      <c r="F204" s="23">
        <v>0</v>
      </c>
      <c r="G204" s="23">
        <v>0</v>
      </c>
      <c r="H204" s="24">
        <v>4.68</v>
      </c>
      <c r="I204" s="23">
        <v>0</v>
      </c>
      <c r="J204" s="23">
        <v>0</v>
      </c>
      <c r="K204" s="23">
        <v>0</v>
      </c>
      <c r="L204" s="25">
        <v>5.3</v>
      </c>
      <c r="M204" s="23">
        <v>0</v>
      </c>
      <c r="N204" s="23">
        <v>0</v>
      </c>
      <c r="O204" s="24">
        <v>0</v>
      </c>
      <c r="Q204" s="25">
        <v>0</v>
      </c>
      <c r="S204" s="26"/>
      <c r="T204" s="26"/>
      <c r="U204" s="26"/>
    </row>
    <row r="205" spans="1:21" x14ac:dyDescent="0.2">
      <c r="A205" s="20" t="s">
        <v>528</v>
      </c>
      <c r="B205" s="20" t="s">
        <v>215</v>
      </c>
      <c r="C205" s="22" t="s">
        <v>642</v>
      </c>
      <c r="D205" s="22" t="s">
        <v>643</v>
      </c>
      <c r="E205" s="23">
        <v>0</v>
      </c>
      <c r="F205" s="23">
        <v>0</v>
      </c>
      <c r="G205" s="23">
        <v>0</v>
      </c>
      <c r="H205" s="24">
        <v>4.68</v>
      </c>
      <c r="I205" s="23">
        <v>0</v>
      </c>
      <c r="J205" s="23">
        <v>0</v>
      </c>
      <c r="K205" s="23">
        <v>0</v>
      </c>
      <c r="L205" s="25">
        <v>5.3</v>
      </c>
      <c r="M205" s="23">
        <v>0</v>
      </c>
      <c r="N205" s="23">
        <v>0</v>
      </c>
      <c r="O205" s="24">
        <v>0</v>
      </c>
      <c r="Q205" s="25">
        <v>0</v>
      </c>
      <c r="S205" s="26"/>
      <c r="T205" s="26"/>
      <c r="U205" s="26"/>
    </row>
    <row r="206" spans="1:21" x14ac:dyDescent="0.2">
      <c r="A206" s="20" t="s">
        <v>529</v>
      </c>
      <c r="B206" s="21" t="s">
        <v>216</v>
      </c>
      <c r="C206" s="22" t="s">
        <v>642</v>
      </c>
      <c r="D206" s="22" t="s">
        <v>643</v>
      </c>
      <c r="E206" s="23">
        <v>1937</v>
      </c>
      <c r="F206" s="23">
        <v>924</v>
      </c>
      <c r="G206" s="23">
        <v>1507</v>
      </c>
      <c r="H206" s="24">
        <v>4.68</v>
      </c>
      <c r="I206" s="23">
        <v>0</v>
      </c>
      <c r="J206" s="23">
        <v>0</v>
      </c>
      <c r="K206" s="23">
        <v>0</v>
      </c>
      <c r="L206" s="25">
        <v>5.3</v>
      </c>
      <c r="M206" s="23">
        <v>0</v>
      </c>
      <c r="N206" s="23">
        <v>0</v>
      </c>
      <c r="O206" s="24">
        <v>0</v>
      </c>
      <c r="Q206" s="25">
        <v>0</v>
      </c>
      <c r="S206" s="26"/>
      <c r="T206" s="26"/>
      <c r="U206" s="26"/>
    </row>
    <row r="207" spans="1:21" x14ac:dyDescent="0.2">
      <c r="A207" s="20" t="s">
        <v>530</v>
      </c>
      <c r="B207" s="21" t="s">
        <v>217</v>
      </c>
      <c r="C207" s="22" t="s">
        <v>642</v>
      </c>
      <c r="D207" s="22" t="s">
        <v>643</v>
      </c>
      <c r="E207" s="23">
        <v>286</v>
      </c>
      <c r="F207" s="23">
        <v>350</v>
      </c>
      <c r="G207" s="23">
        <v>286</v>
      </c>
      <c r="H207" s="24">
        <v>4.68</v>
      </c>
      <c r="I207" s="23">
        <v>0</v>
      </c>
      <c r="J207" s="23">
        <v>0</v>
      </c>
      <c r="K207" s="23">
        <v>0</v>
      </c>
      <c r="L207" s="25">
        <v>5.3</v>
      </c>
      <c r="M207" s="23">
        <v>0</v>
      </c>
      <c r="N207" s="23">
        <v>0</v>
      </c>
      <c r="O207" s="24">
        <v>0</v>
      </c>
      <c r="Q207" s="25">
        <v>0</v>
      </c>
      <c r="S207" s="26"/>
      <c r="T207" s="26"/>
      <c r="U207" s="26"/>
    </row>
    <row r="208" spans="1:21" x14ac:dyDescent="0.2">
      <c r="A208" s="20" t="s">
        <v>531</v>
      </c>
      <c r="B208" s="21" t="s">
        <v>218</v>
      </c>
      <c r="C208" s="22" t="s">
        <v>642</v>
      </c>
      <c r="D208" s="22" t="s">
        <v>643</v>
      </c>
      <c r="E208" s="23">
        <v>0</v>
      </c>
      <c r="F208" s="23">
        <v>0</v>
      </c>
      <c r="G208" s="23">
        <v>0</v>
      </c>
      <c r="H208" s="24">
        <v>4.68</v>
      </c>
      <c r="I208" s="23">
        <v>0</v>
      </c>
      <c r="J208" s="23">
        <v>0</v>
      </c>
      <c r="K208" s="23">
        <v>0</v>
      </c>
      <c r="L208" s="25">
        <v>5.3</v>
      </c>
      <c r="M208" s="23">
        <v>0</v>
      </c>
      <c r="N208" s="23">
        <v>0</v>
      </c>
      <c r="O208" s="24">
        <v>0</v>
      </c>
      <c r="Q208" s="25">
        <v>0</v>
      </c>
      <c r="S208" s="26"/>
      <c r="T208" s="26"/>
      <c r="U208" s="26"/>
    </row>
    <row r="209" spans="1:21" x14ac:dyDescent="0.2">
      <c r="A209" s="20" t="s">
        <v>532</v>
      </c>
      <c r="B209" s="21" t="s">
        <v>219</v>
      </c>
      <c r="C209" s="22" t="s">
        <v>642</v>
      </c>
      <c r="D209" s="22" t="s">
        <v>643</v>
      </c>
      <c r="E209" s="23">
        <v>2229.5</v>
      </c>
      <c r="F209" s="23">
        <v>1246</v>
      </c>
      <c r="G209" s="23">
        <v>1045</v>
      </c>
      <c r="H209" s="24">
        <v>4.68</v>
      </c>
      <c r="I209" s="23">
        <v>0</v>
      </c>
      <c r="J209" s="23">
        <v>0</v>
      </c>
      <c r="K209" s="23">
        <v>0</v>
      </c>
      <c r="L209" s="25">
        <v>5.3</v>
      </c>
      <c r="M209" s="23">
        <v>2531</v>
      </c>
      <c r="N209" s="23">
        <v>0</v>
      </c>
      <c r="O209" s="24">
        <v>0.56000000000000005</v>
      </c>
      <c r="Q209" s="25">
        <v>0</v>
      </c>
      <c r="S209" s="26"/>
      <c r="T209" s="26"/>
      <c r="U209" s="26"/>
    </row>
    <row r="210" spans="1:21" x14ac:dyDescent="0.2">
      <c r="A210" s="20" t="s">
        <v>533</v>
      </c>
      <c r="B210" s="21" t="s">
        <v>220</v>
      </c>
      <c r="C210" s="22" t="s">
        <v>653</v>
      </c>
      <c r="D210" s="22" t="s">
        <v>645</v>
      </c>
      <c r="E210" s="23">
        <v>9555</v>
      </c>
      <c r="F210" s="23">
        <v>8442</v>
      </c>
      <c r="G210" s="23">
        <v>7755</v>
      </c>
      <c r="H210" s="24">
        <v>4.68</v>
      </c>
      <c r="I210" s="23">
        <v>2730</v>
      </c>
      <c r="J210" s="23">
        <v>4200</v>
      </c>
      <c r="K210" s="23">
        <v>2640</v>
      </c>
      <c r="L210" s="25">
        <v>5.3</v>
      </c>
      <c r="M210" s="23">
        <v>18541</v>
      </c>
      <c r="N210" s="23">
        <v>0</v>
      </c>
      <c r="O210" s="24">
        <v>0.72</v>
      </c>
      <c r="Q210" s="25">
        <v>0</v>
      </c>
      <c r="S210" s="26"/>
      <c r="T210" s="26"/>
      <c r="U210" s="26"/>
    </row>
    <row r="211" spans="1:21" x14ac:dyDescent="0.2">
      <c r="A211" s="20" t="s">
        <v>534</v>
      </c>
      <c r="B211" s="21" t="s">
        <v>221</v>
      </c>
      <c r="C211" s="22" t="s">
        <v>642</v>
      </c>
      <c r="D211" s="22" t="s">
        <v>645</v>
      </c>
      <c r="E211" s="23">
        <v>286</v>
      </c>
      <c r="F211" s="23">
        <v>350</v>
      </c>
      <c r="G211" s="23">
        <v>286</v>
      </c>
      <c r="H211" s="24">
        <v>4.68</v>
      </c>
      <c r="I211" s="23">
        <v>0</v>
      </c>
      <c r="J211" s="23">
        <v>0</v>
      </c>
      <c r="K211" s="23">
        <v>0</v>
      </c>
      <c r="L211" s="25">
        <v>5.3</v>
      </c>
      <c r="M211" s="23">
        <v>0</v>
      </c>
      <c r="N211" s="23">
        <v>0</v>
      </c>
      <c r="O211" s="24">
        <v>0</v>
      </c>
      <c r="Q211" s="25">
        <v>0</v>
      </c>
      <c r="S211" s="28"/>
      <c r="T211" s="26"/>
      <c r="U211" s="26"/>
    </row>
    <row r="212" spans="1:21" x14ac:dyDescent="0.2">
      <c r="A212" s="20" t="s">
        <v>535</v>
      </c>
      <c r="B212" s="21" t="s">
        <v>222</v>
      </c>
      <c r="C212" s="22" t="s">
        <v>642</v>
      </c>
      <c r="D212" s="22" t="s">
        <v>643</v>
      </c>
      <c r="E212" s="23">
        <v>0</v>
      </c>
      <c r="F212" s="23">
        <v>0</v>
      </c>
      <c r="G212" s="23">
        <v>0</v>
      </c>
      <c r="H212" s="24">
        <v>4.68</v>
      </c>
      <c r="I212" s="23">
        <v>0</v>
      </c>
      <c r="J212" s="23">
        <v>0</v>
      </c>
      <c r="K212" s="23">
        <v>0</v>
      </c>
      <c r="L212" s="25">
        <v>5.3</v>
      </c>
      <c r="M212" s="23">
        <v>0</v>
      </c>
      <c r="N212" s="23">
        <v>0</v>
      </c>
      <c r="O212" s="24">
        <v>0</v>
      </c>
      <c r="Q212" s="25">
        <v>0</v>
      </c>
      <c r="S212" s="28"/>
      <c r="T212" s="26"/>
      <c r="U212" s="26"/>
    </row>
    <row r="213" spans="1:21" x14ac:dyDescent="0.2">
      <c r="A213" s="20" t="s">
        <v>513</v>
      </c>
      <c r="B213" s="20" t="s">
        <v>223</v>
      </c>
      <c r="C213" s="22" t="s">
        <v>642</v>
      </c>
      <c r="D213" s="22" t="s">
        <v>643</v>
      </c>
      <c r="E213" s="23">
        <v>143</v>
      </c>
      <c r="F213" s="23">
        <v>154</v>
      </c>
      <c r="G213" s="23">
        <v>121</v>
      </c>
      <c r="H213" s="24">
        <v>4.68</v>
      </c>
      <c r="I213" s="23">
        <v>0</v>
      </c>
      <c r="J213" s="23">
        <v>0</v>
      </c>
      <c r="K213" s="23">
        <v>0</v>
      </c>
      <c r="L213" s="25">
        <v>5.3</v>
      </c>
      <c r="M213" s="23">
        <v>0</v>
      </c>
      <c r="N213" s="23">
        <v>0</v>
      </c>
      <c r="O213" s="24">
        <v>0</v>
      </c>
      <c r="Q213" s="25">
        <v>0</v>
      </c>
      <c r="S213" s="28"/>
      <c r="T213" s="26"/>
      <c r="U213" s="26"/>
    </row>
    <row r="214" spans="1:21" x14ac:dyDescent="0.2">
      <c r="A214" s="20" t="s">
        <v>536</v>
      </c>
      <c r="B214" s="21" t="s">
        <v>224</v>
      </c>
      <c r="C214" s="22" t="s">
        <v>646</v>
      </c>
      <c r="D214" s="22" t="s">
        <v>645</v>
      </c>
      <c r="E214" s="23">
        <v>0</v>
      </c>
      <c r="F214" s="23">
        <v>0</v>
      </c>
      <c r="G214" s="23">
        <v>0</v>
      </c>
      <c r="H214" s="24">
        <v>4.68</v>
      </c>
      <c r="I214" s="23">
        <v>0</v>
      </c>
      <c r="J214" s="23">
        <v>0</v>
      </c>
      <c r="K214" s="23">
        <v>0</v>
      </c>
      <c r="L214" s="25">
        <v>5.3</v>
      </c>
      <c r="M214" s="23">
        <v>0</v>
      </c>
      <c r="N214" s="23">
        <v>0</v>
      </c>
      <c r="O214" s="24">
        <v>0</v>
      </c>
      <c r="Q214" s="25">
        <v>0</v>
      </c>
      <c r="S214" s="28"/>
      <c r="T214" s="26"/>
      <c r="U214" s="26"/>
    </row>
    <row r="215" spans="1:21" x14ac:dyDescent="0.2">
      <c r="A215" s="20" t="s">
        <v>537</v>
      </c>
      <c r="B215" s="21" t="s">
        <v>225</v>
      </c>
      <c r="C215" s="22" t="s">
        <v>642</v>
      </c>
      <c r="D215" s="22" t="s">
        <v>643</v>
      </c>
      <c r="E215" s="23">
        <v>585</v>
      </c>
      <c r="F215" s="23">
        <v>630</v>
      </c>
      <c r="G215" s="23">
        <v>330</v>
      </c>
      <c r="H215" s="24">
        <v>4.68</v>
      </c>
      <c r="I215" s="23">
        <v>195</v>
      </c>
      <c r="J215" s="23">
        <v>420</v>
      </c>
      <c r="K215" s="23">
        <v>165</v>
      </c>
      <c r="L215" s="25">
        <v>5.3</v>
      </c>
      <c r="M215" s="23">
        <v>0</v>
      </c>
      <c r="N215" s="23">
        <v>0</v>
      </c>
      <c r="O215" s="24">
        <v>0</v>
      </c>
      <c r="Q215" s="25">
        <v>0</v>
      </c>
      <c r="S215" s="28"/>
      <c r="T215" s="26"/>
      <c r="U215" s="26"/>
    </row>
    <row r="216" spans="1:21" x14ac:dyDescent="0.2">
      <c r="A216" s="20" t="s">
        <v>538</v>
      </c>
      <c r="B216" s="21" t="s">
        <v>226</v>
      </c>
      <c r="C216" s="22" t="s">
        <v>642</v>
      </c>
      <c r="D216" s="22" t="s">
        <v>643</v>
      </c>
      <c r="E216" s="23">
        <v>975</v>
      </c>
      <c r="F216" s="23">
        <v>686</v>
      </c>
      <c r="G216" s="23">
        <v>825</v>
      </c>
      <c r="H216" s="24">
        <v>4.68</v>
      </c>
      <c r="I216" s="23">
        <v>0</v>
      </c>
      <c r="J216" s="23">
        <v>0</v>
      </c>
      <c r="K216" s="23">
        <v>0</v>
      </c>
      <c r="L216" s="25">
        <v>5.3</v>
      </c>
      <c r="M216" s="23">
        <v>0</v>
      </c>
      <c r="N216" s="23">
        <v>0</v>
      </c>
      <c r="O216" s="24">
        <v>0</v>
      </c>
      <c r="Q216" s="25">
        <v>0</v>
      </c>
      <c r="S216" s="28"/>
      <c r="T216" s="26"/>
      <c r="U216" s="26"/>
    </row>
    <row r="217" spans="1:21" x14ac:dyDescent="0.2">
      <c r="A217" s="20" t="s">
        <v>539</v>
      </c>
      <c r="B217" s="21" t="s">
        <v>227</v>
      </c>
      <c r="C217" s="22" t="s">
        <v>642</v>
      </c>
      <c r="D217" s="22" t="s">
        <v>643</v>
      </c>
      <c r="E217" s="23">
        <v>0</v>
      </c>
      <c r="F217" s="23">
        <v>0</v>
      </c>
      <c r="G217" s="23">
        <v>0</v>
      </c>
      <c r="H217" s="24">
        <v>4.68</v>
      </c>
      <c r="I217" s="23">
        <v>0</v>
      </c>
      <c r="J217" s="23">
        <v>0</v>
      </c>
      <c r="K217" s="23">
        <v>0</v>
      </c>
      <c r="L217" s="25">
        <v>5.3</v>
      </c>
      <c r="M217" s="23">
        <v>0</v>
      </c>
      <c r="N217" s="23">
        <v>0</v>
      </c>
      <c r="O217" s="24">
        <v>0</v>
      </c>
      <c r="Q217" s="25">
        <v>0</v>
      </c>
      <c r="S217" s="26"/>
      <c r="T217" s="26"/>
      <c r="U217" s="26"/>
    </row>
    <row r="218" spans="1:21" x14ac:dyDescent="0.2">
      <c r="A218" s="20" t="s">
        <v>540</v>
      </c>
      <c r="B218" s="21" t="s">
        <v>228</v>
      </c>
      <c r="C218" s="22" t="s">
        <v>642</v>
      </c>
      <c r="D218" s="22" t="s">
        <v>643</v>
      </c>
      <c r="E218" s="23">
        <v>754</v>
      </c>
      <c r="F218" s="23">
        <v>602</v>
      </c>
      <c r="G218" s="23">
        <v>330</v>
      </c>
      <c r="H218" s="24">
        <v>4.68</v>
      </c>
      <c r="I218" s="23">
        <v>0</v>
      </c>
      <c r="J218" s="23">
        <v>0</v>
      </c>
      <c r="K218" s="23">
        <v>0</v>
      </c>
      <c r="L218" s="25">
        <v>5.3</v>
      </c>
      <c r="M218" s="23">
        <v>0</v>
      </c>
      <c r="N218" s="23">
        <v>0</v>
      </c>
      <c r="O218" s="24">
        <v>0</v>
      </c>
      <c r="Q218" s="25">
        <v>0</v>
      </c>
      <c r="S218" s="26"/>
      <c r="T218" s="26"/>
      <c r="U218" s="26"/>
    </row>
    <row r="219" spans="1:21" x14ac:dyDescent="0.2">
      <c r="A219" s="20" t="s">
        <v>541</v>
      </c>
      <c r="B219" s="20" t="s">
        <v>229</v>
      </c>
      <c r="C219" s="22" t="s">
        <v>642</v>
      </c>
      <c r="D219" s="22" t="s">
        <v>643</v>
      </c>
      <c r="E219" s="23">
        <v>416</v>
      </c>
      <c r="F219" s="23">
        <v>350</v>
      </c>
      <c r="G219" s="23">
        <v>418</v>
      </c>
      <c r="H219" s="24">
        <v>4.68</v>
      </c>
      <c r="I219" s="23">
        <v>0</v>
      </c>
      <c r="J219" s="23">
        <v>0</v>
      </c>
      <c r="K219" s="23">
        <v>0</v>
      </c>
      <c r="L219" s="25">
        <v>5.3</v>
      </c>
      <c r="M219" s="23">
        <v>0</v>
      </c>
      <c r="N219" s="23">
        <v>0</v>
      </c>
      <c r="O219" s="24">
        <v>0</v>
      </c>
      <c r="Q219" s="25">
        <v>0</v>
      </c>
      <c r="S219" s="26"/>
      <c r="T219" s="26"/>
      <c r="U219" s="26"/>
    </row>
    <row r="220" spans="1:21" x14ac:dyDescent="0.2">
      <c r="A220" s="20" t="s">
        <v>544</v>
      </c>
      <c r="B220" s="20" t="s">
        <v>230</v>
      </c>
      <c r="C220" s="22" t="s">
        <v>642</v>
      </c>
      <c r="D220" s="22" t="s">
        <v>643</v>
      </c>
      <c r="E220" s="23">
        <v>0</v>
      </c>
      <c r="F220" s="23">
        <v>0</v>
      </c>
      <c r="G220" s="23">
        <v>0</v>
      </c>
      <c r="H220" s="24">
        <v>4.68</v>
      </c>
      <c r="I220" s="23">
        <v>0</v>
      </c>
      <c r="J220" s="23">
        <v>0</v>
      </c>
      <c r="K220" s="23">
        <v>0</v>
      </c>
      <c r="L220" s="25">
        <v>5.3</v>
      </c>
      <c r="M220" s="23">
        <v>0</v>
      </c>
      <c r="N220" s="23">
        <v>0</v>
      </c>
      <c r="O220" s="24">
        <v>0</v>
      </c>
      <c r="Q220" s="25">
        <v>0</v>
      </c>
      <c r="S220" s="26"/>
      <c r="T220" s="26"/>
      <c r="U220" s="26"/>
    </row>
    <row r="221" spans="1:21" x14ac:dyDescent="0.2">
      <c r="A221" s="20" t="s">
        <v>545</v>
      </c>
      <c r="B221" s="21" t="s">
        <v>231</v>
      </c>
      <c r="C221" s="22" t="s">
        <v>642</v>
      </c>
      <c r="D221" s="22" t="s">
        <v>643</v>
      </c>
      <c r="E221" s="23">
        <v>0</v>
      </c>
      <c r="F221" s="23">
        <v>0</v>
      </c>
      <c r="G221" s="23">
        <v>0</v>
      </c>
      <c r="H221" s="24">
        <v>4.68</v>
      </c>
      <c r="I221" s="23">
        <v>0</v>
      </c>
      <c r="J221" s="23">
        <v>0</v>
      </c>
      <c r="K221" s="23">
        <v>0</v>
      </c>
      <c r="L221" s="25">
        <v>5.3</v>
      </c>
      <c r="M221" s="23">
        <v>0</v>
      </c>
      <c r="N221" s="23">
        <v>0</v>
      </c>
      <c r="O221" s="24">
        <v>0</v>
      </c>
      <c r="Q221" s="25">
        <v>0</v>
      </c>
      <c r="S221" s="26"/>
      <c r="T221" s="26"/>
      <c r="U221" s="26"/>
    </row>
    <row r="222" spans="1:21" x14ac:dyDescent="0.2">
      <c r="A222" s="20" t="s">
        <v>546</v>
      </c>
      <c r="B222" s="21" t="s">
        <v>232</v>
      </c>
      <c r="C222" s="22" t="s">
        <v>651</v>
      </c>
      <c r="D222" s="22" t="s">
        <v>645</v>
      </c>
      <c r="E222" s="23">
        <v>8502</v>
      </c>
      <c r="F222" s="23">
        <v>7700</v>
      </c>
      <c r="G222" s="23">
        <v>7051</v>
      </c>
      <c r="H222" s="24">
        <v>4.68</v>
      </c>
      <c r="I222" s="23">
        <v>390</v>
      </c>
      <c r="J222" s="23">
        <v>294</v>
      </c>
      <c r="K222" s="23">
        <v>330</v>
      </c>
      <c r="L222" s="25">
        <v>5.3</v>
      </c>
      <c r="M222" s="23">
        <v>0</v>
      </c>
      <c r="N222" s="23">
        <v>0</v>
      </c>
      <c r="O222" s="24">
        <v>0</v>
      </c>
      <c r="Q222" s="25">
        <v>0</v>
      </c>
      <c r="S222" s="26"/>
      <c r="T222" s="26"/>
      <c r="U222" s="26"/>
    </row>
    <row r="223" spans="1:21" x14ac:dyDescent="0.2">
      <c r="A223" s="20" t="s">
        <v>547</v>
      </c>
      <c r="B223" s="20" t="s">
        <v>233</v>
      </c>
      <c r="C223" s="22" t="s">
        <v>642</v>
      </c>
      <c r="D223" s="22" t="s">
        <v>643</v>
      </c>
      <c r="E223" s="23">
        <v>702</v>
      </c>
      <c r="F223" s="23">
        <v>798</v>
      </c>
      <c r="G223" s="23">
        <v>594</v>
      </c>
      <c r="H223" s="24">
        <v>4.68</v>
      </c>
      <c r="I223" s="23">
        <v>0</v>
      </c>
      <c r="J223" s="23">
        <v>0</v>
      </c>
      <c r="K223" s="23">
        <v>0</v>
      </c>
      <c r="L223" s="25">
        <v>5.3</v>
      </c>
      <c r="M223" s="23">
        <v>0</v>
      </c>
      <c r="N223" s="23">
        <v>0</v>
      </c>
      <c r="O223" s="24">
        <v>0</v>
      </c>
      <c r="Q223" s="25">
        <v>0</v>
      </c>
      <c r="S223" s="26"/>
      <c r="T223" s="26"/>
      <c r="U223" s="26"/>
    </row>
    <row r="224" spans="1:21" x14ac:dyDescent="0.2">
      <c r="A224" s="20" t="s">
        <v>548</v>
      </c>
      <c r="B224" s="21" t="s">
        <v>234</v>
      </c>
      <c r="C224" s="22" t="s">
        <v>642</v>
      </c>
      <c r="D224" s="22" t="s">
        <v>643</v>
      </c>
      <c r="E224" s="23">
        <v>0</v>
      </c>
      <c r="F224" s="23">
        <v>0</v>
      </c>
      <c r="G224" s="23">
        <v>0</v>
      </c>
      <c r="H224" s="24">
        <v>4.68</v>
      </c>
      <c r="I224" s="23">
        <v>0</v>
      </c>
      <c r="J224" s="23">
        <v>0</v>
      </c>
      <c r="K224" s="23">
        <v>0</v>
      </c>
      <c r="L224" s="25">
        <v>5.3</v>
      </c>
      <c r="M224" s="23">
        <v>0</v>
      </c>
      <c r="N224" s="23">
        <v>0</v>
      </c>
      <c r="O224" s="24">
        <v>0</v>
      </c>
      <c r="Q224" s="25">
        <v>0</v>
      </c>
      <c r="S224" s="26"/>
      <c r="T224" s="26"/>
      <c r="U224" s="26"/>
    </row>
    <row r="225" spans="1:21" x14ac:dyDescent="0.2">
      <c r="A225" s="20" t="s">
        <v>549</v>
      </c>
      <c r="B225" s="21" t="s">
        <v>235</v>
      </c>
      <c r="C225" s="22" t="s">
        <v>642</v>
      </c>
      <c r="D225" s="22" t="s">
        <v>643</v>
      </c>
      <c r="E225" s="23">
        <v>0</v>
      </c>
      <c r="F225" s="23">
        <v>0</v>
      </c>
      <c r="G225" s="23">
        <v>0</v>
      </c>
      <c r="H225" s="24">
        <v>4.68</v>
      </c>
      <c r="I225" s="23">
        <v>0</v>
      </c>
      <c r="J225" s="23">
        <v>0</v>
      </c>
      <c r="K225" s="23">
        <v>0</v>
      </c>
      <c r="L225" s="25">
        <v>5.3</v>
      </c>
      <c r="M225" s="23">
        <v>0</v>
      </c>
      <c r="N225" s="23">
        <v>0</v>
      </c>
      <c r="O225" s="24">
        <v>0</v>
      </c>
      <c r="Q225" s="25">
        <v>0</v>
      </c>
      <c r="S225" s="26"/>
      <c r="T225" s="26"/>
      <c r="U225" s="26"/>
    </row>
    <row r="226" spans="1:21" x14ac:dyDescent="0.2">
      <c r="A226" s="20" t="s">
        <v>550</v>
      </c>
      <c r="B226" s="21" t="s">
        <v>236</v>
      </c>
      <c r="C226" s="22" t="s">
        <v>642</v>
      </c>
      <c r="D226" s="22" t="s">
        <v>643</v>
      </c>
      <c r="E226" s="23">
        <v>572</v>
      </c>
      <c r="F226" s="23">
        <v>700</v>
      </c>
      <c r="G226" s="23">
        <v>572</v>
      </c>
      <c r="H226" s="24">
        <v>4.68</v>
      </c>
      <c r="I226" s="23">
        <v>0</v>
      </c>
      <c r="J226" s="23">
        <v>0</v>
      </c>
      <c r="K226" s="23">
        <v>0</v>
      </c>
      <c r="L226" s="25">
        <v>5.3</v>
      </c>
      <c r="M226" s="23">
        <v>774</v>
      </c>
      <c r="N226" s="23">
        <v>0</v>
      </c>
      <c r="O226" s="24">
        <v>0.42</v>
      </c>
      <c r="Q226" s="25">
        <v>0</v>
      </c>
      <c r="S226" s="26"/>
      <c r="T226" s="26"/>
      <c r="U226" s="26"/>
    </row>
    <row r="227" spans="1:21" x14ac:dyDescent="0.2">
      <c r="A227" s="20" t="s">
        <v>551</v>
      </c>
      <c r="B227" s="21" t="s">
        <v>237</v>
      </c>
      <c r="C227" s="22" t="s">
        <v>642</v>
      </c>
      <c r="D227" s="22" t="s">
        <v>643</v>
      </c>
      <c r="E227" s="23">
        <v>0</v>
      </c>
      <c r="F227" s="23">
        <v>0</v>
      </c>
      <c r="G227" s="23">
        <v>0</v>
      </c>
      <c r="H227" s="24">
        <v>4.68</v>
      </c>
      <c r="I227" s="23">
        <v>0</v>
      </c>
      <c r="J227" s="23">
        <v>0</v>
      </c>
      <c r="K227" s="23">
        <v>0</v>
      </c>
      <c r="L227" s="25">
        <v>5.3</v>
      </c>
      <c r="M227" s="23">
        <v>0</v>
      </c>
      <c r="N227" s="23">
        <v>0</v>
      </c>
      <c r="O227" s="24">
        <v>0</v>
      </c>
      <c r="Q227" s="25">
        <v>0</v>
      </c>
      <c r="S227" s="26"/>
      <c r="T227" s="26"/>
      <c r="U227" s="26"/>
    </row>
    <row r="228" spans="1:21" x14ac:dyDescent="0.2">
      <c r="A228" s="20" t="s">
        <v>552</v>
      </c>
      <c r="B228" s="21" t="s">
        <v>238</v>
      </c>
      <c r="C228" s="22" t="s">
        <v>642</v>
      </c>
      <c r="D228" s="22" t="s">
        <v>643</v>
      </c>
      <c r="E228" s="23">
        <v>214.5</v>
      </c>
      <c r="F228" s="23">
        <v>224</v>
      </c>
      <c r="G228" s="23">
        <v>187</v>
      </c>
      <c r="H228" s="24">
        <v>4.68</v>
      </c>
      <c r="I228" s="23">
        <v>0</v>
      </c>
      <c r="J228" s="23">
        <v>0</v>
      </c>
      <c r="K228" s="23">
        <v>0</v>
      </c>
      <c r="L228" s="25">
        <v>5.3</v>
      </c>
      <c r="M228" s="23">
        <v>0</v>
      </c>
      <c r="N228" s="23">
        <v>0</v>
      </c>
      <c r="O228" s="24">
        <v>0</v>
      </c>
      <c r="Q228" s="25">
        <v>0</v>
      </c>
      <c r="S228" s="26"/>
      <c r="T228" s="26"/>
      <c r="U228" s="26"/>
    </row>
    <row r="229" spans="1:21" x14ac:dyDescent="0.2">
      <c r="A229" s="20" t="s">
        <v>555</v>
      </c>
      <c r="B229" s="21" t="s">
        <v>239</v>
      </c>
      <c r="C229" s="22" t="s">
        <v>642</v>
      </c>
      <c r="D229" s="22" t="s">
        <v>643</v>
      </c>
      <c r="E229" s="23">
        <v>1833</v>
      </c>
      <c r="F229" s="23">
        <v>1428</v>
      </c>
      <c r="G229" s="23">
        <v>1859</v>
      </c>
      <c r="H229" s="24">
        <v>4.68</v>
      </c>
      <c r="I229" s="23">
        <v>195</v>
      </c>
      <c r="J229" s="23">
        <v>182</v>
      </c>
      <c r="K229" s="23">
        <v>165</v>
      </c>
      <c r="L229" s="25">
        <v>5.3</v>
      </c>
      <c r="M229" s="23">
        <v>2150</v>
      </c>
      <c r="N229" s="23">
        <v>0</v>
      </c>
      <c r="O229" s="24">
        <v>0.42</v>
      </c>
      <c r="Q229" s="25">
        <v>0</v>
      </c>
      <c r="S229" s="26"/>
      <c r="T229" s="26"/>
      <c r="U229" s="26"/>
    </row>
    <row r="230" spans="1:21" x14ac:dyDescent="0.2">
      <c r="A230" s="20" t="s">
        <v>556</v>
      </c>
      <c r="B230" s="21" t="s">
        <v>240</v>
      </c>
      <c r="C230" s="22" t="s">
        <v>646</v>
      </c>
      <c r="D230" s="22" t="s">
        <v>645</v>
      </c>
      <c r="E230" s="23">
        <v>3744</v>
      </c>
      <c r="F230" s="23">
        <v>2618</v>
      </c>
      <c r="G230" s="23">
        <v>2838</v>
      </c>
      <c r="H230" s="24">
        <v>4.68</v>
      </c>
      <c r="I230" s="23">
        <v>390</v>
      </c>
      <c r="J230" s="23">
        <v>588</v>
      </c>
      <c r="K230" s="23">
        <v>495</v>
      </c>
      <c r="L230" s="25">
        <v>5.3</v>
      </c>
      <c r="M230" s="23">
        <v>0</v>
      </c>
      <c r="N230" s="23">
        <v>0</v>
      </c>
      <c r="O230" s="24">
        <v>0</v>
      </c>
      <c r="Q230" s="25">
        <v>0</v>
      </c>
      <c r="S230" s="26"/>
      <c r="T230" s="26"/>
      <c r="U230" s="26"/>
    </row>
    <row r="231" spans="1:21" x14ac:dyDescent="0.2">
      <c r="A231" s="20" t="s">
        <v>557</v>
      </c>
      <c r="B231" s="21" t="s">
        <v>241</v>
      </c>
      <c r="C231" s="22" t="s">
        <v>646</v>
      </c>
      <c r="D231" s="22" t="s">
        <v>645</v>
      </c>
      <c r="E231" s="23">
        <v>7462</v>
      </c>
      <c r="F231" s="23">
        <v>4844</v>
      </c>
      <c r="G231" s="23">
        <v>5313</v>
      </c>
      <c r="H231" s="24">
        <v>4.68</v>
      </c>
      <c r="I231" s="23">
        <v>585</v>
      </c>
      <c r="J231" s="23">
        <v>2198</v>
      </c>
      <c r="K231" s="23">
        <v>1353</v>
      </c>
      <c r="L231" s="25">
        <v>5.3</v>
      </c>
      <c r="M231" s="23">
        <v>0</v>
      </c>
      <c r="N231" s="23">
        <v>0</v>
      </c>
      <c r="O231" s="24">
        <v>0</v>
      </c>
      <c r="Q231" s="25">
        <v>0</v>
      </c>
      <c r="S231" s="26"/>
      <c r="T231" s="26"/>
      <c r="U231" s="26"/>
    </row>
    <row r="232" spans="1:21" x14ac:dyDescent="0.2">
      <c r="A232" s="20" t="s">
        <v>559</v>
      </c>
      <c r="B232" s="21" t="s">
        <v>242</v>
      </c>
      <c r="C232" s="22" t="s">
        <v>646</v>
      </c>
      <c r="D232" s="22" t="s">
        <v>645</v>
      </c>
      <c r="E232" s="23">
        <v>3539.25</v>
      </c>
      <c r="F232" s="23">
        <v>2562</v>
      </c>
      <c r="G232" s="23">
        <v>2464</v>
      </c>
      <c r="H232" s="24">
        <v>4.68</v>
      </c>
      <c r="I232" s="23">
        <v>195</v>
      </c>
      <c r="J232" s="23">
        <v>336</v>
      </c>
      <c r="K232" s="23">
        <v>165</v>
      </c>
      <c r="L232" s="25">
        <v>5.3</v>
      </c>
      <c r="M232" s="23">
        <v>0</v>
      </c>
      <c r="N232" s="23">
        <v>0</v>
      </c>
      <c r="O232" s="24">
        <v>0</v>
      </c>
      <c r="Q232" s="25">
        <v>0</v>
      </c>
      <c r="S232" s="26"/>
      <c r="T232" s="26"/>
      <c r="U232" s="26"/>
    </row>
    <row r="233" spans="1:21" x14ac:dyDescent="0.2">
      <c r="A233" s="20" t="s">
        <v>560</v>
      </c>
      <c r="B233" s="20" t="s">
        <v>243</v>
      </c>
      <c r="C233" s="22" t="s">
        <v>642</v>
      </c>
      <c r="D233" s="22" t="s">
        <v>643</v>
      </c>
      <c r="E233" s="23">
        <v>0</v>
      </c>
      <c r="F233" s="23">
        <v>0</v>
      </c>
      <c r="G233" s="23">
        <v>0</v>
      </c>
      <c r="H233" s="24">
        <v>4.68</v>
      </c>
      <c r="I233" s="23">
        <v>0</v>
      </c>
      <c r="J233" s="23">
        <v>0</v>
      </c>
      <c r="K233" s="23">
        <v>0</v>
      </c>
      <c r="L233" s="25">
        <v>5.3</v>
      </c>
      <c r="M233" s="23">
        <v>0</v>
      </c>
      <c r="N233" s="23">
        <v>0</v>
      </c>
      <c r="O233" s="24">
        <v>0</v>
      </c>
      <c r="Q233" s="25">
        <v>0</v>
      </c>
      <c r="S233" s="26"/>
      <c r="T233" s="26"/>
      <c r="U233" s="26"/>
    </row>
    <row r="234" spans="1:21" x14ac:dyDescent="0.2">
      <c r="A234" s="20" t="s">
        <v>561</v>
      </c>
      <c r="B234" s="21" t="s">
        <v>244</v>
      </c>
      <c r="C234" s="22" t="s">
        <v>646</v>
      </c>
      <c r="D234" s="22" t="s">
        <v>645</v>
      </c>
      <c r="E234" s="23">
        <v>6240</v>
      </c>
      <c r="F234" s="23">
        <v>952</v>
      </c>
      <c r="G234" s="23">
        <v>3960</v>
      </c>
      <c r="H234" s="24">
        <v>4.68</v>
      </c>
      <c r="I234" s="23">
        <v>975</v>
      </c>
      <c r="J234" s="23">
        <v>1050</v>
      </c>
      <c r="K234" s="23">
        <v>825</v>
      </c>
      <c r="L234" s="25">
        <v>5.3</v>
      </c>
      <c r="M234" s="23">
        <v>0</v>
      </c>
      <c r="N234" s="23">
        <v>0</v>
      </c>
      <c r="O234" s="24">
        <v>0</v>
      </c>
      <c r="Q234" s="25">
        <v>0</v>
      </c>
      <c r="S234" s="26"/>
      <c r="T234" s="26"/>
      <c r="U234" s="26"/>
    </row>
    <row r="235" spans="1:21" x14ac:dyDescent="0.2">
      <c r="A235" s="20" t="s">
        <v>562</v>
      </c>
      <c r="B235" s="21" t="s">
        <v>245</v>
      </c>
      <c r="C235" s="22" t="s">
        <v>642</v>
      </c>
      <c r="D235" s="22" t="s">
        <v>643</v>
      </c>
      <c r="E235" s="23">
        <v>286</v>
      </c>
      <c r="F235" s="23">
        <v>406</v>
      </c>
      <c r="G235" s="23">
        <v>286</v>
      </c>
      <c r="H235" s="24">
        <v>4.68</v>
      </c>
      <c r="I235" s="23">
        <v>0</v>
      </c>
      <c r="J235" s="23">
        <v>0</v>
      </c>
      <c r="K235" s="23">
        <v>0</v>
      </c>
      <c r="L235" s="25">
        <v>5.3</v>
      </c>
      <c r="M235" s="23">
        <v>0</v>
      </c>
      <c r="N235" s="23">
        <v>0</v>
      </c>
      <c r="O235" s="24">
        <v>0</v>
      </c>
      <c r="Q235" s="25">
        <v>0</v>
      </c>
      <c r="S235" s="26"/>
      <c r="T235" s="26"/>
      <c r="U235" s="26"/>
    </row>
    <row r="236" spans="1:21" x14ac:dyDescent="0.2">
      <c r="A236" s="20" t="s">
        <v>563</v>
      </c>
      <c r="B236" s="21" t="s">
        <v>246</v>
      </c>
      <c r="C236" s="22" t="s">
        <v>642</v>
      </c>
      <c r="D236" s="22" t="s">
        <v>643</v>
      </c>
      <c r="E236" s="23">
        <v>0</v>
      </c>
      <c r="F236" s="23">
        <v>0</v>
      </c>
      <c r="G236" s="23">
        <v>0</v>
      </c>
      <c r="H236" s="24">
        <v>4.68</v>
      </c>
      <c r="I236" s="23">
        <v>169</v>
      </c>
      <c r="J236" s="23">
        <v>182</v>
      </c>
      <c r="K236" s="23">
        <v>143</v>
      </c>
      <c r="L236" s="25">
        <v>5.3</v>
      </c>
      <c r="M236" s="23">
        <v>0</v>
      </c>
      <c r="N236" s="23">
        <v>0</v>
      </c>
      <c r="O236" s="24">
        <v>0</v>
      </c>
      <c r="Q236" s="25">
        <v>0</v>
      </c>
      <c r="S236" s="26"/>
      <c r="T236" s="26"/>
      <c r="U236" s="26"/>
    </row>
    <row r="237" spans="1:21" x14ac:dyDescent="0.2">
      <c r="A237" s="20" t="s">
        <v>564</v>
      </c>
      <c r="B237" s="21" t="s">
        <v>247</v>
      </c>
      <c r="C237" s="22" t="s">
        <v>642</v>
      </c>
      <c r="D237" s="22" t="s">
        <v>643</v>
      </c>
      <c r="E237" s="23">
        <v>182</v>
      </c>
      <c r="F237" s="23">
        <v>196</v>
      </c>
      <c r="G237" s="23">
        <v>187</v>
      </c>
      <c r="H237" s="24">
        <v>4.68</v>
      </c>
      <c r="I237" s="23">
        <v>0</v>
      </c>
      <c r="J237" s="23">
        <v>0</v>
      </c>
      <c r="K237" s="23">
        <v>0</v>
      </c>
      <c r="L237" s="25">
        <v>5.3</v>
      </c>
      <c r="M237" s="23">
        <v>0</v>
      </c>
      <c r="N237" s="23">
        <v>0</v>
      </c>
      <c r="O237" s="24">
        <v>0</v>
      </c>
      <c r="Q237" s="25">
        <v>0</v>
      </c>
      <c r="S237" s="26"/>
      <c r="T237" s="26"/>
      <c r="U237" s="26"/>
    </row>
    <row r="238" spans="1:21" x14ac:dyDescent="0.2">
      <c r="A238" s="20" t="s">
        <v>565</v>
      </c>
      <c r="B238" s="21" t="s">
        <v>248</v>
      </c>
      <c r="C238" s="22" t="s">
        <v>642</v>
      </c>
      <c r="D238" s="22" t="s">
        <v>643</v>
      </c>
      <c r="E238" s="23">
        <v>390</v>
      </c>
      <c r="F238" s="23">
        <v>420</v>
      </c>
      <c r="G238" s="23">
        <v>330</v>
      </c>
      <c r="H238" s="24">
        <v>4.68</v>
      </c>
      <c r="I238" s="23">
        <v>390</v>
      </c>
      <c r="J238" s="23">
        <v>210</v>
      </c>
      <c r="K238" s="23">
        <v>330</v>
      </c>
      <c r="L238" s="25">
        <v>5.3</v>
      </c>
      <c r="M238" s="23">
        <v>0</v>
      </c>
      <c r="N238" s="23">
        <v>0</v>
      </c>
      <c r="O238" s="24">
        <v>0</v>
      </c>
      <c r="Q238" s="25">
        <v>0</v>
      </c>
      <c r="S238" s="26"/>
      <c r="T238" s="26"/>
      <c r="U238" s="26"/>
    </row>
    <row r="239" spans="1:21" x14ac:dyDescent="0.2">
      <c r="A239" s="20" t="s">
        <v>566</v>
      </c>
      <c r="B239" s="21" t="s">
        <v>249</v>
      </c>
      <c r="C239" s="22" t="s">
        <v>646</v>
      </c>
      <c r="D239" s="22" t="s">
        <v>645</v>
      </c>
      <c r="E239" s="23">
        <v>7442.5</v>
      </c>
      <c r="F239" s="23">
        <v>4858</v>
      </c>
      <c r="G239" s="23">
        <v>4983</v>
      </c>
      <c r="H239" s="24">
        <v>4.68</v>
      </c>
      <c r="I239" s="23">
        <v>156</v>
      </c>
      <c r="J239" s="23">
        <v>546</v>
      </c>
      <c r="K239" s="23">
        <v>462</v>
      </c>
      <c r="L239" s="25">
        <v>5.3</v>
      </c>
      <c r="M239" s="23">
        <v>7259</v>
      </c>
      <c r="N239" s="23">
        <v>0</v>
      </c>
      <c r="O239" s="24">
        <v>0.42</v>
      </c>
      <c r="Q239" s="25">
        <v>0</v>
      </c>
      <c r="S239" s="26"/>
      <c r="T239" s="26"/>
      <c r="U239" s="26"/>
    </row>
    <row r="240" spans="1:21" x14ac:dyDescent="0.2">
      <c r="A240" s="20" t="s">
        <v>567</v>
      </c>
      <c r="B240" s="21" t="s">
        <v>250</v>
      </c>
      <c r="C240" s="22" t="s">
        <v>646</v>
      </c>
      <c r="D240" s="22" t="s">
        <v>645</v>
      </c>
      <c r="E240" s="23">
        <v>3900</v>
      </c>
      <c r="F240" s="23">
        <v>2646</v>
      </c>
      <c r="G240" s="23">
        <v>2860</v>
      </c>
      <c r="H240" s="24">
        <v>4.68</v>
      </c>
      <c r="I240" s="23">
        <v>156</v>
      </c>
      <c r="J240" s="23">
        <v>364</v>
      </c>
      <c r="K240" s="23">
        <v>286</v>
      </c>
      <c r="L240" s="25">
        <v>5.3</v>
      </c>
      <c r="M240" s="23">
        <v>0</v>
      </c>
      <c r="N240" s="23">
        <v>0</v>
      </c>
      <c r="O240" s="24">
        <v>0</v>
      </c>
      <c r="Q240" s="25">
        <v>0</v>
      </c>
      <c r="S240" s="26"/>
      <c r="T240" s="26"/>
      <c r="U240" s="26"/>
    </row>
    <row r="241" spans="1:21" x14ac:dyDescent="0.2">
      <c r="A241" s="20" t="s">
        <v>568</v>
      </c>
      <c r="B241" s="21" t="s">
        <v>251</v>
      </c>
      <c r="C241" s="22" t="s">
        <v>644</v>
      </c>
      <c r="D241" s="22" t="s">
        <v>645</v>
      </c>
      <c r="E241" s="23">
        <v>7280</v>
      </c>
      <c r="F241" s="23">
        <v>3598</v>
      </c>
      <c r="G241" s="23">
        <v>5599</v>
      </c>
      <c r="H241" s="24">
        <v>4.68</v>
      </c>
      <c r="I241" s="23">
        <v>1170</v>
      </c>
      <c r="J241" s="23">
        <v>1190</v>
      </c>
      <c r="K241" s="23">
        <v>781</v>
      </c>
      <c r="L241" s="25">
        <v>5.3</v>
      </c>
      <c r="M241" s="23">
        <v>0</v>
      </c>
      <c r="N241" s="23">
        <v>0</v>
      </c>
      <c r="O241" s="24">
        <v>0</v>
      </c>
      <c r="Q241" s="25">
        <v>0</v>
      </c>
      <c r="S241" s="26"/>
      <c r="T241" s="26"/>
      <c r="U241" s="26"/>
    </row>
    <row r="242" spans="1:21" x14ac:dyDescent="0.2">
      <c r="A242" s="20" t="s">
        <v>569</v>
      </c>
      <c r="B242" s="21" t="s">
        <v>252</v>
      </c>
      <c r="C242" s="22" t="s">
        <v>642</v>
      </c>
      <c r="D242" s="22" t="s">
        <v>643</v>
      </c>
      <c r="E242" s="23">
        <v>0</v>
      </c>
      <c r="F242" s="23">
        <v>0</v>
      </c>
      <c r="G242" s="23">
        <v>0</v>
      </c>
      <c r="H242" s="24">
        <v>4.68</v>
      </c>
      <c r="I242" s="23">
        <v>195</v>
      </c>
      <c r="J242" s="23">
        <v>210</v>
      </c>
      <c r="K242" s="23">
        <v>165</v>
      </c>
      <c r="L242" s="25">
        <v>5.3</v>
      </c>
      <c r="M242" s="23">
        <v>0</v>
      </c>
      <c r="N242" s="23">
        <v>0</v>
      </c>
      <c r="O242" s="24">
        <v>0</v>
      </c>
      <c r="Q242" s="25">
        <v>0</v>
      </c>
      <c r="S242" s="28"/>
      <c r="T242" s="26"/>
      <c r="U242" s="26"/>
    </row>
    <row r="243" spans="1:21" x14ac:dyDescent="0.2">
      <c r="A243" s="20" t="s">
        <v>570</v>
      </c>
      <c r="B243" s="21" t="s">
        <v>253</v>
      </c>
      <c r="C243" s="22" t="s">
        <v>646</v>
      </c>
      <c r="D243" s="22" t="s">
        <v>645</v>
      </c>
      <c r="E243" s="23">
        <v>7605</v>
      </c>
      <c r="F243" s="23">
        <v>5460</v>
      </c>
      <c r="G243" s="23">
        <v>4543</v>
      </c>
      <c r="H243" s="24">
        <v>4.68</v>
      </c>
      <c r="I243" s="23">
        <v>780</v>
      </c>
      <c r="J243" s="23">
        <v>1050</v>
      </c>
      <c r="K243" s="23">
        <v>990</v>
      </c>
      <c r="L243" s="25">
        <v>5.3</v>
      </c>
      <c r="M243" s="23">
        <v>7395</v>
      </c>
      <c r="N243" s="23">
        <v>0</v>
      </c>
      <c r="O243" s="24">
        <v>0.42</v>
      </c>
      <c r="Q243" s="25">
        <v>0</v>
      </c>
      <c r="S243" s="28"/>
      <c r="T243" s="28"/>
      <c r="U243" s="26"/>
    </row>
    <row r="244" spans="1:21" x14ac:dyDescent="0.2">
      <c r="A244" s="20" t="s">
        <v>573</v>
      </c>
      <c r="B244" s="20" t="s">
        <v>254</v>
      </c>
      <c r="C244" s="22" t="s">
        <v>647</v>
      </c>
      <c r="D244" s="22" t="s">
        <v>645</v>
      </c>
      <c r="E244" s="23">
        <v>7020</v>
      </c>
      <c r="F244" s="23">
        <v>2576</v>
      </c>
      <c r="G244" s="23">
        <v>0</v>
      </c>
      <c r="H244" s="24">
        <v>4.68</v>
      </c>
      <c r="I244" s="23">
        <v>3900</v>
      </c>
      <c r="J244" s="23">
        <v>840</v>
      </c>
      <c r="K244" s="23">
        <v>0</v>
      </c>
      <c r="L244" s="25">
        <v>5.3</v>
      </c>
      <c r="M244" s="23">
        <v>0</v>
      </c>
      <c r="N244" s="23">
        <v>0</v>
      </c>
      <c r="O244" s="24">
        <v>0</v>
      </c>
      <c r="Q244" s="25">
        <v>0</v>
      </c>
      <c r="S244" s="28"/>
      <c r="T244" s="28"/>
      <c r="U244" s="26"/>
    </row>
    <row r="245" spans="1:21" x14ac:dyDescent="0.2">
      <c r="A245" s="20" t="s">
        <v>574</v>
      </c>
      <c r="B245" s="21" t="s">
        <v>255</v>
      </c>
      <c r="C245" s="22" t="s">
        <v>642</v>
      </c>
      <c r="D245" s="22" t="s">
        <v>643</v>
      </c>
      <c r="E245" s="23">
        <v>195</v>
      </c>
      <c r="F245" s="23">
        <v>280</v>
      </c>
      <c r="G245" s="23">
        <v>220</v>
      </c>
      <c r="H245" s="24">
        <v>4.68</v>
      </c>
      <c r="I245" s="23">
        <v>0</v>
      </c>
      <c r="J245" s="23">
        <v>0</v>
      </c>
      <c r="K245" s="23">
        <v>0</v>
      </c>
      <c r="L245" s="25">
        <v>5.3</v>
      </c>
      <c r="M245" s="23">
        <v>0</v>
      </c>
      <c r="N245" s="23">
        <v>0</v>
      </c>
      <c r="O245" s="24">
        <v>0</v>
      </c>
      <c r="Q245" s="25">
        <v>0</v>
      </c>
      <c r="S245" s="28"/>
      <c r="T245" s="26"/>
      <c r="U245" s="26"/>
    </row>
    <row r="246" spans="1:21" x14ac:dyDescent="0.2">
      <c r="A246" s="20" t="s">
        <v>575</v>
      </c>
      <c r="B246" s="21" t="s">
        <v>256</v>
      </c>
      <c r="C246" s="22" t="s">
        <v>642</v>
      </c>
      <c r="D246" s="22" t="s">
        <v>643</v>
      </c>
      <c r="E246" s="23">
        <v>0</v>
      </c>
      <c r="F246" s="23">
        <v>0</v>
      </c>
      <c r="G246" s="23">
        <v>0</v>
      </c>
      <c r="H246" s="24">
        <v>4.68</v>
      </c>
      <c r="I246" s="23">
        <v>0</v>
      </c>
      <c r="J246" s="23">
        <v>0</v>
      </c>
      <c r="K246" s="23">
        <v>0</v>
      </c>
      <c r="L246" s="25">
        <v>5.3</v>
      </c>
      <c r="M246" s="23">
        <v>0</v>
      </c>
      <c r="N246" s="23">
        <v>0</v>
      </c>
      <c r="O246" s="24">
        <v>0</v>
      </c>
      <c r="Q246" s="25">
        <v>0</v>
      </c>
      <c r="S246" s="28"/>
      <c r="T246" s="26"/>
      <c r="U246" s="26"/>
    </row>
    <row r="247" spans="1:21" x14ac:dyDescent="0.2">
      <c r="A247" s="20" t="s">
        <v>576</v>
      </c>
      <c r="B247" s="20" t="s">
        <v>257</v>
      </c>
      <c r="C247" s="22" t="s">
        <v>642</v>
      </c>
      <c r="D247" s="22" t="s">
        <v>643</v>
      </c>
      <c r="E247" s="23">
        <v>390</v>
      </c>
      <c r="F247" s="23">
        <v>420</v>
      </c>
      <c r="G247" s="23">
        <v>330</v>
      </c>
      <c r="H247" s="24">
        <v>4.68</v>
      </c>
      <c r="I247" s="23">
        <v>0</v>
      </c>
      <c r="J247" s="23">
        <v>0</v>
      </c>
      <c r="K247" s="23">
        <v>0</v>
      </c>
      <c r="L247" s="25">
        <v>5.3</v>
      </c>
      <c r="M247" s="23">
        <v>0</v>
      </c>
      <c r="N247" s="23">
        <v>0</v>
      </c>
      <c r="O247" s="24">
        <v>0</v>
      </c>
      <c r="Q247" s="25">
        <v>0</v>
      </c>
      <c r="S247" s="28"/>
      <c r="T247" s="26"/>
      <c r="U247" s="26"/>
    </row>
    <row r="248" spans="1:21" x14ac:dyDescent="0.2">
      <c r="A248" s="20" t="s">
        <v>577</v>
      </c>
      <c r="B248" s="21" t="s">
        <v>258</v>
      </c>
      <c r="C248" s="22" t="s">
        <v>642</v>
      </c>
      <c r="D248" s="22" t="s">
        <v>643</v>
      </c>
      <c r="E248" s="23">
        <v>481</v>
      </c>
      <c r="F248" s="23">
        <v>448</v>
      </c>
      <c r="G248" s="23">
        <v>286</v>
      </c>
      <c r="H248" s="24">
        <v>4.68</v>
      </c>
      <c r="I248" s="23">
        <v>0</v>
      </c>
      <c r="J248" s="23">
        <v>0</v>
      </c>
      <c r="K248" s="23">
        <v>0</v>
      </c>
      <c r="L248" s="25">
        <v>5.3</v>
      </c>
      <c r="M248" s="23">
        <v>0</v>
      </c>
      <c r="N248" s="23">
        <v>0</v>
      </c>
      <c r="O248" s="24">
        <v>0</v>
      </c>
      <c r="Q248" s="25">
        <v>0</v>
      </c>
      <c r="S248" s="28"/>
      <c r="T248" s="26"/>
      <c r="U248" s="26"/>
    </row>
    <row r="249" spans="1:21" x14ac:dyDescent="0.2">
      <c r="A249" s="20" t="s">
        <v>578</v>
      </c>
      <c r="B249" s="20" t="s">
        <v>259</v>
      </c>
      <c r="C249" s="22" t="s">
        <v>642</v>
      </c>
      <c r="D249" s="22" t="s">
        <v>643</v>
      </c>
      <c r="E249" s="23">
        <v>0</v>
      </c>
      <c r="F249" s="23">
        <v>0</v>
      </c>
      <c r="G249" s="23">
        <v>0</v>
      </c>
      <c r="H249" s="24">
        <v>4.68</v>
      </c>
      <c r="I249" s="23">
        <v>0</v>
      </c>
      <c r="J249" s="23">
        <v>0</v>
      </c>
      <c r="K249" s="23">
        <v>0</v>
      </c>
      <c r="L249" s="25">
        <v>5.3</v>
      </c>
      <c r="M249" s="23">
        <v>0</v>
      </c>
      <c r="N249" s="23">
        <v>0</v>
      </c>
      <c r="O249" s="24">
        <v>0</v>
      </c>
      <c r="Q249" s="25">
        <v>0</v>
      </c>
      <c r="S249" s="28"/>
      <c r="T249" s="26"/>
      <c r="U249" s="26"/>
    </row>
    <row r="250" spans="1:21" x14ac:dyDescent="0.2">
      <c r="A250" s="20" t="s">
        <v>581</v>
      </c>
      <c r="B250" s="21" t="s">
        <v>260</v>
      </c>
      <c r="C250" s="22" t="s">
        <v>648</v>
      </c>
      <c r="D250" s="22" t="s">
        <v>649</v>
      </c>
      <c r="E250" s="23">
        <v>10920</v>
      </c>
      <c r="F250" s="23">
        <v>9030</v>
      </c>
      <c r="G250" s="23">
        <v>8734</v>
      </c>
      <c r="H250" s="24">
        <v>4.68</v>
      </c>
      <c r="I250" s="23">
        <v>0</v>
      </c>
      <c r="J250" s="23">
        <v>0</v>
      </c>
      <c r="K250" s="23">
        <v>0</v>
      </c>
      <c r="L250" s="25">
        <v>5.3</v>
      </c>
      <c r="M250" s="23">
        <v>0</v>
      </c>
      <c r="N250" s="23">
        <v>0</v>
      </c>
      <c r="O250" s="24">
        <v>0</v>
      </c>
      <c r="Q250" s="25">
        <v>0</v>
      </c>
      <c r="S250" s="28"/>
      <c r="T250" s="26"/>
      <c r="U250" s="26"/>
    </row>
    <row r="251" spans="1:21" x14ac:dyDescent="0.2">
      <c r="A251" s="20" t="s">
        <v>582</v>
      </c>
      <c r="B251" s="21" t="s">
        <v>261</v>
      </c>
      <c r="C251" s="22" t="s">
        <v>644</v>
      </c>
      <c r="D251" s="22" t="s">
        <v>645</v>
      </c>
      <c r="E251" s="23">
        <v>6630</v>
      </c>
      <c r="F251" s="23">
        <v>4340</v>
      </c>
      <c r="G251" s="23">
        <v>4950</v>
      </c>
      <c r="H251" s="24">
        <v>4.68</v>
      </c>
      <c r="I251" s="23">
        <v>975</v>
      </c>
      <c r="J251" s="23">
        <v>1512</v>
      </c>
      <c r="K251" s="23">
        <v>968</v>
      </c>
      <c r="L251" s="25">
        <v>5.3</v>
      </c>
      <c r="M251" s="23">
        <v>8915</v>
      </c>
      <c r="N251" s="23">
        <v>0</v>
      </c>
      <c r="O251" s="24">
        <v>0.56000000000000005</v>
      </c>
      <c r="Q251" s="25">
        <v>0</v>
      </c>
      <c r="S251" s="28"/>
      <c r="T251" s="26"/>
      <c r="U251" s="26"/>
    </row>
    <row r="252" spans="1:21" x14ac:dyDescent="0.2">
      <c r="A252" s="20" t="s">
        <v>583</v>
      </c>
      <c r="B252" s="21" t="s">
        <v>262</v>
      </c>
      <c r="C252" s="22" t="s">
        <v>644</v>
      </c>
      <c r="D252" s="22" t="s">
        <v>645</v>
      </c>
      <c r="E252" s="23">
        <v>3851.25</v>
      </c>
      <c r="F252" s="23">
        <v>3654</v>
      </c>
      <c r="G252" s="23">
        <v>3685</v>
      </c>
      <c r="H252" s="24">
        <v>4.68</v>
      </c>
      <c r="I252" s="23">
        <v>0</v>
      </c>
      <c r="J252" s="23">
        <v>0</v>
      </c>
      <c r="K252" s="23">
        <v>0</v>
      </c>
      <c r="L252" s="25">
        <v>5.3</v>
      </c>
      <c r="M252" s="23">
        <v>0</v>
      </c>
      <c r="N252" s="23">
        <v>0</v>
      </c>
      <c r="O252" s="24">
        <v>0</v>
      </c>
      <c r="Q252" s="25">
        <v>0</v>
      </c>
      <c r="S252" s="26"/>
      <c r="T252" s="26"/>
      <c r="U252" s="26"/>
    </row>
    <row r="253" spans="1:21" x14ac:dyDescent="0.2">
      <c r="A253" s="20" t="s">
        <v>584</v>
      </c>
      <c r="B253" s="21" t="s">
        <v>263</v>
      </c>
      <c r="C253" s="22" t="s">
        <v>653</v>
      </c>
      <c r="D253" s="22" t="s">
        <v>645</v>
      </c>
      <c r="E253" s="23">
        <v>13845</v>
      </c>
      <c r="F253" s="23">
        <v>10570</v>
      </c>
      <c r="G253" s="23">
        <v>8888</v>
      </c>
      <c r="H253" s="24">
        <v>4.68</v>
      </c>
      <c r="I253" s="23">
        <v>5850</v>
      </c>
      <c r="J253" s="23">
        <v>3626</v>
      </c>
      <c r="K253" s="23">
        <v>2453</v>
      </c>
      <c r="L253" s="25">
        <v>5.3</v>
      </c>
      <c r="M253" s="23">
        <v>18650</v>
      </c>
      <c r="N253" s="23">
        <v>0</v>
      </c>
      <c r="O253" s="24">
        <v>0.56000000000000005</v>
      </c>
      <c r="Q253" s="25">
        <v>0</v>
      </c>
      <c r="S253" s="26"/>
      <c r="T253" s="26"/>
      <c r="U253" s="26"/>
    </row>
    <row r="254" spans="1:21" x14ac:dyDescent="0.2">
      <c r="A254" s="20" t="s">
        <v>558</v>
      </c>
      <c r="B254" s="20" t="s">
        <v>264</v>
      </c>
      <c r="C254" s="22" t="s">
        <v>648</v>
      </c>
      <c r="D254" s="22" t="s">
        <v>649</v>
      </c>
      <c r="E254" s="23">
        <v>1287</v>
      </c>
      <c r="F254" s="23">
        <v>1386</v>
      </c>
      <c r="G254" s="23">
        <v>1089</v>
      </c>
      <c r="H254" s="24">
        <v>4.68</v>
      </c>
      <c r="I254" s="23">
        <v>0</v>
      </c>
      <c r="J254" s="23">
        <v>0</v>
      </c>
      <c r="K254" s="23">
        <v>0</v>
      </c>
      <c r="L254" s="25">
        <v>5.3</v>
      </c>
      <c r="M254" s="23">
        <v>0</v>
      </c>
      <c r="N254" s="23">
        <v>0</v>
      </c>
      <c r="O254" s="24">
        <v>0</v>
      </c>
      <c r="Q254" s="25">
        <v>0</v>
      </c>
      <c r="S254" s="26"/>
      <c r="T254" s="26"/>
      <c r="U254" s="26"/>
    </row>
    <row r="255" spans="1:21" x14ac:dyDescent="0.2">
      <c r="A255" s="20" t="s">
        <v>585</v>
      </c>
      <c r="B255" s="21" t="s">
        <v>265</v>
      </c>
      <c r="C255" s="22" t="s">
        <v>646</v>
      </c>
      <c r="D255" s="22" t="s">
        <v>645</v>
      </c>
      <c r="E255" s="23">
        <v>10803</v>
      </c>
      <c r="F255" s="23">
        <v>7266</v>
      </c>
      <c r="G255" s="23">
        <v>8162</v>
      </c>
      <c r="H255" s="24">
        <v>4.68</v>
      </c>
      <c r="I255" s="23">
        <v>526.5</v>
      </c>
      <c r="J255" s="23">
        <v>868</v>
      </c>
      <c r="K255" s="23">
        <v>682</v>
      </c>
      <c r="L255" s="25">
        <v>5.3</v>
      </c>
      <c r="M255" s="23">
        <v>0</v>
      </c>
      <c r="N255" s="23">
        <v>0</v>
      </c>
      <c r="O255" s="24">
        <v>0</v>
      </c>
      <c r="Q255" s="25">
        <v>0</v>
      </c>
      <c r="S255" s="26"/>
      <c r="T255" s="26"/>
      <c r="U255" s="26"/>
    </row>
    <row r="256" spans="1:21" x14ac:dyDescent="0.2">
      <c r="A256" s="20" t="s">
        <v>586</v>
      </c>
      <c r="B256" s="21" t="s">
        <v>266</v>
      </c>
      <c r="C256" s="22" t="s">
        <v>642</v>
      </c>
      <c r="D256" s="22" t="s">
        <v>643</v>
      </c>
      <c r="E256" s="23">
        <v>91</v>
      </c>
      <c r="F256" s="23">
        <v>98</v>
      </c>
      <c r="G256" s="23">
        <v>77</v>
      </c>
      <c r="H256" s="24">
        <v>4.68</v>
      </c>
      <c r="I256" s="23">
        <v>195</v>
      </c>
      <c r="J256" s="23">
        <v>210</v>
      </c>
      <c r="K256" s="23">
        <v>165</v>
      </c>
      <c r="L256" s="25">
        <v>5.3</v>
      </c>
      <c r="M256" s="23">
        <v>0</v>
      </c>
      <c r="N256" s="23">
        <v>0</v>
      </c>
      <c r="O256" s="24">
        <v>0</v>
      </c>
      <c r="Q256" s="25">
        <v>0</v>
      </c>
      <c r="S256" s="26"/>
      <c r="T256" s="26"/>
      <c r="U256" s="26"/>
    </row>
    <row r="257" spans="1:21" x14ac:dyDescent="0.2">
      <c r="A257" s="20" t="s">
        <v>587</v>
      </c>
      <c r="B257" s="21" t="s">
        <v>267</v>
      </c>
      <c r="C257" s="22" t="s">
        <v>642</v>
      </c>
      <c r="D257" s="22" t="s">
        <v>643</v>
      </c>
      <c r="E257" s="23">
        <v>838.5</v>
      </c>
      <c r="F257" s="23">
        <v>434</v>
      </c>
      <c r="G257" s="23">
        <v>396</v>
      </c>
      <c r="H257" s="24">
        <v>4.68</v>
      </c>
      <c r="I257" s="23">
        <v>0</v>
      </c>
      <c r="J257" s="23">
        <v>0</v>
      </c>
      <c r="K257" s="23">
        <v>0</v>
      </c>
      <c r="L257" s="25">
        <v>5.3</v>
      </c>
      <c r="M257" s="23">
        <v>0</v>
      </c>
      <c r="N257" s="23">
        <v>0</v>
      </c>
      <c r="O257" s="24">
        <v>0</v>
      </c>
      <c r="Q257" s="25">
        <v>0</v>
      </c>
      <c r="S257" s="28"/>
      <c r="T257" s="26"/>
      <c r="U257" s="26"/>
    </row>
    <row r="258" spans="1:21" x14ac:dyDescent="0.2">
      <c r="A258" s="20" t="s">
        <v>588</v>
      </c>
      <c r="B258" s="21" t="s">
        <v>268</v>
      </c>
      <c r="C258" s="22" t="s">
        <v>646</v>
      </c>
      <c r="D258" s="22" t="s">
        <v>645</v>
      </c>
      <c r="E258" s="23">
        <v>7215</v>
      </c>
      <c r="F258" s="23">
        <v>7056</v>
      </c>
      <c r="G258" s="23">
        <v>7425</v>
      </c>
      <c r="H258" s="24">
        <v>4.68</v>
      </c>
      <c r="I258" s="23">
        <v>390</v>
      </c>
      <c r="J258" s="23">
        <v>210</v>
      </c>
      <c r="K258" s="23">
        <v>330</v>
      </c>
      <c r="L258" s="25">
        <v>5.3</v>
      </c>
      <c r="M258" s="23">
        <v>0</v>
      </c>
      <c r="N258" s="23">
        <v>0</v>
      </c>
      <c r="O258" s="24">
        <v>0</v>
      </c>
      <c r="Q258" s="25">
        <v>0</v>
      </c>
      <c r="S258" s="28"/>
      <c r="T258" s="26"/>
      <c r="U258" s="26"/>
    </row>
    <row r="259" spans="1:21" x14ac:dyDescent="0.2">
      <c r="A259" s="20" t="s">
        <v>589</v>
      </c>
      <c r="B259" s="21" t="s">
        <v>269</v>
      </c>
      <c r="C259" s="22" t="s">
        <v>644</v>
      </c>
      <c r="D259" s="22" t="s">
        <v>645</v>
      </c>
      <c r="E259" s="23">
        <v>21840</v>
      </c>
      <c r="F259" s="23">
        <v>12460</v>
      </c>
      <c r="G259" s="23">
        <v>14157</v>
      </c>
      <c r="H259" s="24">
        <v>4.68</v>
      </c>
      <c r="I259" s="23">
        <v>3120</v>
      </c>
      <c r="J259" s="23">
        <v>4060</v>
      </c>
      <c r="K259" s="23">
        <v>2717</v>
      </c>
      <c r="L259" s="25">
        <v>5.3</v>
      </c>
      <c r="M259" s="23">
        <v>0</v>
      </c>
      <c r="N259" s="23">
        <v>0</v>
      </c>
      <c r="O259" s="24">
        <v>0</v>
      </c>
      <c r="Q259" s="25">
        <v>0</v>
      </c>
      <c r="S259" s="28"/>
      <c r="T259" s="26"/>
      <c r="U259" s="26"/>
    </row>
    <row r="260" spans="1:21" x14ac:dyDescent="0.2">
      <c r="A260" s="20" t="s">
        <v>590</v>
      </c>
      <c r="B260" s="21" t="s">
        <v>270</v>
      </c>
      <c r="C260" s="22" t="s">
        <v>644</v>
      </c>
      <c r="D260" s="22" t="s">
        <v>645</v>
      </c>
      <c r="E260" s="23">
        <v>7722</v>
      </c>
      <c r="F260" s="23">
        <v>6244</v>
      </c>
      <c r="G260" s="23">
        <v>5720</v>
      </c>
      <c r="H260" s="24">
        <v>4.68</v>
      </c>
      <c r="I260" s="23">
        <v>143</v>
      </c>
      <c r="J260" s="23">
        <v>154</v>
      </c>
      <c r="K260" s="23">
        <v>121</v>
      </c>
      <c r="L260" s="25">
        <v>5.3</v>
      </c>
      <c r="M260" s="23">
        <v>0</v>
      </c>
      <c r="N260" s="23">
        <v>0</v>
      </c>
      <c r="O260" s="24">
        <v>0</v>
      </c>
      <c r="Q260" s="25">
        <v>0</v>
      </c>
      <c r="S260" s="26"/>
      <c r="T260" s="26"/>
      <c r="U260" s="26"/>
    </row>
    <row r="261" spans="1:21" x14ac:dyDescent="0.2">
      <c r="A261" s="20" t="s">
        <v>593</v>
      </c>
      <c r="B261" s="21" t="s">
        <v>271</v>
      </c>
      <c r="C261" s="22" t="s">
        <v>642</v>
      </c>
      <c r="D261" s="22" t="s">
        <v>643</v>
      </c>
      <c r="E261" s="23">
        <v>1033.5</v>
      </c>
      <c r="F261" s="23">
        <v>868</v>
      </c>
      <c r="G261" s="23">
        <v>1012</v>
      </c>
      <c r="H261" s="24">
        <v>4.68</v>
      </c>
      <c r="I261" s="23">
        <v>0</v>
      </c>
      <c r="J261" s="23">
        <v>0</v>
      </c>
      <c r="K261" s="23">
        <v>0</v>
      </c>
      <c r="L261" s="25">
        <v>5.3</v>
      </c>
      <c r="M261" s="23">
        <v>0</v>
      </c>
      <c r="N261" s="23">
        <v>0</v>
      </c>
      <c r="O261" s="24">
        <v>0</v>
      </c>
      <c r="Q261" s="25">
        <v>0</v>
      </c>
      <c r="S261" s="26"/>
      <c r="T261" s="26"/>
      <c r="U261" s="26"/>
    </row>
    <row r="262" spans="1:21" x14ac:dyDescent="0.2">
      <c r="A262" s="20" t="s">
        <v>594</v>
      </c>
      <c r="B262" s="21" t="s">
        <v>272</v>
      </c>
      <c r="C262" s="22" t="s">
        <v>642</v>
      </c>
      <c r="D262" s="22" t="s">
        <v>643</v>
      </c>
      <c r="E262" s="23">
        <v>390</v>
      </c>
      <c r="F262" s="23">
        <v>420</v>
      </c>
      <c r="G262" s="23">
        <v>330</v>
      </c>
      <c r="H262" s="24">
        <v>4.68</v>
      </c>
      <c r="I262" s="23">
        <v>0</v>
      </c>
      <c r="J262" s="23">
        <v>0</v>
      </c>
      <c r="K262" s="23">
        <v>0</v>
      </c>
      <c r="L262" s="25">
        <v>5.3</v>
      </c>
      <c r="M262" s="23">
        <v>0</v>
      </c>
      <c r="N262" s="23">
        <v>0</v>
      </c>
      <c r="O262" s="24">
        <v>0</v>
      </c>
      <c r="Q262" s="25">
        <v>0</v>
      </c>
      <c r="S262" s="26"/>
      <c r="T262" s="26"/>
      <c r="U262" s="26"/>
    </row>
    <row r="263" spans="1:21" x14ac:dyDescent="0.2">
      <c r="A263" s="20" t="s">
        <v>595</v>
      </c>
      <c r="B263" s="21" t="s">
        <v>273</v>
      </c>
      <c r="C263" s="22" t="s">
        <v>642</v>
      </c>
      <c r="D263" s="22" t="s">
        <v>643</v>
      </c>
      <c r="E263" s="23">
        <v>0</v>
      </c>
      <c r="F263" s="23">
        <v>0</v>
      </c>
      <c r="G263" s="23">
        <v>0</v>
      </c>
      <c r="H263" s="24">
        <v>4.68</v>
      </c>
      <c r="I263" s="23">
        <v>0</v>
      </c>
      <c r="J263" s="23">
        <v>0</v>
      </c>
      <c r="K263" s="23">
        <v>0</v>
      </c>
      <c r="L263" s="25">
        <v>5.3</v>
      </c>
      <c r="M263" s="23">
        <v>0</v>
      </c>
      <c r="N263" s="23">
        <v>0</v>
      </c>
      <c r="O263" s="24">
        <v>0</v>
      </c>
      <c r="Q263" s="25">
        <v>0</v>
      </c>
      <c r="S263" s="26"/>
      <c r="T263" s="26"/>
      <c r="U263" s="26"/>
    </row>
    <row r="264" spans="1:21" x14ac:dyDescent="0.2">
      <c r="A264" s="20" t="s">
        <v>596</v>
      </c>
      <c r="B264" s="21" t="s">
        <v>274</v>
      </c>
      <c r="C264" s="22" t="s">
        <v>646</v>
      </c>
      <c r="D264" s="22" t="s">
        <v>645</v>
      </c>
      <c r="E264" s="23">
        <v>8424</v>
      </c>
      <c r="F264" s="23">
        <v>6594</v>
      </c>
      <c r="G264" s="23">
        <v>7018</v>
      </c>
      <c r="H264" s="24">
        <v>4.68</v>
      </c>
      <c r="I264" s="23">
        <v>1716</v>
      </c>
      <c r="J264" s="23">
        <v>1890</v>
      </c>
      <c r="K264" s="23">
        <v>1122</v>
      </c>
      <c r="L264" s="25">
        <v>5.3</v>
      </c>
      <c r="M264" s="23">
        <v>9255</v>
      </c>
      <c r="N264" s="23">
        <v>0</v>
      </c>
      <c r="O264" s="24">
        <v>0.42</v>
      </c>
      <c r="Q264" s="25">
        <v>0</v>
      </c>
      <c r="S264" s="26"/>
      <c r="T264" s="26"/>
      <c r="U264" s="26"/>
    </row>
    <row r="265" spans="1:21" x14ac:dyDescent="0.2">
      <c r="A265" s="20" t="s">
        <v>597</v>
      </c>
      <c r="B265" s="21" t="s">
        <v>275</v>
      </c>
      <c r="C265" s="22" t="s">
        <v>646</v>
      </c>
      <c r="D265" s="22" t="s">
        <v>645</v>
      </c>
      <c r="E265" s="23">
        <v>7800</v>
      </c>
      <c r="F265" s="23">
        <v>3570</v>
      </c>
      <c r="G265" s="23">
        <v>5379</v>
      </c>
      <c r="H265" s="24">
        <v>4.68</v>
      </c>
      <c r="I265" s="23">
        <v>78</v>
      </c>
      <c r="J265" s="23">
        <v>84</v>
      </c>
      <c r="K265" s="23">
        <v>66</v>
      </c>
      <c r="L265" s="25">
        <v>5.3</v>
      </c>
      <c r="M265" s="23">
        <v>0</v>
      </c>
      <c r="N265" s="23">
        <v>0</v>
      </c>
      <c r="O265" s="24">
        <v>0</v>
      </c>
      <c r="Q265" s="25">
        <v>0</v>
      </c>
      <c r="S265" s="26"/>
      <c r="T265" s="26"/>
      <c r="U265" s="26"/>
    </row>
    <row r="266" spans="1:21" x14ac:dyDescent="0.2">
      <c r="A266" s="20" t="s">
        <v>598</v>
      </c>
      <c r="B266" s="21" t="s">
        <v>276</v>
      </c>
      <c r="C266" s="22" t="s">
        <v>642</v>
      </c>
      <c r="D266" s="22" t="s">
        <v>643</v>
      </c>
      <c r="E266" s="23">
        <v>351</v>
      </c>
      <c r="F266" s="23">
        <v>196</v>
      </c>
      <c r="G266" s="23">
        <v>132</v>
      </c>
      <c r="H266" s="24">
        <v>4.68</v>
      </c>
      <c r="I266" s="23">
        <v>0</v>
      </c>
      <c r="J266" s="23">
        <v>0</v>
      </c>
      <c r="K266" s="23">
        <v>0</v>
      </c>
      <c r="L266" s="25">
        <v>5.3</v>
      </c>
      <c r="M266" s="23">
        <v>0</v>
      </c>
      <c r="N266" s="23">
        <v>0</v>
      </c>
      <c r="O266" s="24">
        <v>0</v>
      </c>
      <c r="Q266" s="25">
        <v>0</v>
      </c>
      <c r="S266" s="26"/>
      <c r="T266" s="26"/>
      <c r="U266" s="26"/>
    </row>
    <row r="267" spans="1:21" x14ac:dyDescent="0.2">
      <c r="A267" s="20" t="s">
        <v>599</v>
      </c>
      <c r="B267" s="21" t="s">
        <v>277</v>
      </c>
      <c r="C267" s="22" t="s">
        <v>648</v>
      </c>
      <c r="D267" s="22" t="s">
        <v>649</v>
      </c>
      <c r="E267" s="23">
        <v>10985</v>
      </c>
      <c r="F267" s="23">
        <v>8022</v>
      </c>
      <c r="G267" s="23">
        <v>8745</v>
      </c>
      <c r="H267" s="24">
        <v>4.68</v>
      </c>
      <c r="I267" s="23">
        <v>0</v>
      </c>
      <c r="J267" s="23">
        <v>0</v>
      </c>
      <c r="K267" s="23">
        <v>0</v>
      </c>
      <c r="L267" s="25">
        <v>5.3</v>
      </c>
      <c r="M267" s="23">
        <v>0</v>
      </c>
      <c r="N267" s="23">
        <v>0</v>
      </c>
      <c r="O267" s="24">
        <v>0</v>
      </c>
      <c r="Q267" s="25">
        <v>0</v>
      </c>
      <c r="S267" s="28"/>
      <c r="T267" s="26"/>
      <c r="U267" s="26"/>
    </row>
    <row r="268" spans="1:21" x14ac:dyDescent="0.2">
      <c r="A268" s="20" t="s">
        <v>600</v>
      </c>
      <c r="B268" s="21" t="s">
        <v>278</v>
      </c>
      <c r="C268" s="22" t="s">
        <v>644</v>
      </c>
      <c r="D268" s="22" t="s">
        <v>645</v>
      </c>
      <c r="E268" s="23">
        <v>9360</v>
      </c>
      <c r="F268" s="23">
        <v>6090</v>
      </c>
      <c r="G268" s="23">
        <v>7876</v>
      </c>
      <c r="H268" s="24">
        <v>4.68</v>
      </c>
      <c r="I268" s="23">
        <v>585</v>
      </c>
      <c r="J268" s="23">
        <v>560</v>
      </c>
      <c r="K268" s="23">
        <v>451</v>
      </c>
      <c r="L268" s="25">
        <v>5.3</v>
      </c>
      <c r="M268" s="23">
        <v>0</v>
      </c>
      <c r="N268" s="23">
        <v>0</v>
      </c>
      <c r="O268" s="24">
        <v>0</v>
      </c>
      <c r="Q268" s="25">
        <v>0</v>
      </c>
      <c r="S268" s="28"/>
      <c r="T268" s="26"/>
      <c r="U268" s="26"/>
    </row>
    <row r="269" spans="1:21" x14ac:dyDescent="0.2">
      <c r="A269" s="20" t="s">
        <v>601</v>
      </c>
      <c r="B269" s="21" t="s">
        <v>279</v>
      </c>
      <c r="C269" s="22" t="s">
        <v>644</v>
      </c>
      <c r="D269" s="22" t="s">
        <v>645</v>
      </c>
      <c r="E269" s="23">
        <v>15613</v>
      </c>
      <c r="F269" s="23">
        <v>11004</v>
      </c>
      <c r="G269" s="23">
        <v>12386</v>
      </c>
      <c r="H269" s="24">
        <v>4.68</v>
      </c>
      <c r="I269" s="23">
        <v>390</v>
      </c>
      <c r="J269" s="23">
        <v>210</v>
      </c>
      <c r="K269" s="23">
        <v>330</v>
      </c>
      <c r="L269" s="25">
        <v>5.3</v>
      </c>
      <c r="M269" s="23">
        <v>0</v>
      </c>
      <c r="N269" s="23">
        <v>0</v>
      </c>
      <c r="O269" s="24">
        <v>0</v>
      </c>
      <c r="Q269" s="25">
        <v>0</v>
      </c>
      <c r="S269" s="28"/>
      <c r="T269" s="26"/>
      <c r="U269" s="26"/>
    </row>
    <row r="270" spans="1:21" x14ac:dyDescent="0.2">
      <c r="A270" s="20" t="s">
        <v>602</v>
      </c>
      <c r="B270" s="21" t="s">
        <v>280</v>
      </c>
      <c r="C270" s="22" t="s">
        <v>642</v>
      </c>
      <c r="D270" s="22" t="s">
        <v>643</v>
      </c>
      <c r="E270" s="23">
        <v>0</v>
      </c>
      <c r="F270" s="23">
        <v>0</v>
      </c>
      <c r="G270" s="23">
        <v>0</v>
      </c>
      <c r="H270" s="24">
        <v>4.68</v>
      </c>
      <c r="I270" s="23">
        <v>0</v>
      </c>
      <c r="J270" s="23">
        <v>0</v>
      </c>
      <c r="K270" s="23">
        <v>0</v>
      </c>
      <c r="L270" s="25">
        <v>5.3</v>
      </c>
      <c r="M270" s="23">
        <v>0</v>
      </c>
      <c r="N270" s="23">
        <v>0</v>
      </c>
      <c r="O270" s="24">
        <v>0</v>
      </c>
      <c r="Q270" s="25">
        <v>0</v>
      </c>
      <c r="S270" s="28"/>
      <c r="T270" s="26"/>
      <c r="U270" s="26"/>
    </row>
    <row r="271" spans="1:21" x14ac:dyDescent="0.2">
      <c r="A271" s="20" t="s">
        <v>603</v>
      </c>
      <c r="B271" s="21" t="s">
        <v>281</v>
      </c>
      <c r="C271" s="22" t="s">
        <v>642</v>
      </c>
      <c r="D271" s="22" t="s">
        <v>643</v>
      </c>
      <c r="E271" s="23">
        <v>1365</v>
      </c>
      <c r="F271" s="23">
        <v>350</v>
      </c>
      <c r="G271" s="23">
        <v>781</v>
      </c>
      <c r="H271" s="24">
        <v>4.68</v>
      </c>
      <c r="I271" s="23">
        <v>0</v>
      </c>
      <c r="J271" s="23">
        <v>0</v>
      </c>
      <c r="K271" s="23">
        <v>0</v>
      </c>
      <c r="L271" s="25">
        <v>5.3</v>
      </c>
      <c r="M271" s="23">
        <v>0</v>
      </c>
      <c r="N271" s="23">
        <v>0</v>
      </c>
      <c r="O271" s="24">
        <v>0</v>
      </c>
      <c r="Q271" s="25">
        <v>0</v>
      </c>
      <c r="S271" s="26"/>
      <c r="T271" s="26"/>
      <c r="U271" s="26"/>
    </row>
    <row r="272" spans="1:21" x14ac:dyDescent="0.2">
      <c r="A272" s="20" t="s">
        <v>606</v>
      </c>
      <c r="B272" s="21" t="s">
        <v>282</v>
      </c>
      <c r="C272" s="22" t="s">
        <v>642</v>
      </c>
      <c r="D272" s="22" t="s">
        <v>643</v>
      </c>
      <c r="E272" s="23">
        <v>234</v>
      </c>
      <c r="F272" s="23">
        <v>252</v>
      </c>
      <c r="G272" s="23">
        <v>198</v>
      </c>
      <c r="H272" s="24">
        <v>4.68</v>
      </c>
      <c r="I272" s="23">
        <v>0</v>
      </c>
      <c r="J272" s="23">
        <v>0</v>
      </c>
      <c r="K272" s="23">
        <v>0</v>
      </c>
      <c r="L272" s="25">
        <v>5.3</v>
      </c>
      <c r="M272" s="23">
        <v>0</v>
      </c>
      <c r="N272" s="23">
        <v>0</v>
      </c>
      <c r="O272" s="24">
        <v>0</v>
      </c>
      <c r="Q272" s="25">
        <v>0</v>
      </c>
      <c r="S272" s="26"/>
      <c r="T272" s="26"/>
      <c r="U272" s="26"/>
    </row>
    <row r="273" spans="1:21" x14ac:dyDescent="0.2">
      <c r="A273" s="20" t="s">
        <v>607</v>
      </c>
      <c r="B273" s="21" t="s">
        <v>283</v>
      </c>
      <c r="C273" s="22" t="s">
        <v>642</v>
      </c>
      <c r="D273" s="22" t="s">
        <v>643</v>
      </c>
      <c r="E273" s="23">
        <v>0</v>
      </c>
      <c r="F273" s="23">
        <v>0</v>
      </c>
      <c r="G273" s="23">
        <v>0</v>
      </c>
      <c r="H273" s="24">
        <v>4.68</v>
      </c>
      <c r="I273" s="23">
        <v>0</v>
      </c>
      <c r="J273" s="23">
        <v>0</v>
      </c>
      <c r="K273" s="23">
        <v>0</v>
      </c>
      <c r="L273" s="25">
        <v>5.3</v>
      </c>
      <c r="M273" s="23">
        <v>0</v>
      </c>
      <c r="N273" s="23">
        <v>0</v>
      </c>
      <c r="O273" s="24">
        <v>0</v>
      </c>
      <c r="Q273" s="25">
        <v>0</v>
      </c>
      <c r="S273" s="26"/>
      <c r="T273" s="26"/>
      <c r="U273" s="26"/>
    </row>
    <row r="274" spans="1:21" x14ac:dyDescent="0.2">
      <c r="A274" s="20" t="s">
        <v>608</v>
      </c>
      <c r="B274" s="21" t="s">
        <v>284</v>
      </c>
      <c r="C274" s="22" t="s">
        <v>644</v>
      </c>
      <c r="D274" s="22" t="s">
        <v>645</v>
      </c>
      <c r="E274" s="23">
        <v>9165</v>
      </c>
      <c r="F274" s="23">
        <v>4970</v>
      </c>
      <c r="G274" s="23">
        <v>4411</v>
      </c>
      <c r="H274" s="24">
        <v>4.68</v>
      </c>
      <c r="I274" s="23">
        <v>7020</v>
      </c>
      <c r="J274" s="23">
        <v>5418</v>
      </c>
      <c r="K274" s="23">
        <v>4290</v>
      </c>
      <c r="L274" s="25">
        <v>5.3</v>
      </c>
      <c r="M274" s="23">
        <v>13353</v>
      </c>
      <c r="N274" s="23">
        <v>0</v>
      </c>
      <c r="O274" s="24">
        <v>0.72</v>
      </c>
      <c r="Q274" s="25">
        <v>0</v>
      </c>
      <c r="S274" s="26"/>
      <c r="T274" s="26"/>
      <c r="U274" s="26"/>
    </row>
    <row r="275" spans="1:21" x14ac:dyDescent="0.2">
      <c r="A275" s="20" t="s">
        <v>609</v>
      </c>
      <c r="B275" s="21" t="s">
        <v>285</v>
      </c>
      <c r="C275" s="22" t="s">
        <v>642</v>
      </c>
      <c r="D275" s="22" t="s">
        <v>643</v>
      </c>
      <c r="E275" s="23">
        <v>0</v>
      </c>
      <c r="F275" s="23">
        <v>0</v>
      </c>
      <c r="G275" s="23">
        <v>0</v>
      </c>
      <c r="H275" s="24">
        <v>4.68</v>
      </c>
      <c r="I275" s="23">
        <v>0</v>
      </c>
      <c r="J275" s="23">
        <v>0</v>
      </c>
      <c r="K275" s="23">
        <v>0</v>
      </c>
      <c r="L275" s="25">
        <v>5.3</v>
      </c>
      <c r="M275" s="23">
        <v>0</v>
      </c>
      <c r="N275" s="23">
        <v>0</v>
      </c>
      <c r="O275" s="24">
        <v>0</v>
      </c>
      <c r="Q275" s="25">
        <v>0</v>
      </c>
      <c r="S275" s="26"/>
      <c r="T275" s="26"/>
      <c r="U275" s="26"/>
    </row>
    <row r="276" spans="1:21" x14ac:dyDescent="0.2">
      <c r="A276" s="20" t="s">
        <v>610</v>
      </c>
      <c r="B276" s="11" t="s">
        <v>286</v>
      </c>
      <c r="C276" s="22" t="s">
        <v>644</v>
      </c>
      <c r="D276" s="22" t="s">
        <v>645</v>
      </c>
      <c r="E276" s="23">
        <v>7501</v>
      </c>
      <c r="F276" s="23">
        <v>5726</v>
      </c>
      <c r="G276" s="23">
        <v>5291</v>
      </c>
      <c r="H276" s="24">
        <v>4.68</v>
      </c>
      <c r="I276" s="23">
        <v>2093</v>
      </c>
      <c r="J276" s="23">
        <v>1106</v>
      </c>
      <c r="K276" s="23">
        <v>1463</v>
      </c>
      <c r="L276" s="25">
        <v>5.3</v>
      </c>
      <c r="M276" s="23">
        <v>0</v>
      </c>
      <c r="N276" s="23">
        <v>0</v>
      </c>
      <c r="O276" s="24">
        <v>0</v>
      </c>
      <c r="Q276" s="25">
        <v>0</v>
      </c>
    </row>
    <row r="277" spans="1:21" ht="15" x14ac:dyDescent="0.2">
      <c r="A277" s="20" t="s">
        <v>611</v>
      </c>
      <c r="B277" s="11" t="s">
        <v>287</v>
      </c>
      <c r="C277" s="22" t="s">
        <v>642</v>
      </c>
      <c r="D277" s="22" t="s">
        <v>643</v>
      </c>
      <c r="E277" s="23">
        <v>390</v>
      </c>
      <c r="F277" s="23">
        <v>518</v>
      </c>
      <c r="G277" s="23">
        <v>407</v>
      </c>
      <c r="H277" s="24">
        <v>4.68</v>
      </c>
      <c r="I277" s="23">
        <v>0</v>
      </c>
      <c r="J277" s="23">
        <v>0</v>
      </c>
      <c r="K277" s="23">
        <v>0</v>
      </c>
      <c r="L277" s="25">
        <v>5.3</v>
      </c>
      <c r="M277" s="23">
        <v>0</v>
      </c>
      <c r="N277" s="23">
        <v>0</v>
      </c>
      <c r="O277" s="24">
        <v>0</v>
      </c>
      <c r="Q277" s="25">
        <v>0</v>
      </c>
      <c r="R277" s="29"/>
    </row>
    <row r="278" spans="1:21" x14ac:dyDescent="0.2">
      <c r="A278" s="20" t="s">
        <v>612</v>
      </c>
      <c r="B278" s="11" t="s">
        <v>288</v>
      </c>
      <c r="C278" s="22" t="s">
        <v>642</v>
      </c>
      <c r="D278" s="22" t="s">
        <v>643</v>
      </c>
      <c r="E278" s="23">
        <v>2073.5</v>
      </c>
      <c r="F278" s="23">
        <v>1526</v>
      </c>
      <c r="G278" s="23">
        <v>1463</v>
      </c>
      <c r="H278" s="24">
        <v>4.68</v>
      </c>
      <c r="I278" s="23">
        <v>0</v>
      </c>
      <c r="J278" s="23">
        <v>0</v>
      </c>
      <c r="K278" s="23">
        <v>0</v>
      </c>
      <c r="L278" s="25">
        <v>5.3</v>
      </c>
      <c r="M278" s="23">
        <v>0</v>
      </c>
      <c r="N278" s="23">
        <v>0</v>
      </c>
      <c r="O278" s="24">
        <v>0</v>
      </c>
      <c r="Q278" s="25">
        <v>0</v>
      </c>
    </row>
    <row r="279" spans="1:21" x14ac:dyDescent="0.2">
      <c r="A279" s="20" t="s">
        <v>613</v>
      </c>
      <c r="B279" s="11" t="s">
        <v>289</v>
      </c>
      <c r="C279" s="22" t="s">
        <v>642</v>
      </c>
      <c r="D279" s="22" t="s">
        <v>643</v>
      </c>
      <c r="E279" s="23">
        <v>0</v>
      </c>
      <c r="F279" s="23">
        <v>0</v>
      </c>
      <c r="G279" s="23">
        <v>0</v>
      </c>
      <c r="H279" s="24">
        <v>4.68</v>
      </c>
      <c r="I279" s="23">
        <v>0</v>
      </c>
      <c r="J279" s="23">
        <v>0</v>
      </c>
      <c r="K279" s="23">
        <v>0</v>
      </c>
      <c r="L279" s="25">
        <v>5.3</v>
      </c>
      <c r="M279" s="23">
        <v>0</v>
      </c>
      <c r="N279" s="23">
        <v>0</v>
      </c>
      <c r="O279" s="24">
        <v>0</v>
      </c>
      <c r="Q279" s="25">
        <v>0</v>
      </c>
    </row>
    <row r="280" spans="1:21" x14ac:dyDescent="0.2">
      <c r="A280" s="20" t="s">
        <v>614</v>
      </c>
      <c r="B280" s="11" t="s">
        <v>290</v>
      </c>
      <c r="C280" s="22" t="s">
        <v>644</v>
      </c>
      <c r="D280" s="22" t="s">
        <v>645</v>
      </c>
      <c r="E280" s="23">
        <v>15307.5</v>
      </c>
      <c r="F280" s="23">
        <v>10038</v>
      </c>
      <c r="G280" s="23">
        <v>10296</v>
      </c>
      <c r="H280" s="24">
        <v>4.68</v>
      </c>
      <c r="I280" s="23">
        <v>0</v>
      </c>
      <c r="J280" s="23">
        <v>0</v>
      </c>
      <c r="K280" s="23">
        <v>0</v>
      </c>
      <c r="L280" s="25">
        <v>5.3</v>
      </c>
      <c r="M280" s="23">
        <v>0</v>
      </c>
      <c r="N280" s="23">
        <v>0</v>
      </c>
      <c r="O280" s="24">
        <v>0</v>
      </c>
      <c r="Q280" s="25">
        <v>0</v>
      </c>
    </row>
    <row r="281" spans="1:21" x14ac:dyDescent="0.2">
      <c r="A281" s="20" t="s">
        <v>615</v>
      </c>
      <c r="B281" s="11" t="s">
        <v>291</v>
      </c>
      <c r="C281" s="22" t="s">
        <v>651</v>
      </c>
      <c r="D281" s="22" t="s">
        <v>645</v>
      </c>
      <c r="E281" s="23">
        <v>4231.5</v>
      </c>
      <c r="F281" s="23">
        <v>2464</v>
      </c>
      <c r="G281" s="23">
        <v>2596</v>
      </c>
      <c r="H281" s="24">
        <v>4.68</v>
      </c>
      <c r="I281" s="23">
        <v>188.5</v>
      </c>
      <c r="J281" s="23">
        <v>518</v>
      </c>
      <c r="K281" s="23">
        <v>308</v>
      </c>
      <c r="L281" s="25">
        <v>5.3</v>
      </c>
      <c r="M281" s="23">
        <v>0</v>
      </c>
      <c r="N281" s="23">
        <v>0</v>
      </c>
      <c r="O281" s="24">
        <v>0</v>
      </c>
      <c r="Q281" s="25">
        <v>0</v>
      </c>
    </row>
    <row r="282" spans="1:21" x14ac:dyDescent="0.2">
      <c r="A282" s="20" t="s">
        <v>616</v>
      </c>
      <c r="B282" s="20" t="s">
        <v>292</v>
      </c>
      <c r="C282" s="22" t="s">
        <v>642</v>
      </c>
      <c r="D282" s="22" t="s">
        <v>643</v>
      </c>
      <c r="E282" s="23">
        <v>975</v>
      </c>
      <c r="F282" s="23">
        <v>1232</v>
      </c>
      <c r="G282" s="23">
        <v>1100</v>
      </c>
      <c r="H282" s="24">
        <v>4.68</v>
      </c>
      <c r="I282" s="23">
        <v>0</v>
      </c>
      <c r="J282" s="23">
        <v>0</v>
      </c>
      <c r="K282" s="23">
        <v>0</v>
      </c>
      <c r="L282" s="25">
        <v>5.3</v>
      </c>
      <c r="M282" s="23">
        <v>0</v>
      </c>
      <c r="N282" s="23">
        <v>0</v>
      </c>
      <c r="O282" s="24">
        <v>0</v>
      </c>
      <c r="Q282" s="25">
        <v>0</v>
      </c>
    </row>
    <row r="283" spans="1:21" x14ac:dyDescent="0.2">
      <c r="A283" s="20" t="s">
        <v>617</v>
      </c>
      <c r="B283" s="11" t="s">
        <v>293</v>
      </c>
      <c r="C283" s="22" t="s">
        <v>642</v>
      </c>
      <c r="D283" s="22" t="s">
        <v>643</v>
      </c>
      <c r="E283" s="23">
        <v>591.5</v>
      </c>
      <c r="F283" s="23">
        <v>644</v>
      </c>
      <c r="G283" s="23">
        <v>506</v>
      </c>
      <c r="H283" s="24">
        <v>4.68</v>
      </c>
      <c r="I283" s="23">
        <v>0</v>
      </c>
      <c r="J283" s="23">
        <v>0</v>
      </c>
      <c r="K283" s="23">
        <v>0</v>
      </c>
      <c r="L283" s="25">
        <v>5.3</v>
      </c>
      <c r="M283" s="23">
        <v>0</v>
      </c>
      <c r="N283" s="23">
        <v>0</v>
      </c>
      <c r="O283" s="24">
        <v>0</v>
      </c>
      <c r="Q283" s="25">
        <v>0</v>
      </c>
    </row>
    <row r="284" spans="1:21" x14ac:dyDescent="0.2">
      <c r="A284" s="20" t="s">
        <v>618</v>
      </c>
      <c r="B284" s="11" t="s">
        <v>294</v>
      </c>
      <c r="C284" s="22" t="s">
        <v>646</v>
      </c>
      <c r="D284" s="22" t="s">
        <v>645</v>
      </c>
      <c r="E284" s="23">
        <v>10907</v>
      </c>
      <c r="F284" s="23">
        <v>7014</v>
      </c>
      <c r="G284" s="23">
        <v>7634</v>
      </c>
      <c r="H284" s="24">
        <v>4.68</v>
      </c>
      <c r="I284" s="23">
        <v>312</v>
      </c>
      <c r="J284" s="23">
        <v>574</v>
      </c>
      <c r="K284" s="23">
        <v>363</v>
      </c>
      <c r="L284" s="25">
        <v>5.3</v>
      </c>
      <c r="M284" s="23">
        <v>0</v>
      </c>
      <c r="N284" s="23">
        <v>0</v>
      </c>
      <c r="O284" s="24">
        <v>0</v>
      </c>
      <c r="Q284" s="25">
        <v>0</v>
      </c>
    </row>
    <row r="287" spans="1:21" x14ac:dyDescent="0.2">
      <c r="E287" s="23">
        <v>1408417.4</v>
      </c>
      <c r="F287" s="23">
        <v>1065932</v>
      </c>
      <c r="G287" s="23">
        <v>1077571</v>
      </c>
      <c r="I287" s="23">
        <v>137579</v>
      </c>
      <c r="J287" s="23">
        <v>146160</v>
      </c>
      <c r="K287" s="23">
        <v>109758</v>
      </c>
    </row>
  </sheetData>
  <mergeCells count="5">
    <mergeCell ref="E1:H1"/>
    <mergeCell ref="I1:L1"/>
    <mergeCell ref="M1:M2"/>
    <mergeCell ref="N1:N2"/>
    <mergeCell ref="O1:O2"/>
  </mergeCells>
  <hyperlinks>
    <hyperlink ref="B83" r:id="rId1" display="Buttons@Giffard Park" xr:uid="{00000000-0004-0000-0000-000000000000}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/>
  <dimension ref="A1:O352"/>
  <sheetViews>
    <sheetView topLeftCell="A7" workbookViewId="0">
      <selection sqref="A1:XFD1048576"/>
    </sheetView>
  </sheetViews>
  <sheetFormatPr defaultRowHeight="12.75" x14ac:dyDescent="0.2"/>
  <cols>
    <col min="1" max="1" width="31.109375" style="39" customWidth="1"/>
    <col min="2" max="2" width="9.21875" style="36" customWidth="1"/>
    <col min="3" max="3" width="27.6640625" style="36" customWidth="1"/>
    <col min="4" max="4" width="7.88671875" style="36" customWidth="1"/>
    <col min="5" max="16384" width="8.88671875" style="36"/>
  </cols>
  <sheetData>
    <row r="1" spans="1:15" s="31" customFormat="1" ht="38.25" customHeight="1" x14ac:dyDescent="0.2">
      <c r="A1" s="30"/>
      <c r="C1" s="32" t="s">
        <v>295</v>
      </c>
      <c r="D1" s="33" t="s">
        <v>654</v>
      </c>
      <c r="E1" s="34">
        <v>419</v>
      </c>
      <c r="F1" s="35" t="s">
        <v>655</v>
      </c>
      <c r="G1" s="35" t="s">
        <v>656</v>
      </c>
      <c r="H1" s="34">
        <v>810</v>
      </c>
      <c r="N1" s="36"/>
    </row>
    <row r="2" spans="1:15" s="38" customFormat="1" ht="15" customHeight="1" x14ac:dyDescent="0.2">
      <c r="A2" s="37" t="s">
        <v>7</v>
      </c>
      <c r="B2" s="38" t="s">
        <v>6</v>
      </c>
      <c r="N2" s="36"/>
      <c r="O2" s="31"/>
    </row>
    <row r="3" spans="1:15" s="38" customFormat="1" ht="15" hidden="1" customHeight="1" x14ac:dyDescent="0.2">
      <c r="A3" s="37"/>
      <c r="N3" s="36"/>
      <c r="O3" s="31"/>
    </row>
    <row r="4" spans="1:15" s="38" customFormat="1" ht="15" hidden="1" customHeight="1" x14ac:dyDescent="0.2">
      <c r="A4" s="37"/>
      <c r="N4" s="36"/>
      <c r="O4" s="31"/>
    </row>
    <row r="5" spans="1:15" s="38" customFormat="1" ht="15" hidden="1" customHeight="1" x14ac:dyDescent="0.2">
      <c r="A5" s="37"/>
      <c r="N5" s="36"/>
      <c r="O5" s="31"/>
    </row>
    <row r="6" spans="1:15" s="38" customFormat="1" ht="15" hidden="1" customHeight="1" x14ac:dyDescent="0.2">
      <c r="A6" s="37"/>
      <c r="N6" s="36"/>
      <c r="O6" s="31"/>
    </row>
    <row r="7" spans="1:15" ht="6.75" customHeight="1" x14ac:dyDescent="0.25">
      <c r="D7" s="40"/>
      <c r="O7" s="31"/>
    </row>
    <row r="8" spans="1:15" ht="15" x14ac:dyDescent="0.25">
      <c r="A8" s="41" t="s">
        <v>18</v>
      </c>
      <c r="B8" s="42" t="s">
        <v>296</v>
      </c>
      <c r="D8" s="40"/>
      <c r="O8" s="31"/>
    </row>
    <row r="9" spans="1:15" ht="15" x14ac:dyDescent="0.25">
      <c r="A9" s="41" t="s">
        <v>19</v>
      </c>
      <c r="B9" s="42" t="s">
        <v>297</v>
      </c>
      <c r="D9" s="40"/>
      <c r="O9" s="31"/>
    </row>
    <row r="10" spans="1:15" ht="15" x14ac:dyDescent="0.25">
      <c r="A10" s="41" t="s">
        <v>20</v>
      </c>
      <c r="B10" s="43" t="s">
        <v>298</v>
      </c>
      <c r="D10" s="40"/>
      <c r="O10" s="31"/>
    </row>
    <row r="11" spans="1:15" ht="15" x14ac:dyDescent="0.25">
      <c r="A11" s="41" t="s">
        <v>21</v>
      </c>
      <c r="B11" s="43" t="s">
        <v>299</v>
      </c>
      <c r="D11" s="40"/>
      <c r="O11" s="31"/>
    </row>
    <row r="12" spans="1:15" ht="15" x14ac:dyDescent="0.25">
      <c r="A12" s="41" t="s">
        <v>22</v>
      </c>
      <c r="B12" s="43" t="s">
        <v>300</v>
      </c>
      <c r="D12" s="40"/>
      <c r="O12" s="31"/>
    </row>
    <row r="13" spans="1:15" ht="15" x14ac:dyDescent="0.25">
      <c r="A13" s="41" t="s">
        <v>23</v>
      </c>
      <c r="B13" s="42" t="s">
        <v>301</v>
      </c>
      <c r="D13" s="40"/>
      <c r="O13" s="31"/>
    </row>
    <row r="14" spans="1:15" ht="15" x14ac:dyDescent="0.25">
      <c r="A14" s="41" t="s">
        <v>24</v>
      </c>
      <c r="B14" s="43" t="s">
        <v>302</v>
      </c>
      <c r="D14" s="40"/>
      <c r="O14" s="31"/>
    </row>
    <row r="15" spans="1:15" ht="15" x14ac:dyDescent="0.25">
      <c r="A15" s="41" t="s">
        <v>25</v>
      </c>
      <c r="B15" s="43" t="s">
        <v>303</v>
      </c>
      <c r="D15" s="40"/>
      <c r="O15" s="31"/>
    </row>
    <row r="16" spans="1:15" ht="15" x14ac:dyDescent="0.25">
      <c r="A16" s="41" t="s">
        <v>26</v>
      </c>
      <c r="B16" s="43" t="s">
        <v>304</v>
      </c>
      <c r="D16" s="40"/>
      <c r="O16" s="31"/>
    </row>
    <row r="17" spans="1:15" ht="15" x14ac:dyDescent="0.25">
      <c r="A17" s="41" t="s">
        <v>27</v>
      </c>
      <c r="B17" s="36" t="s">
        <v>305</v>
      </c>
      <c r="D17" s="40"/>
      <c r="O17" s="31"/>
    </row>
    <row r="18" spans="1:15" ht="15" x14ac:dyDescent="0.25">
      <c r="A18" s="41" t="s">
        <v>28</v>
      </c>
      <c r="B18" s="36" t="s">
        <v>306</v>
      </c>
      <c r="D18" s="40"/>
      <c r="O18" s="31"/>
    </row>
    <row r="19" spans="1:15" s="45" customFormat="1" ht="15" x14ac:dyDescent="0.25">
      <c r="A19" s="41" t="s">
        <v>29</v>
      </c>
      <c r="B19" s="44" t="s">
        <v>307</v>
      </c>
      <c r="D19" s="40"/>
      <c r="N19" s="36"/>
      <c r="O19" s="31"/>
    </row>
    <row r="20" spans="1:15" s="45" customFormat="1" ht="15" x14ac:dyDescent="0.25">
      <c r="A20" s="41" t="s">
        <v>30</v>
      </c>
      <c r="B20" s="45" t="s">
        <v>308</v>
      </c>
      <c r="D20" s="40"/>
      <c r="N20" s="36"/>
      <c r="O20" s="31"/>
    </row>
    <row r="21" spans="1:15" ht="15" x14ac:dyDescent="0.25">
      <c r="A21" s="41" t="s">
        <v>31</v>
      </c>
      <c r="B21" s="43" t="s">
        <v>309</v>
      </c>
      <c r="D21" s="40"/>
      <c r="O21" s="31"/>
    </row>
    <row r="22" spans="1:15" ht="15" x14ac:dyDescent="0.25">
      <c r="A22" s="41" t="s">
        <v>32</v>
      </c>
      <c r="B22" s="43" t="s">
        <v>310</v>
      </c>
      <c r="D22" s="40"/>
      <c r="O22" s="31"/>
    </row>
    <row r="23" spans="1:15" ht="15" x14ac:dyDescent="0.25">
      <c r="A23" s="41" t="s">
        <v>33</v>
      </c>
      <c r="B23" s="43" t="s">
        <v>311</v>
      </c>
      <c r="D23" s="40"/>
      <c r="O23" s="31"/>
    </row>
    <row r="24" spans="1:15" ht="15" x14ac:dyDescent="0.25">
      <c r="A24" s="41" t="s">
        <v>34</v>
      </c>
      <c r="B24" s="43" t="s">
        <v>312</v>
      </c>
      <c r="D24" s="40"/>
      <c r="O24" s="31"/>
    </row>
    <row r="25" spans="1:15" ht="15" x14ac:dyDescent="0.25">
      <c r="A25" s="41" t="s">
        <v>35</v>
      </c>
      <c r="B25" s="43" t="s">
        <v>313</v>
      </c>
      <c r="D25" s="40"/>
      <c r="O25" s="31"/>
    </row>
    <row r="26" spans="1:15" ht="15" x14ac:dyDescent="0.25">
      <c r="A26" s="41" t="s">
        <v>36</v>
      </c>
      <c r="B26" s="43" t="s">
        <v>314</v>
      </c>
      <c r="D26" s="40"/>
      <c r="O26" s="31"/>
    </row>
    <row r="27" spans="1:15" ht="15" x14ac:dyDescent="0.25">
      <c r="A27" s="41" t="s">
        <v>37</v>
      </c>
      <c r="B27" s="43" t="s">
        <v>315</v>
      </c>
      <c r="D27" s="40"/>
      <c r="O27" s="31"/>
    </row>
    <row r="28" spans="1:15" ht="15" x14ac:dyDescent="0.25">
      <c r="A28" s="41" t="s">
        <v>38</v>
      </c>
      <c r="B28" s="43" t="s">
        <v>316</v>
      </c>
      <c r="D28" s="40"/>
      <c r="O28" s="31"/>
    </row>
    <row r="29" spans="1:15" ht="15" x14ac:dyDescent="0.25">
      <c r="A29" s="41" t="s">
        <v>39</v>
      </c>
      <c r="B29" s="43" t="s">
        <v>317</v>
      </c>
      <c r="D29" s="40"/>
      <c r="O29" s="31"/>
    </row>
    <row r="30" spans="1:15" ht="15" x14ac:dyDescent="0.25">
      <c r="A30" s="41" t="s">
        <v>40</v>
      </c>
      <c r="B30" s="43" t="s">
        <v>318</v>
      </c>
      <c r="D30" s="40"/>
      <c r="O30" s="31"/>
    </row>
    <row r="31" spans="1:15" ht="15" x14ac:dyDescent="0.25">
      <c r="A31" s="41" t="s">
        <v>41</v>
      </c>
      <c r="B31" s="43" t="s">
        <v>319</v>
      </c>
      <c r="D31" s="40"/>
      <c r="O31" s="31"/>
    </row>
    <row r="32" spans="1:15" ht="15" x14ac:dyDescent="0.25">
      <c r="A32" s="41" t="s">
        <v>42</v>
      </c>
      <c r="B32" s="43" t="s">
        <v>320</v>
      </c>
      <c r="D32" s="40"/>
      <c r="O32" s="31"/>
    </row>
    <row r="33" spans="1:15" ht="15" x14ac:dyDescent="0.25">
      <c r="A33" s="41" t="s">
        <v>43</v>
      </c>
      <c r="B33" s="43" t="s">
        <v>321</v>
      </c>
      <c r="D33" s="40"/>
      <c r="O33" s="31"/>
    </row>
    <row r="34" spans="1:15" ht="15" x14ac:dyDescent="0.25">
      <c r="A34" s="41" t="s">
        <v>44</v>
      </c>
      <c r="B34" s="43" t="s">
        <v>322</v>
      </c>
      <c r="D34" s="40"/>
      <c r="O34" s="31"/>
    </row>
    <row r="35" spans="1:15" ht="15" x14ac:dyDescent="0.25">
      <c r="A35" s="41" t="s">
        <v>45</v>
      </c>
      <c r="B35" s="43" t="s">
        <v>323</v>
      </c>
      <c r="D35" s="40"/>
      <c r="O35" s="31"/>
    </row>
    <row r="36" spans="1:15" ht="15" x14ac:dyDescent="0.25">
      <c r="A36" s="36" t="s">
        <v>46</v>
      </c>
      <c r="B36" s="43" t="s">
        <v>324</v>
      </c>
      <c r="D36" s="40"/>
      <c r="O36" s="31"/>
    </row>
    <row r="37" spans="1:15" ht="15" x14ac:dyDescent="0.25">
      <c r="A37" s="41" t="s">
        <v>47</v>
      </c>
      <c r="B37" s="43" t="s">
        <v>325</v>
      </c>
      <c r="D37" s="40"/>
      <c r="O37" s="31"/>
    </row>
    <row r="38" spans="1:15" ht="15" x14ac:dyDescent="0.25">
      <c r="A38" s="41" t="s">
        <v>48</v>
      </c>
      <c r="B38" s="43" t="s">
        <v>326</v>
      </c>
      <c r="D38" s="40"/>
      <c r="O38" s="31"/>
    </row>
    <row r="39" spans="1:15" ht="15" x14ac:dyDescent="0.25">
      <c r="A39" s="41" t="s">
        <v>49</v>
      </c>
      <c r="B39" s="43" t="s">
        <v>327</v>
      </c>
      <c r="D39" s="40"/>
      <c r="O39" s="31"/>
    </row>
    <row r="40" spans="1:15" ht="15" x14ac:dyDescent="0.25">
      <c r="A40" s="41" t="s">
        <v>50</v>
      </c>
      <c r="B40" s="43" t="s">
        <v>328</v>
      </c>
      <c r="D40" s="40"/>
      <c r="O40" s="31"/>
    </row>
    <row r="41" spans="1:15" ht="15" x14ac:dyDescent="0.25">
      <c r="A41" s="41" t="s">
        <v>51</v>
      </c>
      <c r="B41" s="43" t="s">
        <v>329</v>
      </c>
      <c r="D41" s="40"/>
      <c r="O41" s="31"/>
    </row>
    <row r="42" spans="1:15" ht="15" x14ac:dyDescent="0.25">
      <c r="A42" s="36" t="s">
        <v>52</v>
      </c>
      <c r="B42" s="43" t="s">
        <v>330</v>
      </c>
      <c r="D42" s="40"/>
      <c r="O42" s="31"/>
    </row>
    <row r="43" spans="1:15" ht="15" x14ac:dyDescent="0.25">
      <c r="A43" s="41" t="s">
        <v>53</v>
      </c>
      <c r="B43" s="43" t="s">
        <v>331</v>
      </c>
      <c r="D43" s="40"/>
      <c r="O43" s="31"/>
    </row>
    <row r="44" spans="1:15" ht="15" x14ac:dyDescent="0.25">
      <c r="A44" s="41" t="s">
        <v>54</v>
      </c>
      <c r="B44" s="43" t="s">
        <v>332</v>
      </c>
      <c r="D44" s="40"/>
      <c r="O44" s="31"/>
    </row>
    <row r="45" spans="1:15" ht="15" x14ac:dyDescent="0.25">
      <c r="A45" s="41" t="s">
        <v>56</v>
      </c>
      <c r="B45" s="43" t="s">
        <v>333</v>
      </c>
      <c r="D45" s="40"/>
      <c r="O45" s="31"/>
    </row>
    <row r="46" spans="1:15" ht="15" x14ac:dyDescent="0.25">
      <c r="A46" s="36" t="s">
        <v>55</v>
      </c>
      <c r="B46" s="43" t="s">
        <v>334</v>
      </c>
      <c r="D46" s="40"/>
      <c r="O46" s="31"/>
    </row>
    <row r="47" spans="1:15" ht="15" x14ac:dyDescent="0.25">
      <c r="A47" s="41" t="s">
        <v>57</v>
      </c>
      <c r="B47" s="43" t="s">
        <v>335</v>
      </c>
      <c r="D47" s="40"/>
      <c r="O47" s="31"/>
    </row>
    <row r="48" spans="1:15" ht="15" x14ac:dyDescent="0.25">
      <c r="A48" s="41" t="s">
        <v>58</v>
      </c>
      <c r="B48" s="43" t="s">
        <v>336</v>
      </c>
      <c r="D48" s="40"/>
      <c r="O48" s="31"/>
    </row>
    <row r="49" spans="1:15" ht="15" x14ac:dyDescent="0.25">
      <c r="A49" s="41" t="s">
        <v>59</v>
      </c>
      <c r="B49" s="43" t="s">
        <v>337</v>
      </c>
      <c r="D49" s="40"/>
      <c r="O49" s="31"/>
    </row>
    <row r="50" spans="1:15" ht="15" x14ac:dyDescent="0.25">
      <c r="A50" s="41" t="s">
        <v>60</v>
      </c>
      <c r="B50" s="43" t="s">
        <v>338</v>
      </c>
      <c r="D50" s="40"/>
      <c r="O50" s="31"/>
    </row>
    <row r="51" spans="1:15" ht="15" x14ac:dyDescent="0.25">
      <c r="A51" s="41" t="s">
        <v>61</v>
      </c>
      <c r="B51" s="43" t="s">
        <v>339</v>
      </c>
      <c r="D51" s="40"/>
      <c r="O51" s="31"/>
    </row>
    <row r="52" spans="1:15" ht="15" x14ac:dyDescent="0.25">
      <c r="A52" s="41" t="s">
        <v>62</v>
      </c>
      <c r="B52" s="36" t="s">
        <v>340</v>
      </c>
      <c r="D52" s="40"/>
      <c r="O52" s="31"/>
    </row>
    <row r="53" spans="1:15" ht="15" x14ac:dyDescent="0.25">
      <c r="A53" s="36" t="s">
        <v>63</v>
      </c>
      <c r="B53" s="36" t="s">
        <v>341</v>
      </c>
      <c r="D53" s="40"/>
      <c r="O53" s="31"/>
    </row>
    <row r="54" spans="1:15" ht="15" x14ac:dyDescent="0.25">
      <c r="A54" s="36" t="s">
        <v>65</v>
      </c>
      <c r="B54" s="36" t="s">
        <v>342</v>
      </c>
      <c r="D54" s="40"/>
      <c r="O54" s="31"/>
    </row>
    <row r="55" spans="1:15" ht="15" x14ac:dyDescent="0.25">
      <c r="A55" s="41" t="s">
        <v>343</v>
      </c>
      <c r="B55" s="43" t="s">
        <v>344</v>
      </c>
      <c r="D55" s="40"/>
      <c r="O55" s="31"/>
    </row>
    <row r="56" spans="1:15" ht="15" x14ac:dyDescent="0.25">
      <c r="A56" s="41" t="s">
        <v>64</v>
      </c>
      <c r="B56" s="43" t="s">
        <v>345</v>
      </c>
      <c r="D56" s="40"/>
      <c r="O56" s="31"/>
    </row>
    <row r="57" spans="1:15" ht="15" x14ac:dyDescent="0.25">
      <c r="A57" s="41" t="s">
        <v>65</v>
      </c>
      <c r="B57" s="43" t="s">
        <v>346</v>
      </c>
      <c r="D57" s="40"/>
      <c r="O57" s="31"/>
    </row>
    <row r="58" spans="1:15" ht="15" x14ac:dyDescent="0.25">
      <c r="A58" s="36" t="s">
        <v>66</v>
      </c>
      <c r="B58" s="43" t="s">
        <v>347</v>
      </c>
      <c r="D58" s="40"/>
      <c r="O58" s="31"/>
    </row>
    <row r="59" spans="1:15" ht="15" x14ac:dyDescent="0.25">
      <c r="A59" s="36" t="s">
        <v>67</v>
      </c>
      <c r="B59" s="43" t="s">
        <v>348</v>
      </c>
      <c r="D59" s="40"/>
      <c r="N59" s="32"/>
      <c r="O59" s="31"/>
    </row>
    <row r="60" spans="1:15" ht="15" x14ac:dyDescent="0.25">
      <c r="A60" s="41" t="s">
        <v>68</v>
      </c>
      <c r="B60" s="43" t="s">
        <v>349</v>
      </c>
      <c r="D60" s="40"/>
      <c r="O60" s="31"/>
    </row>
    <row r="61" spans="1:15" ht="15" x14ac:dyDescent="0.25">
      <c r="A61" s="41" t="s">
        <v>350</v>
      </c>
      <c r="B61" s="43" t="s">
        <v>351</v>
      </c>
      <c r="D61" s="40"/>
      <c r="O61" s="31"/>
    </row>
    <row r="62" spans="1:15" ht="15" x14ac:dyDescent="0.25">
      <c r="A62" s="41" t="s">
        <v>69</v>
      </c>
      <c r="B62" s="43" t="s">
        <v>352</v>
      </c>
      <c r="D62" s="40"/>
      <c r="O62" s="31"/>
    </row>
    <row r="63" spans="1:15" ht="15" x14ac:dyDescent="0.25">
      <c r="A63" s="36" t="s">
        <v>353</v>
      </c>
      <c r="B63" s="43" t="s">
        <v>354</v>
      </c>
      <c r="D63" s="40"/>
      <c r="O63" s="31"/>
    </row>
    <row r="64" spans="1:15" ht="15" x14ac:dyDescent="0.25">
      <c r="A64" s="41" t="s">
        <v>70</v>
      </c>
      <c r="B64" s="43" t="s">
        <v>355</v>
      </c>
      <c r="D64" s="40"/>
      <c r="O64" s="31"/>
    </row>
    <row r="65" spans="1:15" ht="15" x14ac:dyDescent="0.25">
      <c r="A65" s="41" t="s">
        <v>71</v>
      </c>
      <c r="B65" s="36" t="s">
        <v>356</v>
      </c>
      <c r="D65" s="40"/>
      <c r="O65" s="31"/>
    </row>
    <row r="66" spans="1:15" ht="15" x14ac:dyDescent="0.25">
      <c r="A66" s="41" t="s">
        <v>72</v>
      </c>
      <c r="B66" s="36" t="s">
        <v>357</v>
      </c>
      <c r="D66" s="40"/>
      <c r="O66" s="31"/>
    </row>
    <row r="67" spans="1:15" ht="15" x14ac:dyDescent="0.25">
      <c r="A67" s="41" t="s">
        <v>73</v>
      </c>
      <c r="B67" s="43" t="s">
        <v>358</v>
      </c>
      <c r="D67" s="40"/>
      <c r="O67" s="31"/>
    </row>
    <row r="68" spans="1:15" ht="15" x14ac:dyDescent="0.25">
      <c r="A68" s="41" t="s">
        <v>74</v>
      </c>
      <c r="B68" s="43" t="s">
        <v>359</v>
      </c>
      <c r="D68" s="40"/>
      <c r="O68" s="31"/>
    </row>
    <row r="69" spans="1:15" ht="15" x14ac:dyDescent="0.25">
      <c r="A69" s="41" t="s">
        <v>75</v>
      </c>
      <c r="B69" s="43" t="s">
        <v>360</v>
      </c>
      <c r="D69" s="40"/>
      <c r="O69" s="31"/>
    </row>
    <row r="70" spans="1:15" ht="15" x14ac:dyDescent="0.25">
      <c r="A70" s="41" t="s">
        <v>81</v>
      </c>
      <c r="B70" s="43" t="s">
        <v>361</v>
      </c>
      <c r="D70" s="40"/>
      <c r="O70" s="31"/>
    </row>
    <row r="71" spans="1:15" ht="15" x14ac:dyDescent="0.25">
      <c r="A71" s="41" t="s">
        <v>76</v>
      </c>
      <c r="B71" s="36" t="s">
        <v>362</v>
      </c>
      <c r="D71" s="40"/>
      <c r="O71" s="31"/>
    </row>
    <row r="72" spans="1:15" ht="15" x14ac:dyDescent="0.25">
      <c r="A72" s="36" t="s">
        <v>77</v>
      </c>
      <c r="B72" s="36" t="s">
        <v>363</v>
      </c>
      <c r="D72" s="40"/>
      <c r="O72" s="31"/>
    </row>
    <row r="73" spans="1:15" ht="15" x14ac:dyDescent="0.25">
      <c r="A73" s="41" t="s">
        <v>78</v>
      </c>
      <c r="B73" s="43" t="s">
        <v>364</v>
      </c>
      <c r="D73" s="40"/>
      <c r="O73" s="31"/>
    </row>
    <row r="74" spans="1:15" ht="15" x14ac:dyDescent="0.25">
      <c r="A74" s="36" t="s">
        <v>79</v>
      </c>
      <c r="B74" s="43" t="s">
        <v>365</v>
      </c>
      <c r="D74" s="40"/>
      <c r="O74" s="31"/>
    </row>
    <row r="75" spans="1:15" ht="15" x14ac:dyDescent="0.25">
      <c r="A75" s="41" t="s">
        <v>366</v>
      </c>
      <c r="B75" s="36" t="s">
        <v>367</v>
      </c>
      <c r="D75" s="40"/>
      <c r="O75" s="31"/>
    </row>
    <row r="76" spans="1:15" ht="15" x14ac:dyDescent="0.25">
      <c r="A76" s="21" t="s">
        <v>80</v>
      </c>
      <c r="B76" s="43" t="s">
        <v>368</v>
      </c>
      <c r="D76" s="40"/>
      <c r="O76" s="31"/>
    </row>
    <row r="77" spans="1:15" ht="15" x14ac:dyDescent="0.25">
      <c r="A77" s="41" t="s">
        <v>82</v>
      </c>
      <c r="B77" s="43" t="s">
        <v>369</v>
      </c>
      <c r="D77" s="40"/>
      <c r="O77" s="31"/>
    </row>
    <row r="78" spans="1:15" ht="15" x14ac:dyDescent="0.25">
      <c r="A78" s="41" t="s">
        <v>83</v>
      </c>
      <c r="B78" s="43" t="s">
        <v>370</v>
      </c>
      <c r="D78" s="40"/>
      <c r="O78" s="31"/>
    </row>
    <row r="79" spans="1:15" ht="15" x14ac:dyDescent="0.25">
      <c r="A79" s="41" t="s">
        <v>84</v>
      </c>
      <c r="B79" s="36" t="s">
        <v>371</v>
      </c>
      <c r="D79" s="40"/>
      <c r="O79" s="31"/>
    </row>
    <row r="80" spans="1:15" ht="15" x14ac:dyDescent="0.25">
      <c r="A80" s="41" t="s">
        <v>85</v>
      </c>
      <c r="B80" s="43" t="s">
        <v>372</v>
      </c>
      <c r="D80" s="40"/>
      <c r="O80" s="31"/>
    </row>
    <row r="81" spans="1:15" ht="15" x14ac:dyDescent="0.25">
      <c r="A81" s="41" t="s">
        <v>86</v>
      </c>
      <c r="B81" s="43" t="s">
        <v>373</v>
      </c>
      <c r="D81" s="40"/>
      <c r="O81" s="31"/>
    </row>
    <row r="82" spans="1:15" ht="15" x14ac:dyDescent="0.25">
      <c r="A82" s="41" t="s">
        <v>87</v>
      </c>
      <c r="B82" s="43" t="s">
        <v>374</v>
      </c>
      <c r="D82" s="40"/>
      <c r="O82" s="31"/>
    </row>
    <row r="83" spans="1:15" ht="15" x14ac:dyDescent="0.25">
      <c r="A83" s="41" t="s">
        <v>88</v>
      </c>
      <c r="B83" s="43" t="s">
        <v>375</v>
      </c>
      <c r="D83" s="40"/>
      <c r="O83" s="31"/>
    </row>
    <row r="84" spans="1:15" ht="15" x14ac:dyDescent="0.25">
      <c r="A84" s="41" t="s">
        <v>376</v>
      </c>
      <c r="B84" s="43" t="s">
        <v>377</v>
      </c>
      <c r="D84" s="40"/>
      <c r="O84" s="31"/>
    </row>
    <row r="85" spans="1:15" ht="15" x14ac:dyDescent="0.25">
      <c r="A85" s="41" t="s">
        <v>89</v>
      </c>
      <c r="B85" s="36" t="s">
        <v>378</v>
      </c>
      <c r="D85" s="40"/>
      <c r="O85" s="31"/>
    </row>
    <row r="86" spans="1:15" ht="15" x14ac:dyDescent="0.25">
      <c r="A86" s="41" t="s">
        <v>90</v>
      </c>
      <c r="B86" s="43" t="s">
        <v>379</v>
      </c>
      <c r="D86" s="40"/>
      <c r="O86" s="31"/>
    </row>
    <row r="87" spans="1:15" ht="15" x14ac:dyDescent="0.25">
      <c r="A87" s="41" t="s">
        <v>91</v>
      </c>
      <c r="B87" s="43" t="s">
        <v>380</v>
      </c>
      <c r="D87" s="40"/>
      <c r="O87" s="31"/>
    </row>
    <row r="88" spans="1:15" ht="15" x14ac:dyDescent="0.25">
      <c r="A88" s="41" t="s">
        <v>92</v>
      </c>
      <c r="B88" s="43" t="s">
        <v>381</v>
      </c>
      <c r="D88" s="40"/>
      <c r="O88" s="31"/>
    </row>
    <row r="89" spans="1:15" ht="15" x14ac:dyDescent="0.25">
      <c r="A89" s="41" t="s">
        <v>93</v>
      </c>
      <c r="B89" s="43" t="s">
        <v>382</v>
      </c>
      <c r="D89" s="40"/>
      <c r="O89" s="31"/>
    </row>
    <row r="90" spans="1:15" ht="15" x14ac:dyDescent="0.25">
      <c r="A90" s="46" t="s">
        <v>94</v>
      </c>
      <c r="B90" s="43" t="s">
        <v>383</v>
      </c>
      <c r="D90" s="40"/>
      <c r="O90" s="31"/>
    </row>
    <row r="91" spans="1:15" ht="15" x14ac:dyDescent="0.25">
      <c r="A91" s="41" t="s">
        <v>95</v>
      </c>
      <c r="B91" s="43" t="s">
        <v>384</v>
      </c>
      <c r="D91" s="40"/>
      <c r="O91" s="31"/>
    </row>
    <row r="92" spans="1:15" ht="15" x14ac:dyDescent="0.25">
      <c r="A92" s="41" t="s">
        <v>96</v>
      </c>
      <c r="B92" s="43" t="s">
        <v>385</v>
      </c>
      <c r="D92" s="40"/>
      <c r="O92" s="31"/>
    </row>
    <row r="93" spans="1:15" ht="15" x14ac:dyDescent="0.25">
      <c r="A93" s="41" t="s">
        <v>97</v>
      </c>
      <c r="B93" s="36" t="s">
        <v>386</v>
      </c>
      <c r="D93" s="40"/>
      <c r="O93" s="31"/>
    </row>
    <row r="94" spans="1:15" ht="15" x14ac:dyDescent="0.25">
      <c r="A94" s="36" t="s">
        <v>98</v>
      </c>
      <c r="B94" s="43" t="s">
        <v>387</v>
      </c>
      <c r="D94" s="40"/>
      <c r="O94" s="31"/>
    </row>
    <row r="95" spans="1:15" ht="15" x14ac:dyDescent="0.25">
      <c r="A95" s="41" t="s">
        <v>99</v>
      </c>
      <c r="B95" s="43" t="s">
        <v>388</v>
      </c>
      <c r="D95" s="40"/>
      <c r="O95" s="31"/>
    </row>
    <row r="96" spans="1:15" ht="15" x14ac:dyDescent="0.25">
      <c r="A96" s="41" t="s">
        <v>107</v>
      </c>
      <c r="B96" s="43" t="s">
        <v>389</v>
      </c>
      <c r="D96" s="40"/>
      <c r="O96" s="31"/>
    </row>
    <row r="97" spans="1:15" ht="15" x14ac:dyDescent="0.25">
      <c r="A97" s="41" t="s">
        <v>100</v>
      </c>
      <c r="B97" s="43" t="s">
        <v>390</v>
      </c>
      <c r="D97" s="40"/>
      <c r="O97" s="31"/>
    </row>
    <row r="98" spans="1:15" ht="15" x14ac:dyDescent="0.25">
      <c r="A98" s="41" t="s">
        <v>101</v>
      </c>
      <c r="B98" s="36" t="s">
        <v>391</v>
      </c>
      <c r="D98" s="40"/>
      <c r="O98" s="31"/>
    </row>
    <row r="99" spans="1:15" ht="15" x14ac:dyDescent="0.25">
      <c r="A99" s="41" t="s">
        <v>102</v>
      </c>
      <c r="B99" s="43" t="s">
        <v>392</v>
      </c>
      <c r="D99" s="40"/>
      <c r="N99" s="45"/>
      <c r="O99" s="31"/>
    </row>
    <row r="100" spans="1:15" ht="15" x14ac:dyDescent="0.25">
      <c r="A100" s="36" t="s">
        <v>103</v>
      </c>
      <c r="B100" s="43" t="s">
        <v>393</v>
      </c>
      <c r="D100" s="40"/>
      <c r="O100" s="31"/>
    </row>
    <row r="101" spans="1:15" ht="15" x14ac:dyDescent="0.25">
      <c r="A101" s="10" t="s">
        <v>104</v>
      </c>
      <c r="B101" s="43" t="s">
        <v>394</v>
      </c>
      <c r="D101" s="40"/>
      <c r="O101" s="31"/>
    </row>
    <row r="102" spans="1:15" ht="15" x14ac:dyDescent="0.25">
      <c r="A102" s="36" t="s">
        <v>105</v>
      </c>
      <c r="B102" s="43" t="s">
        <v>395</v>
      </c>
      <c r="D102" s="40"/>
      <c r="O102" s="31"/>
    </row>
    <row r="103" spans="1:15" ht="15" x14ac:dyDescent="0.25">
      <c r="A103" s="36" t="s">
        <v>114</v>
      </c>
      <c r="B103" s="43" t="s">
        <v>396</v>
      </c>
      <c r="D103" s="40"/>
      <c r="O103" s="31"/>
    </row>
    <row r="104" spans="1:15" ht="15" x14ac:dyDescent="0.25">
      <c r="A104" s="36" t="s">
        <v>106</v>
      </c>
      <c r="B104" s="43" t="s">
        <v>397</v>
      </c>
      <c r="D104" s="40"/>
      <c r="O104" s="31"/>
    </row>
    <row r="105" spans="1:15" ht="15" x14ac:dyDescent="0.25">
      <c r="A105" s="41" t="s">
        <v>107</v>
      </c>
      <c r="B105" s="43" t="s">
        <v>398</v>
      </c>
      <c r="D105" s="40"/>
      <c r="O105" s="31"/>
    </row>
    <row r="106" spans="1:15" ht="15" x14ac:dyDescent="0.25">
      <c r="A106" s="36" t="s">
        <v>108</v>
      </c>
      <c r="B106" s="43" t="s">
        <v>399</v>
      </c>
      <c r="D106" s="40"/>
      <c r="O106" s="31"/>
    </row>
    <row r="107" spans="1:15" ht="15" x14ac:dyDescent="0.25">
      <c r="A107" s="41" t="s">
        <v>109</v>
      </c>
      <c r="B107" s="43" t="s">
        <v>400</v>
      </c>
      <c r="D107" s="40"/>
      <c r="O107" s="31"/>
    </row>
    <row r="108" spans="1:15" ht="15" x14ac:dyDescent="0.25">
      <c r="A108" s="41" t="s">
        <v>110</v>
      </c>
      <c r="B108" s="43" t="s">
        <v>401</v>
      </c>
      <c r="D108" s="40"/>
      <c r="O108" s="31"/>
    </row>
    <row r="109" spans="1:15" ht="15" x14ac:dyDescent="0.25">
      <c r="A109" s="41" t="s">
        <v>111</v>
      </c>
      <c r="B109" s="36" t="s">
        <v>402</v>
      </c>
      <c r="D109" s="40"/>
      <c r="O109" s="31"/>
    </row>
    <row r="110" spans="1:15" ht="15" x14ac:dyDescent="0.25">
      <c r="A110" s="41" t="s">
        <v>112</v>
      </c>
      <c r="B110" s="43" t="s">
        <v>403</v>
      </c>
      <c r="D110" s="40"/>
      <c r="O110" s="31"/>
    </row>
    <row r="111" spans="1:15" ht="15" x14ac:dyDescent="0.25">
      <c r="A111" s="41" t="s">
        <v>113</v>
      </c>
      <c r="B111" s="43" t="s">
        <v>404</v>
      </c>
      <c r="D111" s="40"/>
      <c r="O111" s="31"/>
    </row>
    <row r="112" spans="1:15" ht="15" x14ac:dyDescent="0.25">
      <c r="A112" s="41" t="s">
        <v>114</v>
      </c>
      <c r="B112" s="43" t="s">
        <v>405</v>
      </c>
      <c r="D112" s="40"/>
      <c r="O112" s="31"/>
    </row>
    <row r="113" spans="1:15" ht="15" x14ac:dyDescent="0.25">
      <c r="A113" s="41" t="s">
        <v>115</v>
      </c>
      <c r="B113" s="36" t="s">
        <v>406</v>
      </c>
      <c r="D113" s="40"/>
      <c r="O113" s="31"/>
    </row>
    <row r="114" spans="1:15" ht="15" x14ac:dyDescent="0.25">
      <c r="A114" s="46" t="s">
        <v>116</v>
      </c>
      <c r="B114" s="43" t="s">
        <v>407</v>
      </c>
      <c r="D114" s="40"/>
      <c r="O114" s="31"/>
    </row>
    <row r="115" spans="1:15" ht="15" x14ac:dyDescent="0.25">
      <c r="A115" s="41" t="s">
        <v>117</v>
      </c>
      <c r="B115" s="43" t="s">
        <v>408</v>
      </c>
      <c r="D115" s="40"/>
      <c r="O115" s="31"/>
    </row>
    <row r="116" spans="1:15" ht="15" x14ac:dyDescent="0.25">
      <c r="A116" s="41" t="s">
        <v>118</v>
      </c>
      <c r="B116" s="43" t="s">
        <v>409</v>
      </c>
      <c r="D116" s="40"/>
      <c r="O116" s="31"/>
    </row>
    <row r="117" spans="1:15" ht="15" x14ac:dyDescent="0.25">
      <c r="A117" s="41" t="s">
        <v>410</v>
      </c>
      <c r="B117" s="43" t="s">
        <v>411</v>
      </c>
      <c r="D117" s="40"/>
      <c r="O117" s="31"/>
    </row>
    <row r="118" spans="1:15" ht="15" x14ac:dyDescent="0.25">
      <c r="A118" s="41" t="s">
        <v>119</v>
      </c>
      <c r="B118" s="43" t="s">
        <v>412</v>
      </c>
      <c r="D118" s="40"/>
      <c r="O118" s="31"/>
    </row>
    <row r="119" spans="1:15" ht="15" x14ac:dyDescent="0.25">
      <c r="A119" s="36" t="s">
        <v>120</v>
      </c>
      <c r="B119" s="43" t="s">
        <v>413</v>
      </c>
      <c r="D119" s="40"/>
      <c r="O119" s="31"/>
    </row>
    <row r="120" spans="1:15" ht="15" x14ac:dyDescent="0.25">
      <c r="A120" s="41" t="s">
        <v>121</v>
      </c>
      <c r="B120" s="43" t="s">
        <v>414</v>
      </c>
      <c r="D120" s="40"/>
      <c r="O120" s="31"/>
    </row>
    <row r="121" spans="1:15" ht="15" x14ac:dyDescent="0.25">
      <c r="A121" s="41" t="s">
        <v>122</v>
      </c>
      <c r="B121" s="43" t="s">
        <v>415</v>
      </c>
      <c r="D121" s="40"/>
      <c r="O121" s="31"/>
    </row>
    <row r="122" spans="1:15" ht="15" x14ac:dyDescent="0.25">
      <c r="A122" s="41" t="s">
        <v>123</v>
      </c>
      <c r="B122" s="43" t="s">
        <v>416</v>
      </c>
      <c r="D122" s="40"/>
      <c r="O122" s="31"/>
    </row>
    <row r="123" spans="1:15" ht="15" x14ac:dyDescent="0.25">
      <c r="A123" s="41" t="s">
        <v>124</v>
      </c>
      <c r="B123" s="43" t="s">
        <v>417</v>
      </c>
      <c r="D123" s="40"/>
      <c r="O123" s="31"/>
    </row>
    <row r="124" spans="1:15" ht="15" x14ac:dyDescent="0.25">
      <c r="A124" s="41" t="s">
        <v>125</v>
      </c>
      <c r="B124" s="43" t="s">
        <v>418</v>
      </c>
      <c r="D124" s="40"/>
      <c r="O124" s="31"/>
    </row>
    <row r="125" spans="1:15" ht="15" x14ac:dyDescent="0.25">
      <c r="A125" s="41" t="s">
        <v>126</v>
      </c>
      <c r="B125" s="43" t="s">
        <v>419</v>
      </c>
      <c r="D125" s="40"/>
      <c r="O125" s="31"/>
    </row>
    <row r="126" spans="1:15" ht="15" x14ac:dyDescent="0.25">
      <c r="A126" s="41" t="s">
        <v>127</v>
      </c>
      <c r="B126" s="43" t="s">
        <v>420</v>
      </c>
      <c r="D126" s="40"/>
      <c r="O126" s="31"/>
    </row>
    <row r="127" spans="1:15" ht="15" x14ac:dyDescent="0.25">
      <c r="A127" s="41" t="s">
        <v>128</v>
      </c>
      <c r="B127" s="43" t="s">
        <v>421</v>
      </c>
      <c r="D127" s="40"/>
      <c r="O127" s="31"/>
    </row>
    <row r="128" spans="1:15" ht="15" x14ac:dyDescent="0.25">
      <c r="A128" s="41" t="s">
        <v>129</v>
      </c>
      <c r="B128" s="43" t="s">
        <v>422</v>
      </c>
      <c r="D128" s="40"/>
      <c r="O128" s="31"/>
    </row>
    <row r="129" spans="1:15" ht="15" x14ac:dyDescent="0.25">
      <c r="A129" s="41" t="s">
        <v>130</v>
      </c>
      <c r="B129" s="43" t="s">
        <v>423</v>
      </c>
      <c r="D129" s="40"/>
      <c r="O129" s="31"/>
    </row>
    <row r="130" spans="1:15" ht="15" x14ac:dyDescent="0.25">
      <c r="A130" s="41" t="s">
        <v>131</v>
      </c>
      <c r="B130" s="43" t="s">
        <v>424</v>
      </c>
      <c r="D130" s="40"/>
      <c r="O130" s="31"/>
    </row>
    <row r="131" spans="1:15" ht="15" x14ac:dyDescent="0.25">
      <c r="A131" s="41" t="s">
        <v>142</v>
      </c>
      <c r="B131" s="43" t="s">
        <v>425</v>
      </c>
      <c r="D131" s="40"/>
      <c r="O131" s="31"/>
    </row>
    <row r="132" spans="1:15" ht="15" x14ac:dyDescent="0.25">
      <c r="A132" s="41" t="s">
        <v>132</v>
      </c>
      <c r="B132" s="43" t="s">
        <v>426</v>
      </c>
      <c r="D132" s="40"/>
      <c r="O132" s="31"/>
    </row>
    <row r="133" spans="1:15" ht="15" x14ac:dyDescent="0.25">
      <c r="A133" s="41" t="s">
        <v>133</v>
      </c>
      <c r="B133" s="36" t="s">
        <v>427</v>
      </c>
      <c r="D133" s="40"/>
      <c r="O133" s="31"/>
    </row>
    <row r="134" spans="1:15" ht="15" x14ac:dyDescent="0.25">
      <c r="A134" s="41" t="s">
        <v>428</v>
      </c>
      <c r="B134" s="43" t="s">
        <v>429</v>
      </c>
      <c r="D134" s="40"/>
      <c r="O134" s="31"/>
    </row>
    <row r="135" spans="1:15" ht="15" x14ac:dyDescent="0.25">
      <c r="A135" s="41" t="s">
        <v>134</v>
      </c>
      <c r="B135" s="43" t="s">
        <v>430</v>
      </c>
      <c r="D135" s="40"/>
      <c r="O135" s="31"/>
    </row>
    <row r="136" spans="1:15" ht="15" x14ac:dyDescent="0.25">
      <c r="A136" s="41" t="s">
        <v>431</v>
      </c>
      <c r="B136" s="43" t="s">
        <v>432</v>
      </c>
      <c r="D136" s="40"/>
      <c r="O136" s="31"/>
    </row>
    <row r="137" spans="1:15" ht="15" x14ac:dyDescent="0.25">
      <c r="A137" s="41" t="s">
        <v>135</v>
      </c>
      <c r="B137" s="43" t="s">
        <v>433</v>
      </c>
      <c r="D137" s="40"/>
      <c r="O137" s="31"/>
    </row>
    <row r="138" spans="1:15" ht="15" x14ac:dyDescent="0.25">
      <c r="A138" s="41" t="s">
        <v>136</v>
      </c>
      <c r="B138" s="43" t="s">
        <v>434</v>
      </c>
      <c r="D138" s="40"/>
      <c r="O138" s="31"/>
    </row>
    <row r="139" spans="1:15" ht="15" x14ac:dyDescent="0.25">
      <c r="A139" s="41" t="s">
        <v>137</v>
      </c>
      <c r="B139" s="36" t="s">
        <v>435</v>
      </c>
      <c r="D139" s="40"/>
      <c r="O139" s="31"/>
    </row>
    <row r="140" spans="1:15" ht="15" x14ac:dyDescent="0.25">
      <c r="A140" s="46" t="s">
        <v>138</v>
      </c>
      <c r="B140" s="43" t="s">
        <v>436</v>
      </c>
      <c r="D140" s="40"/>
      <c r="O140" s="31"/>
    </row>
    <row r="141" spans="1:15" ht="15" x14ac:dyDescent="0.25">
      <c r="A141" s="46" t="s">
        <v>139</v>
      </c>
      <c r="B141" s="36" t="s">
        <v>437</v>
      </c>
      <c r="D141" s="40"/>
      <c r="O141" s="31"/>
    </row>
    <row r="142" spans="1:15" ht="15" x14ac:dyDescent="0.25">
      <c r="A142" s="41" t="s">
        <v>140</v>
      </c>
      <c r="B142" s="43" t="s">
        <v>438</v>
      </c>
      <c r="D142" s="40"/>
      <c r="O142" s="31"/>
    </row>
    <row r="143" spans="1:15" ht="15" x14ac:dyDescent="0.25">
      <c r="A143" s="41" t="s">
        <v>141</v>
      </c>
      <c r="B143" s="43" t="s">
        <v>439</v>
      </c>
      <c r="D143" s="40"/>
      <c r="O143" s="31"/>
    </row>
    <row r="144" spans="1:15" ht="15" x14ac:dyDescent="0.25">
      <c r="A144" s="36" t="s">
        <v>440</v>
      </c>
      <c r="B144" s="43" t="s">
        <v>441</v>
      </c>
      <c r="D144" s="40"/>
      <c r="O144" s="31"/>
    </row>
    <row r="145" spans="1:15" ht="15" x14ac:dyDescent="0.25">
      <c r="A145" s="41" t="s">
        <v>142</v>
      </c>
      <c r="B145" s="43" t="s">
        <v>442</v>
      </c>
      <c r="D145" s="40"/>
      <c r="O145" s="31"/>
    </row>
    <row r="146" spans="1:15" ht="15" x14ac:dyDescent="0.25">
      <c r="A146" s="41" t="s">
        <v>143</v>
      </c>
      <c r="B146" s="43" t="s">
        <v>443</v>
      </c>
      <c r="D146" s="40"/>
      <c r="O146" s="31"/>
    </row>
    <row r="147" spans="1:15" ht="15" x14ac:dyDescent="0.25">
      <c r="A147" s="41" t="s">
        <v>144</v>
      </c>
      <c r="B147" s="36" t="s">
        <v>444</v>
      </c>
      <c r="D147" s="40"/>
      <c r="O147" s="31"/>
    </row>
    <row r="148" spans="1:15" ht="15" x14ac:dyDescent="0.25">
      <c r="A148" s="41" t="s">
        <v>145</v>
      </c>
      <c r="B148" s="43" t="s">
        <v>445</v>
      </c>
      <c r="D148" s="40"/>
      <c r="O148" s="31"/>
    </row>
    <row r="149" spans="1:15" ht="15" x14ac:dyDescent="0.25">
      <c r="A149" s="41" t="s">
        <v>160</v>
      </c>
      <c r="B149" s="43" t="s">
        <v>446</v>
      </c>
      <c r="D149" s="40"/>
      <c r="O149" s="31"/>
    </row>
    <row r="150" spans="1:15" ht="15" x14ac:dyDescent="0.25">
      <c r="A150" s="41" t="s">
        <v>146</v>
      </c>
      <c r="B150" s="43" t="s">
        <v>447</v>
      </c>
      <c r="D150" s="40"/>
      <c r="O150" s="31"/>
    </row>
    <row r="151" spans="1:15" ht="15" x14ac:dyDescent="0.25">
      <c r="A151" s="41" t="s">
        <v>162</v>
      </c>
      <c r="B151" s="43" t="s">
        <v>448</v>
      </c>
      <c r="D151" s="40"/>
      <c r="O151" s="31"/>
    </row>
    <row r="152" spans="1:15" ht="15" x14ac:dyDescent="0.25">
      <c r="A152" s="41" t="s">
        <v>147</v>
      </c>
      <c r="B152" s="36" t="s">
        <v>449</v>
      </c>
      <c r="D152" s="40"/>
      <c r="O152" s="31"/>
    </row>
    <row r="153" spans="1:15" ht="15" x14ac:dyDescent="0.25">
      <c r="A153" s="41" t="s">
        <v>148</v>
      </c>
      <c r="B153" s="43" t="s">
        <v>450</v>
      </c>
      <c r="D153" s="40"/>
      <c r="O153" s="31"/>
    </row>
    <row r="154" spans="1:15" ht="15" x14ac:dyDescent="0.25">
      <c r="A154" s="41" t="s">
        <v>149</v>
      </c>
      <c r="B154" s="43" t="s">
        <v>451</v>
      </c>
      <c r="D154" s="40"/>
      <c r="O154" s="31"/>
    </row>
    <row r="155" spans="1:15" ht="15" x14ac:dyDescent="0.25">
      <c r="A155" s="41" t="s">
        <v>150</v>
      </c>
      <c r="B155" s="43" t="s">
        <v>452</v>
      </c>
      <c r="D155" s="40"/>
      <c r="O155" s="31"/>
    </row>
    <row r="156" spans="1:15" ht="15" x14ac:dyDescent="0.25">
      <c r="A156" s="41" t="s">
        <v>151</v>
      </c>
      <c r="B156" s="36" t="s">
        <v>453</v>
      </c>
      <c r="D156" s="40"/>
      <c r="O156" s="31"/>
    </row>
    <row r="157" spans="1:15" ht="15" x14ac:dyDescent="0.25">
      <c r="A157" s="41" t="s">
        <v>152</v>
      </c>
      <c r="B157" s="43" t="s">
        <v>454</v>
      </c>
      <c r="D157" s="40"/>
      <c r="O157" s="31"/>
    </row>
    <row r="158" spans="1:15" ht="15" x14ac:dyDescent="0.25">
      <c r="A158" s="36" t="s">
        <v>153</v>
      </c>
      <c r="B158" s="43" t="s">
        <v>455</v>
      </c>
      <c r="D158" s="40"/>
      <c r="O158" s="31"/>
    </row>
    <row r="159" spans="1:15" ht="15" x14ac:dyDescent="0.25">
      <c r="A159" s="36" t="s">
        <v>154</v>
      </c>
      <c r="B159" s="43" t="s">
        <v>456</v>
      </c>
      <c r="D159" s="40"/>
      <c r="O159" s="31"/>
    </row>
    <row r="160" spans="1:15" ht="15" x14ac:dyDescent="0.25">
      <c r="A160" s="36" t="s">
        <v>155</v>
      </c>
      <c r="B160" s="43" t="s">
        <v>457</v>
      </c>
      <c r="D160" s="40"/>
      <c r="O160" s="31"/>
    </row>
    <row r="161" spans="1:15" ht="15" x14ac:dyDescent="0.25">
      <c r="A161" s="36" t="s">
        <v>156</v>
      </c>
      <c r="B161" s="43" t="s">
        <v>458</v>
      </c>
      <c r="D161" s="40"/>
      <c r="O161" s="31"/>
    </row>
    <row r="162" spans="1:15" ht="15" x14ac:dyDescent="0.25">
      <c r="A162" s="36" t="s">
        <v>459</v>
      </c>
      <c r="B162" s="43" t="s">
        <v>460</v>
      </c>
      <c r="D162" s="40"/>
      <c r="O162" s="31"/>
    </row>
    <row r="163" spans="1:15" ht="15" x14ac:dyDescent="0.25">
      <c r="A163" s="36" t="s">
        <v>157</v>
      </c>
      <c r="B163" s="43" t="s">
        <v>461</v>
      </c>
      <c r="D163" s="40"/>
      <c r="O163" s="31"/>
    </row>
    <row r="164" spans="1:15" ht="15" x14ac:dyDescent="0.25">
      <c r="A164" s="41" t="s">
        <v>158</v>
      </c>
      <c r="B164" s="43" t="s">
        <v>462</v>
      </c>
      <c r="D164" s="40"/>
      <c r="O164" s="31"/>
    </row>
    <row r="165" spans="1:15" ht="15" x14ac:dyDescent="0.25">
      <c r="A165" s="36" t="s">
        <v>159</v>
      </c>
      <c r="B165" s="43" t="s">
        <v>463</v>
      </c>
      <c r="D165" s="40"/>
      <c r="O165" s="31"/>
    </row>
    <row r="166" spans="1:15" ht="15" x14ac:dyDescent="0.25">
      <c r="A166" s="41" t="s">
        <v>464</v>
      </c>
      <c r="B166" s="36" t="s">
        <v>465</v>
      </c>
      <c r="D166" s="40"/>
      <c r="O166" s="31"/>
    </row>
    <row r="167" spans="1:15" ht="15" x14ac:dyDescent="0.25">
      <c r="A167" s="41" t="s">
        <v>161</v>
      </c>
      <c r="B167" s="36" t="s">
        <v>466</v>
      </c>
      <c r="D167" s="40"/>
      <c r="O167" s="31"/>
    </row>
    <row r="168" spans="1:15" ht="15" x14ac:dyDescent="0.25">
      <c r="A168" s="21" t="s">
        <v>467</v>
      </c>
      <c r="B168" s="43" t="s">
        <v>468</v>
      </c>
      <c r="D168" s="40"/>
      <c r="O168" s="31"/>
    </row>
    <row r="169" spans="1:15" ht="15" x14ac:dyDescent="0.25">
      <c r="A169" s="36" t="s">
        <v>163</v>
      </c>
      <c r="B169" s="43" t="s">
        <v>469</v>
      </c>
      <c r="D169" s="40"/>
      <c r="O169" s="31"/>
    </row>
    <row r="170" spans="1:15" ht="15" x14ac:dyDescent="0.25">
      <c r="A170" s="41" t="s">
        <v>164</v>
      </c>
      <c r="B170" s="43" t="s">
        <v>470</v>
      </c>
      <c r="D170" s="40"/>
      <c r="O170" s="31"/>
    </row>
    <row r="171" spans="1:15" ht="15" x14ac:dyDescent="0.25">
      <c r="A171" s="41" t="s">
        <v>165</v>
      </c>
      <c r="B171" s="43" t="s">
        <v>471</v>
      </c>
      <c r="D171" s="40"/>
      <c r="O171" s="31"/>
    </row>
    <row r="172" spans="1:15" ht="15" x14ac:dyDescent="0.25">
      <c r="A172" s="41" t="s">
        <v>166</v>
      </c>
      <c r="B172" s="43" t="s">
        <v>472</v>
      </c>
      <c r="D172" s="40"/>
      <c r="O172" s="31"/>
    </row>
    <row r="173" spans="1:15" ht="15" x14ac:dyDescent="0.25">
      <c r="A173" s="41" t="s">
        <v>167</v>
      </c>
      <c r="B173" s="43" t="s">
        <v>473</v>
      </c>
      <c r="D173" s="40"/>
      <c r="O173" s="31"/>
    </row>
    <row r="174" spans="1:15" ht="15" x14ac:dyDescent="0.25">
      <c r="A174" s="41" t="s">
        <v>168</v>
      </c>
      <c r="B174" s="43" t="s">
        <v>474</v>
      </c>
      <c r="D174" s="40"/>
      <c r="O174" s="31"/>
    </row>
    <row r="175" spans="1:15" ht="15" x14ac:dyDescent="0.25">
      <c r="A175" s="46" t="s">
        <v>169</v>
      </c>
      <c r="B175" s="43" t="s">
        <v>475</v>
      </c>
      <c r="D175" s="40"/>
      <c r="O175" s="31"/>
    </row>
    <row r="176" spans="1:15" ht="15" x14ac:dyDescent="0.25">
      <c r="A176" s="41" t="s">
        <v>170</v>
      </c>
      <c r="B176" s="43" t="s">
        <v>476</v>
      </c>
      <c r="D176" s="40"/>
      <c r="O176" s="31"/>
    </row>
    <row r="177" spans="1:15" ht="15" x14ac:dyDescent="0.25">
      <c r="A177" s="41" t="s">
        <v>171</v>
      </c>
      <c r="B177" s="43" t="s">
        <v>477</v>
      </c>
      <c r="D177" s="40"/>
      <c r="O177" s="31"/>
    </row>
    <row r="178" spans="1:15" ht="15" x14ac:dyDescent="0.25">
      <c r="A178" s="41" t="s">
        <v>172</v>
      </c>
      <c r="B178" s="43" t="s">
        <v>478</v>
      </c>
      <c r="D178" s="40"/>
      <c r="N178" s="31"/>
      <c r="O178" s="31"/>
    </row>
    <row r="179" spans="1:15" ht="15" x14ac:dyDescent="0.25">
      <c r="A179" s="41" t="s">
        <v>173</v>
      </c>
      <c r="B179" s="36" t="s">
        <v>479</v>
      </c>
      <c r="D179" s="40"/>
      <c r="O179" s="31"/>
    </row>
    <row r="180" spans="1:15" ht="15" x14ac:dyDescent="0.25">
      <c r="A180" s="41" t="s">
        <v>174</v>
      </c>
      <c r="B180" s="36" t="s">
        <v>480</v>
      </c>
      <c r="D180" s="40"/>
      <c r="O180" s="31"/>
    </row>
    <row r="181" spans="1:15" ht="15" x14ac:dyDescent="0.25">
      <c r="A181" s="41" t="s">
        <v>175</v>
      </c>
      <c r="B181" s="43" t="s">
        <v>481</v>
      </c>
      <c r="D181" s="40"/>
      <c r="O181" s="31"/>
    </row>
    <row r="182" spans="1:15" ht="15" x14ac:dyDescent="0.25">
      <c r="A182" s="41" t="s">
        <v>176</v>
      </c>
      <c r="B182" s="43" t="s">
        <v>482</v>
      </c>
      <c r="D182" s="40"/>
      <c r="O182" s="31"/>
    </row>
    <row r="183" spans="1:15" ht="15" x14ac:dyDescent="0.25">
      <c r="A183" s="41" t="s">
        <v>177</v>
      </c>
      <c r="B183" s="43" t="s">
        <v>483</v>
      </c>
      <c r="D183" s="40"/>
      <c r="O183" s="31"/>
    </row>
    <row r="184" spans="1:15" ht="15" x14ac:dyDescent="0.25">
      <c r="A184" s="41" t="s">
        <v>178</v>
      </c>
      <c r="B184" s="43" t="s">
        <v>484</v>
      </c>
      <c r="D184" s="40"/>
      <c r="O184" s="31"/>
    </row>
    <row r="185" spans="1:15" ht="15" x14ac:dyDescent="0.25">
      <c r="A185" s="36" t="s">
        <v>179</v>
      </c>
      <c r="B185" s="43" t="s">
        <v>485</v>
      </c>
      <c r="D185" s="40"/>
      <c r="O185" s="31"/>
    </row>
    <row r="186" spans="1:15" ht="15" x14ac:dyDescent="0.25">
      <c r="A186" s="41" t="s">
        <v>180</v>
      </c>
      <c r="B186" s="36" t="s">
        <v>486</v>
      </c>
      <c r="D186" s="40"/>
      <c r="O186" s="31"/>
    </row>
    <row r="187" spans="1:15" ht="15" x14ac:dyDescent="0.25">
      <c r="A187" s="41" t="s">
        <v>181</v>
      </c>
      <c r="B187" s="43" t="s">
        <v>487</v>
      </c>
      <c r="D187" s="40"/>
      <c r="O187" s="31"/>
    </row>
    <row r="188" spans="1:15" ht="15" x14ac:dyDescent="0.25">
      <c r="A188" s="41" t="s">
        <v>182</v>
      </c>
      <c r="B188" s="43" t="s">
        <v>488</v>
      </c>
      <c r="D188" s="40"/>
      <c r="O188" s="31"/>
    </row>
    <row r="189" spans="1:15" ht="15" x14ac:dyDescent="0.25">
      <c r="A189" s="41" t="s">
        <v>183</v>
      </c>
      <c r="B189" s="43" t="s">
        <v>489</v>
      </c>
      <c r="D189" s="40"/>
      <c r="O189" s="31"/>
    </row>
    <row r="190" spans="1:15" ht="15" x14ac:dyDescent="0.25">
      <c r="A190" s="41" t="s">
        <v>184</v>
      </c>
      <c r="B190" s="43" t="s">
        <v>490</v>
      </c>
      <c r="D190" s="40"/>
      <c r="O190" s="31"/>
    </row>
    <row r="191" spans="1:15" ht="15" x14ac:dyDescent="0.25">
      <c r="A191" s="41" t="s">
        <v>185</v>
      </c>
      <c r="B191" s="43" t="s">
        <v>491</v>
      </c>
      <c r="D191" s="40"/>
      <c r="O191" s="31"/>
    </row>
    <row r="192" spans="1:15" ht="15" x14ac:dyDescent="0.25">
      <c r="A192" s="41" t="s">
        <v>186</v>
      </c>
      <c r="B192" s="43" t="s">
        <v>492</v>
      </c>
      <c r="D192" s="40"/>
      <c r="O192" s="31"/>
    </row>
    <row r="193" spans="1:15" ht="15" x14ac:dyDescent="0.25">
      <c r="A193" s="41" t="s">
        <v>187</v>
      </c>
      <c r="B193" s="43" t="s">
        <v>493</v>
      </c>
      <c r="D193" s="40"/>
      <c r="O193" s="31"/>
    </row>
    <row r="194" spans="1:15" ht="15" x14ac:dyDescent="0.25">
      <c r="A194" s="41" t="s">
        <v>188</v>
      </c>
      <c r="B194" s="43" t="s">
        <v>494</v>
      </c>
      <c r="D194" s="40"/>
      <c r="O194" s="31"/>
    </row>
    <row r="195" spans="1:15" ht="15" x14ac:dyDescent="0.25">
      <c r="A195" s="41" t="s">
        <v>189</v>
      </c>
      <c r="B195" s="43" t="s">
        <v>495</v>
      </c>
      <c r="D195" s="40"/>
      <c r="O195" s="31"/>
    </row>
    <row r="196" spans="1:15" ht="15" x14ac:dyDescent="0.25">
      <c r="A196" s="41" t="s">
        <v>190</v>
      </c>
      <c r="B196" s="43" t="s">
        <v>496</v>
      </c>
      <c r="D196" s="40"/>
      <c r="O196" s="31"/>
    </row>
    <row r="197" spans="1:15" ht="15" x14ac:dyDescent="0.25">
      <c r="A197" s="41" t="s">
        <v>191</v>
      </c>
      <c r="B197" s="43" t="s">
        <v>497</v>
      </c>
      <c r="D197" s="40"/>
      <c r="O197" s="31"/>
    </row>
    <row r="198" spans="1:15" ht="15" x14ac:dyDescent="0.25">
      <c r="A198" s="41" t="s">
        <v>192</v>
      </c>
      <c r="B198" s="43" t="s">
        <v>498</v>
      </c>
      <c r="D198" s="40"/>
      <c r="O198" s="31"/>
    </row>
    <row r="199" spans="1:15" ht="15" x14ac:dyDescent="0.25">
      <c r="A199" s="41" t="s">
        <v>193</v>
      </c>
      <c r="B199" s="43" t="s">
        <v>499</v>
      </c>
      <c r="D199" s="40"/>
      <c r="O199" s="31"/>
    </row>
    <row r="200" spans="1:15" ht="15" x14ac:dyDescent="0.25">
      <c r="A200" s="41" t="s">
        <v>194</v>
      </c>
      <c r="B200" s="43" t="s">
        <v>500</v>
      </c>
      <c r="D200" s="40"/>
      <c r="O200" s="31"/>
    </row>
    <row r="201" spans="1:15" ht="15" x14ac:dyDescent="0.25">
      <c r="A201" s="41" t="s">
        <v>195</v>
      </c>
      <c r="B201" s="43" t="s">
        <v>501</v>
      </c>
      <c r="D201" s="40"/>
      <c r="O201" s="31"/>
    </row>
    <row r="202" spans="1:15" ht="15" x14ac:dyDescent="0.25">
      <c r="A202" s="46" t="s">
        <v>196</v>
      </c>
      <c r="B202" s="43" t="s">
        <v>502</v>
      </c>
      <c r="D202" s="40"/>
      <c r="O202" s="31"/>
    </row>
    <row r="203" spans="1:15" ht="15" x14ac:dyDescent="0.25">
      <c r="A203" s="41" t="s">
        <v>197</v>
      </c>
      <c r="B203" s="43" t="s">
        <v>503</v>
      </c>
      <c r="D203" s="40"/>
      <c r="O203" s="31"/>
    </row>
    <row r="204" spans="1:15" ht="15" x14ac:dyDescent="0.25">
      <c r="A204" s="46" t="s">
        <v>504</v>
      </c>
      <c r="B204" s="43" t="s">
        <v>505</v>
      </c>
      <c r="D204" s="40"/>
      <c r="O204" s="31"/>
    </row>
    <row r="205" spans="1:15" ht="15" x14ac:dyDescent="0.25">
      <c r="A205" s="41" t="s">
        <v>198</v>
      </c>
      <c r="B205" s="43" t="s">
        <v>506</v>
      </c>
      <c r="D205" s="40"/>
      <c r="O205" s="31"/>
    </row>
    <row r="206" spans="1:15" ht="15" x14ac:dyDescent="0.25">
      <c r="A206" s="41" t="s">
        <v>199</v>
      </c>
      <c r="B206" s="43" t="s">
        <v>507</v>
      </c>
      <c r="D206" s="40"/>
      <c r="O206" s="31"/>
    </row>
    <row r="207" spans="1:15" ht="15" x14ac:dyDescent="0.25">
      <c r="A207" s="41" t="s">
        <v>200</v>
      </c>
      <c r="B207" s="43" t="s">
        <v>508</v>
      </c>
      <c r="D207" s="40"/>
      <c r="O207" s="31"/>
    </row>
    <row r="208" spans="1:15" ht="15" x14ac:dyDescent="0.25">
      <c r="A208" s="41" t="s">
        <v>201</v>
      </c>
      <c r="B208" s="36" t="s">
        <v>509</v>
      </c>
      <c r="D208" s="40"/>
      <c r="O208" s="31"/>
    </row>
    <row r="209" spans="1:15" ht="15" x14ac:dyDescent="0.25">
      <c r="A209" s="36" t="s">
        <v>202</v>
      </c>
      <c r="B209" s="43" t="s">
        <v>510</v>
      </c>
      <c r="D209" s="40"/>
      <c r="O209" s="31"/>
    </row>
    <row r="210" spans="1:15" ht="15" x14ac:dyDescent="0.25">
      <c r="A210" s="36" t="s">
        <v>203</v>
      </c>
      <c r="B210" s="36" t="s">
        <v>511</v>
      </c>
      <c r="D210" s="40"/>
      <c r="O210" s="31"/>
    </row>
    <row r="211" spans="1:15" ht="15" x14ac:dyDescent="0.25">
      <c r="A211" s="36" t="s">
        <v>204</v>
      </c>
      <c r="B211" s="43" t="s">
        <v>512</v>
      </c>
      <c r="D211" s="40"/>
      <c r="O211" s="31"/>
    </row>
    <row r="212" spans="1:15" ht="15" x14ac:dyDescent="0.25">
      <c r="A212" s="36" t="s">
        <v>223</v>
      </c>
      <c r="B212" s="43" t="s">
        <v>513</v>
      </c>
      <c r="D212" s="40"/>
      <c r="O212" s="31"/>
    </row>
    <row r="213" spans="1:15" ht="15" x14ac:dyDescent="0.25">
      <c r="A213" s="41" t="s">
        <v>205</v>
      </c>
      <c r="B213" s="43" t="s">
        <v>514</v>
      </c>
      <c r="D213" s="40"/>
      <c r="O213" s="31"/>
    </row>
    <row r="214" spans="1:15" ht="15" x14ac:dyDescent="0.25">
      <c r="A214" s="41" t="s">
        <v>206</v>
      </c>
      <c r="B214" s="43" t="s">
        <v>515</v>
      </c>
      <c r="D214" s="40"/>
      <c r="O214" s="31"/>
    </row>
    <row r="215" spans="1:15" ht="15" x14ac:dyDescent="0.25">
      <c r="A215" s="41" t="s">
        <v>207</v>
      </c>
      <c r="B215" s="36" t="s">
        <v>516</v>
      </c>
      <c r="D215" s="40"/>
      <c r="O215" s="31"/>
    </row>
    <row r="216" spans="1:15" ht="15" x14ac:dyDescent="0.25">
      <c r="A216" s="36" t="s">
        <v>517</v>
      </c>
      <c r="B216" s="36" t="s">
        <v>518</v>
      </c>
      <c r="D216" s="40"/>
      <c r="O216" s="31"/>
    </row>
    <row r="217" spans="1:15" ht="15" x14ac:dyDescent="0.25">
      <c r="A217" s="41" t="s">
        <v>208</v>
      </c>
      <c r="B217" s="43" t="s">
        <v>519</v>
      </c>
      <c r="D217" s="40"/>
      <c r="O217" s="31"/>
    </row>
    <row r="218" spans="1:15" ht="15" x14ac:dyDescent="0.25">
      <c r="A218" s="41" t="s">
        <v>209</v>
      </c>
      <c r="B218" s="43" t="s">
        <v>520</v>
      </c>
      <c r="D218" s="40"/>
      <c r="O218" s="31"/>
    </row>
    <row r="219" spans="1:15" ht="15" x14ac:dyDescent="0.25">
      <c r="A219" s="36" t="s">
        <v>210</v>
      </c>
      <c r="B219" s="43" t="s">
        <v>521</v>
      </c>
      <c r="D219" s="40"/>
      <c r="O219" s="31"/>
    </row>
    <row r="220" spans="1:15" ht="15" x14ac:dyDescent="0.25">
      <c r="A220" s="41" t="s">
        <v>211</v>
      </c>
      <c r="B220" s="43" t="s">
        <v>522</v>
      </c>
      <c r="D220" s="40"/>
      <c r="O220" s="31"/>
    </row>
    <row r="221" spans="1:15" ht="15" x14ac:dyDescent="0.25">
      <c r="A221" s="41" t="s">
        <v>212</v>
      </c>
      <c r="B221" s="43" t="s">
        <v>523</v>
      </c>
      <c r="D221" s="40"/>
      <c r="O221" s="31"/>
    </row>
    <row r="222" spans="1:15" ht="15" x14ac:dyDescent="0.25">
      <c r="A222" s="41" t="s">
        <v>213</v>
      </c>
      <c r="B222" s="43" t="s">
        <v>524</v>
      </c>
      <c r="D222" s="40"/>
      <c r="O222" s="31"/>
    </row>
    <row r="223" spans="1:15" ht="15" x14ac:dyDescent="0.25">
      <c r="A223" s="46" t="s">
        <v>525</v>
      </c>
      <c r="B223" s="43" t="s">
        <v>526</v>
      </c>
      <c r="D223" s="40"/>
      <c r="O223" s="31"/>
    </row>
    <row r="224" spans="1:15" ht="15" x14ac:dyDescent="0.25">
      <c r="A224" s="36" t="s">
        <v>214</v>
      </c>
      <c r="B224" s="43" t="s">
        <v>527</v>
      </c>
      <c r="D224" s="40"/>
      <c r="O224" s="31"/>
    </row>
    <row r="225" spans="1:15" ht="15" x14ac:dyDescent="0.25">
      <c r="A225" s="46" t="s">
        <v>215</v>
      </c>
      <c r="B225" s="43" t="s">
        <v>528</v>
      </c>
      <c r="D225" s="40"/>
      <c r="O225" s="31"/>
    </row>
    <row r="226" spans="1:15" ht="15" x14ac:dyDescent="0.25">
      <c r="A226" s="41" t="s">
        <v>216</v>
      </c>
      <c r="B226" s="43" t="s">
        <v>529</v>
      </c>
      <c r="D226" s="40"/>
      <c r="O226" s="31"/>
    </row>
    <row r="227" spans="1:15" ht="15" x14ac:dyDescent="0.25">
      <c r="A227" s="41" t="s">
        <v>217</v>
      </c>
      <c r="B227" s="43" t="s">
        <v>530</v>
      </c>
      <c r="D227" s="40"/>
      <c r="O227" s="31"/>
    </row>
    <row r="228" spans="1:15" ht="15" x14ac:dyDescent="0.25">
      <c r="A228" s="41" t="s">
        <v>218</v>
      </c>
      <c r="B228" s="43" t="s">
        <v>531</v>
      </c>
      <c r="D228" s="40"/>
      <c r="O228" s="31"/>
    </row>
    <row r="229" spans="1:15" ht="15" x14ac:dyDescent="0.25">
      <c r="A229" s="41" t="s">
        <v>219</v>
      </c>
      <c r="B229" s="43" t="s">
        <v>532</v>
      </c>
      <c r="D229" s="40"/>
      <c r="O229" s="31"/>
    </row>
    <row r="230" spans="1:15" ht="15" x14ac:dyDescent="0.25">
      <c r="A230" s="41" t="s">
        <v>220</v>
      </c>
      <c r="B230" s="36" t="s">
        <v>533</v>
      </c>
      <c r="D230" s="40"/>
      <c r="O230" s="31"/>
    </row>
    <row r="231" spans="1:15" ht="15" x14ac:dyDescent="0.25">
      <c r="A231" s="46" t="s">
        <v>221</v>
      </c>
      <c r="B231" s="43" t="s">
        <v>534</v>
      </c>
      <c r="D231" s="40"/>
      <c r="O231" s="31"/>
    </row>
    <row r="232" spans="1:15" ht="15" x14ac:dyDescent="0.25">
      <c r="A232" s="36" t="s">
        <v>222</v>
      </c>
      <c r="B232" s="43" t="s">
        <v>535</v>
      </c>
      <c r="D232" s="40"/>
      <c r="O232" s="31"/>
    </row>
    <row r="233" spans="1:15" ht="15" x14ac:dyDescent="0.25">
      <c r="A233" s="41" t="s">
        <v>224</v>
      </c>
      <c r="B233" s="43" t="s">
        <v>536</v>
      </c>
      <c r="D233" s="40"/>
      <c r="O233" s="31"/>
    </row>
    <row r="234" spans="1:15" ht="15" x14ac:dyDescent="0.25">
      <c r="A234" s="41" t="s">
        <v>225</v>
      </c>
      <c r="B234" s="43" t="s">
        <v>537</v>
      </c>
      <c r="D234" s="40"/>
      <c r="N234" s="45"/>
      <c r="O234" s="31"/>
    </row>
    <row r="235" spans="1:15" ht="15" x14ac:dyDescent="0.25">
      <c r="A235" s="41" t="s">
        <v>226</v>
      </c>
      <c r="B235" s="43" t="s">
        <v>538</v>
      </c>
      <c r="D235" s="40"/>
      <c r="O235" s="31"/>
    </row>
    <row r="236" spans="1:15" ht="15" x14ac:dyDescent="0.25">
      <c r="A236" s="46" t="s">
        <v>227</v>
      </c>
      <c r="B236" s="43" t="s">
        <v>539</v>
      </c>
      <c r="D236" s="40"/>
      <c r="O236" s="31"/>
    </row>
    <row r="237" spans="1:15" ht="15" x14ac:dyDescent="0.25">
      <c r="A237" s="41" t="s">
        <v>228</v>
      </c>
      <c r="B237" s="43" t="s">
        <v>540</v>
      </c>
      <c r="D237" s="40"/>
      <c r="O237" s="31"/>
    </row>
    <row r="238" spans="1:15" ht="15" x14ac:dyDescent="0.25">
      <c r="A238" s="46" t="s">
        <v>229</v>
      </c>
      <c r="B238" s="43" t="s">
        <v>541</v>
      </c>
      <c r="D238" s="40"/>
      <c r="O238" s="31"/>
    </row>
    <row r="239" spans="1:15" ht="15" x14ac:dyDescent="0.25">
      <c r="A239" s="41" t="s">
        <v>542</v>
      </c>
      <c r="B239" s="43" t="s">
        <v>543</v>
      </c>
      <c r="D239" s="40"/>
      <c r="O239" s="31"/>
    </row>
    <row r="240" spans="1:15" ht="15" x14ac:dyDescent="0.25">
      <c r="A240" s="41" t="s">
        <v>230</v>
      </c>
      <c r="B240" s="43" t="s">
        <v>544</v>
      </c>
      <c r="D240" s="40"/>
      <c r="O240" s="31"/>
    </row>
    <row r="241" spans="1:15" ht="15" x14ac:dyDescent="0.25">
      <c r="A241" s="41" t="s">
        <v>231</v>
      </c>
      <c r="B241" s="43" t="s">
        <v>545</v>
      </c>
      <c r="D241" s="40"/>
      <c r="O241" s="31"/>
    </row>
    <row r="242" spans="1:15" ht="15" x14ac:dyDescent="0.25">
      <c r="A242" s="41" t="s">
        <v>232</v>
      </c>
      <c r="B242" s="43" t="s">
        <v>546</v>
      </c>
      <c r="D242" s="40"/>
      <c r="O242" s="31"/>
    </row>
    <row r="243" spans="1:15" ht="15" x14ac:dyDescent="0.25">
      <c r="A243" s="41" t="s">
        <v>233</v>
      </c>
      <c r="B243" s="43" t="s">
        <v>547</v>
      </c>
      <c r="D243" s="40"/>
      <c r="O243" s="31"/>
    </row>
    <row r="244" spans="1:15" ht="15" x14ac:dyDescent="0.25">
      <c r="A244" s="41" t="s">
        <v>234</v>
      </c>
      <c r="B244" s="43" t="s">
        <v>548</v>
      </c>
      <c r="D244" s="40"/>
      <c r="O244" s="31"/>
    </row>
    <row r="245" spans="1:15" ht="15" x14ac:dyDescent="0.25">
      <c r="A245" s="41" t="s">
        <v>235</v>
      </c>
      <c r="B245" s="43" t="s">
        <v>549</v>
      </c>
      <c r="D245" s="40"/>
      <c r="O245" s="31"/>
    </row>
    <row r="246" spans="1:15" ht="15" x14ac:dyDescent="0.25">
      <c r="A246" s="41" t="s">
        <v>236</v>
      </c>
      <c r="B246" s="43" t="s">
        <v>550</v>
      </c>
      <c r="D246" s="40"/>
      <c r="O246" s="31"/>
    </row>
    <row r="247" spans="1:15" ht="15" x14ac:dyDescent="0.25">
      <c r="A247" s="41" t="s">
        <v>237</v>
      </c>
      <c r="B247" s="43" t="s">
        <v>551</v>
      </c>
      <c r="D247" s="40"/>
      <c r="O247" s="31"/>
    </row>
    <row r="248" spans="1:15" ht="15" x14ac:dyDescent="0.25">
      <c r="A248" s="41" t="s">
        <v>238</v>
      </c>
      <c r="B248" s="43" t="s">
        <v>552</v>
      </c>
      <c r="D248" s="40"/>
      <c r="O248" s="31"/>
    </row>
    <row r="249" spans="1:15" ht="15" x14ac:dyDescent="0.25">
      <c r="A249" s="41" t="s">
        <v>553</v>
      </c>
      <c r="B249" s="43" t="s">
        <v>554</v>
      </c>
      <c r="D249" s="40"/>
      <c r="O249" s="31"/>
    </row>
    <row r="250" spans="1:15" ht="15" x14ac:dyDescent="0.25">
      <c r="A250" s="41" t="s">
        <v>239</v>
      </c>
      <c r="B250" s="43" t="s">
        <v>555</v>
      </c>
      <c r="D250" s="40"/>
      <c r="O250" s="31"/>
    </row>
    <row r="251" spans="1:15" ht="15" x14ac:dyDescent="0.25">
      <c r="A251" s="41" t="s">
        <v>240</v>
      </c>
      <c r="B251" s="36" t="s">
        <v>556</v>
      </c>
      <c r="D251" s="40"/>
      <c r="O251" s="31"/>
    </row>
    <row r="252" spans="1:15" ht="15" x14ac:dyDescent="0.25">
      <c r="A252" s="41" t="s">
        <v>241</v>
      </c>
      <c r="B252" s="43" t="s">
        <v>557</v>
      </c>
      <c r="D252" s="40"/>
      <c r="O252" s="31"/>
    </row>
    <row r="253" spans="1:15" ht="15" x14ac:dyDescent="0.25">
      <c r="A253" s="41" t="s">
        <v>264</v>
      </c>
      <c r="B253" s="43" t="s">
        <v>558</v>
      </c>
      <c r="D253" s="40"/>
      <c r="O253" s="31"/>
    </row>
    <row r="254" spans="1:15" ht="15" x14ac:dyDescent="0.25">
      <c r="A254" s="41" t="s">
        <v>242</v>
      </c>
      <c r="B254" s="43" t="s">
        <v>559</v>
      </c>
      <c r="D254" s="40"/>
      <c r="O254" s="31"/>
    </row>
    <row r="255" spans="1:15" ht="15" x14ac:dyDescent="0.25">
      <c r="A255" s="41" t="s">
        <v>243</v>
      </c>
      <c r="B255" s="43" t="s">
        <v>560</v>
      </c>
      <c r="D255" s="40"/>
      <c r="O255" s="31"/>
    </row>
    <row r="256" spans="1:15" ht="15" x14ac:dyDescent="0.25">
      <c r="A256" s="41" t="s">
        <v>244</v>
      </c>
      <c r="B256" s="36" t="s">
        <v>561</v>
      </c>
      <c r="D256" s="40"/>
      <c r="O256" s="31"/>
    </row>
    <row r="257" spans="1:15" ht="15" x14ac:dyDescent="0.25">
      <c r="A257" s="36" t="s">
        <v>245</v>
      </c>
      <c r="B257" s="36" t="s">
        <v>562</v>
      </c>
      <c r="D257" s="40"/>
      <c r="O257" s="31"/>
    </row>
    <row r="258" spans="1:15" ht="15" x14ac:dyDescent="0.25">
      <c r="A258" s="47" t="s">
        <v>246</v>
      </c>
      <c r="B258" s="44" t="s">
        <v>563</v>
      </c>
      <c r="D258" s="40"/>
      <c r="O258" s="31"/>
    </row>
    <row r="259" spans="1:15" ht="15" x14ac:dyDescent="0.25">
      <c r="A259" s="36" t="s">
        <v>247</v>
      </c>
      <c r="B259" s="44" t="s">
        <v>564</v>
      </c>
      <c r="D259" s="40"/>
      <c r="O259" s="31"/>
    </row>
    <row r="260" spans="1:15" ht="15" x14ac:dyDescent="0.25">
      <c r="A260" s="41" t="s">
        <v>248</v>
      </c>
      <c r="B260" s="43" t="s">
        <v>565</v>
      </c>
      <c r="D260" s="40"/>
      <c r="O260" s="31"/>
    </row>
    <row r="261" spans="1:15" ht="15" x14ac:dyDescent="0.25">
      <c r="A261" s="41" t="s">
        <v>249</v>
      </c>
      <c r="B261" s="43" t="s">
        <v>566</v>
      </c>
      <c r="D261" s="40"/>
      <c r="O261" s="31"/>
    </row>
    <row r="262" spans="1:15" ht="15" x14ac:dyDescent="0.25">
      <c r="A262" s="41" t="s">
        <v>250</v>
      </c>
      <c r="B262" s="36" t="s">
        <v>567</v>
      </c>
      <c r="D262" s="40"/>
      <c r="O262" s="31"/>
    </row>
    <row r="263" spans="1:15" ht="15" x14ac:dyDescent="0.25">
      <c r="A263" s="41" t="s">
        <v>251</v>
      </c>
      <c r="B263" s="43" t="s">
        <v>568</v>
      </c>
      <c r="D263" s="40"/>
      <c r="O263" s="31"/>
    </row>
    <row r="264" spans="1:15" ht="15" x14ac:dyDescent="0.25">
      <c r="A264" s="41" t="s">
        <v>252</v>
      </c>
      <c r="B264" s="43" t="s">
        <v>569</v>
      </c>
      <c r="D264" s="40"/>
      <c r="O264" s="31"/>
    </row>
    <row r="265" spans="1:15" ht="15" x14ac:dyDescent="0.25">
      <c r="A265" s="41" t="s">
        <v>253</v>
      </c>
      <c r="B265" s="43" t="s">
        <v>570</v>
      </c>
      <c r="D265" s="40"/>
      <c r="O265" s="31"/>
    </row>
    <row r="266" spans="1:15" ht="15" x14ac:dyDescent="0.25">
      <c r="A266" s="41" t="s">
        <v>571</v>
      </c>
      <c r="B266" s="43" t="s">
        <v>572</v>
      </c>
      <c r="D266" s="40"/>
      <c r="O266" s="31"/>
    </row>
    <row r="267" spans="1:15" ht="15" x14ac:dyDescent="0.25">
      <c r="A267" s="41" t="s">
        <v>254</v>
      </c>
      <c r="B267" s="43" t="s">
        <v>573</v>
      </c>
      <c r="D267" s="40"/>
      <c r="O267" s="31"/>
    </row>
    <row r="268" spans="1:15" ht="15" x14ac:dyDescent="0.25">
      <c r="A268" s="41" t="s">
        <v>255</v>
      </c>
      <c r="B268" s="36" t="s">
        <v>574</v>
      </c>
      <c r="D268" s="40"/>
      <c r="O268" s="31"/>
    </row>
    <row r="269" spans="1:15" ht="15" x14ac:dyDescent="0.25">
      <c r="A269" s="41" t="s">
        <v>256</v>
      </c>
      <c r="B269" s="43" t="s">
        <v>575</v>
      </c>
      <c r="D269" s="40"/>
      <c r="O269" s="31"/>
    </row>
    <row r="270" spans="1:15" ht="15" x14ac:dyDescent="0.25">
      <c r="A270" s="41" t="s">
        <v>257</v>
      </c>
      <c r="B270" s="43" t="s">
        <v>576</v>
      </c>
      <c r="D270" s="40"/>
      <c r="O270" s="31"/>
    </row>
    <row r="271" spans="1:15" ht="15" x14ac:dyDescent="0.25">
      <c r="A271" s="41" t="s">
        <v>258</v>
      </c>
      <c r="B271" s="43" t="s">
        <v>577</v>
      </c>
      <c r="D271" s="40"/>
      <c r="O271" s="31"/>
    </row>
    <row r="272" spans="1:15" ht="15" x14ac:dyDescent="0.25">
      <c r="A272" s="41" t="s">
        <v>259</v>
      </c>
      <c r="B272" s="43" t="s">
        <v>578</v>
      </c>
      <c r="D272" s="40"/>
      <c r="O272" s="31"/>
    </row>
    <row r="273" spans="1:15" ht="15" x14ac:dyDescent="0.25">
      <c r="A273" s="41" t="s">
        <v>579</v>
      </c>
      <c r="B273" s="43" t="s">
        <v>580</v>
      </c>
      <c r="D273" s="40"/>
      <c r="O273" s="31"/>
    </row>
    <row r="274" spans="1:15" ht="15" x14ac:dyDescent="0.25">
      <c r="A274" s="41" t="s">
        <v>260</v>
      </c>
      <c r="B274" s="43" t="s">
        <v>581</v>
      </c>
      <c r="D274" s="40"/>
      <c r="O274" s="31"/>
    </row>
    <row r="275" spans="1:15" ht="15" x14ac:dyDescent="0.25">
      <c r="A275" s="41" t="s">
        <v>261</v>
      </c>
      <c r="B275" s="43" t="s">
        <v>582</v>
      </c>
      <c r="D275" s="40"/>
      <c r="O275" s="31"/>
    </row>
    <row r="276" spans="1:15" ht="15" x14ac:dyDescent="0.25">
      <c r="A276" s="41" t="s">
        <v>262</v>
      </c>
      <c r="B276" s="36" t="s">
        <v>583</v>
      </c>
      <c r="D276" s="40"/>
      <c r="O276" s="31"/>
    </row>
    <row r="277" spans="1:15" ht="15" x14ac:dyDescent="0.25">
      <c r="A277" s="41" t="s">
        <v>263</v>
      </c>
      <c r="B277" s="43" t="s">
        <v>584</v>
      </c>
      <c r="D277" s="40"/>
      <c r="O277" s="31"/>
    </row>
    <row r="278" spans="1:15" ht="15" x14ac:dyDescent="0.25">
      <c r="A278" s="41" t="s">
        <v>265</v>
      </c>
      <c r="B278" s="36" t="s">
        <v>585</v>
      </c>
      <c r="D278" s="40"/>
      <c r="O278" s="31"/>
    </row>
    <row r="279" spans="1:15" ht="15" x14ac:dyDescent="0.25">
      <c r="A279" s="41" t="s">
        <v>266</v>
      </c>
      <c r="B279" s="43" t="s">
        <v>586</v>
      </c>
      <c r="D279" s="40"/>
      <c r="O279" s="31"/>
    </row>
    <row r="280" spans="1:15" ht="15" x14ac:dyDescent="0.25">
      <c r="A280" s="41" t="s">
        <v>267</v>
      </c>
      <c r="B280" s="43" t="s">
        <v>587</v>
      </c>
      <c r="D280" s="40"/>
      <c r="O280" s="31"/>
    </row>
    <row r="281" spans="1:15" ht="15" x14ac:dyDescent="0.25">
      <c r="A281" s="41" t="s">
        <v>268</v>
      </c>
      <c r="B281" s="43" t="s">
        <v>588</v>
      </c>
      <c r="D281" s="40"/>
      <c r="O281" s="31"/>
    </row>
    <row r="282" spans="1:15" ht="15" x14ac:dyDescent="0.25">
      <c r="A282" s="41" t="s">
        <v>269</v>
      </c>
      <c r="B282" s="43" t="s">
        <v>589</v>
      </c>
      <c r="D282" s="40"/>
      <c r="O282" s="31"/>
    </row>
    <row r="283" spans="1:15" ht="15" x14ac:dyDescent="0.25">
      <c r="A283" s="41" t="s">
        <v>270</v>
      </c>
      <c r="B283" s="43" t="s">
        <v>590</v>
      </c>
      <c r="D283" s="40"/>
      <c r="O283" s="31"/>
    </row>
    <row r="284" spans="1:15" ht="15" x14ac:dyDescent="0.25">
      <c r="A284" s="41" t="s">
        <v>591</v>
      </c>
      <c r="B284" s="43" t="s">
        <v>592</v>
      </c>
      <c r="D284" s="40"/>
      <c r="O284" s="31"/>
    </row>
    <row r="285" spans="1:15" ht="15" x14ac:dyDescent="0.25">
      <c r="A285" s="36" t="s">
        <v>271</v>
      </c>
      <c r="B285" s="43" t="s">
        <v>593</v>
      </c>
      <c r="D285" s="40"/>
      <c r="O285" s="31"/>
    </row>
    <row r="286" spans="1:15" ht="15" x14ac:dyDescent="0.25">
      <c r="A286" s="36" t="s">
        <v>272</v>
      </c>
      <c r="B286" s="43" t="s">
        <v>594</v>
      </c>
      <c r="D286" s="40"/>
      <c r="O286" s="31"/>
    </row>
    <row r="287" spans="1:15" ht="15" x14ac:dyDescent="0.25">
      <c r="A287" s="41" t="s">
        <v>273</v>
      </c>
      <c r="B287" s="36" t="s">
        <v>595</v>
      </c>
      <c r="D287" s="40"/>
      <c r="O287" s="31"/>
    </row>
    <row r="288" spans="1:15" ht="15" x14ac:dyDescent="0.25">
      <c r="A288" s="41" t="s">
        <v>274</v>
      </c>
      <c r="B288" s="43" t="s">
        <v>596</v>
      </c>
      <c r="D288" s="40"/>
      <c r="O288" s="31"/>
    </row>
    <row r="289" spans="1:15" ht="15" x14ac:dyDescent="0.25">
      <c r="A289" s="41" t="s">
        <v>275</v>
      </c>
      <c r="B289" s="36" t="s">
        <v>597</v>
      </c>
      <c r="D289" s="40"/>
      <c r="O289" s="31"/>
    </row>
    <row r="290" spans="1:15" ht="15" x14ac:dyDescent="0.25">
      <c r="A290" s="41" t="s">
        <v>276</v>
      </c>
      <c r="B290" s="43" t="s">
        <v>598</v>
      </c>
      <c r="D290" s="40"/>
      <c r="O290" s="31"/>
    </row>
    <row r="291" spans="1:15" ht="15" x14ac:dyDescent="0.25">
      <c r="A291" s="41" t="s">
        <v>277</v>
      </c>
      <c r="B291" s="43" t="s">
        <v>599</v>
      </c>
      <c r="D291" s="40"/>
      <c r="O291" s="31"/>
    </row>
    <row r="292" spans="1:15" ht="15" x14ac:dyDescent="0.25">
      <c r="A292" s="41" t="s">
        <v>278</v>
      </c>
      <c r="B292" s="43" t="s">
        <v>600</v>
      </c>
      <c r="D292" s="40"/>
      <c r="O292" s="31"/>
    </row>
    <row r="293" spans="1:15" ht="15" x14ac:dyDescent="0.25">
      <c r="A293" s="41" t="s">
        <v>279</v>
      </c>
      <c r="B293" s="43" t="s">
        <v>601</v>
      </c>
      <c r="D293" s="40"/>
      <c r="O293" s="31"/>
    </row>
    <row r="294" spans="1:15" ht="15" x14ac:dyDescent="0.25">
      <c r="A294" s="41" t="s">
        <v>280</v>
      </c>
      <c r="B294" s="43" t="s">
        <v>602</v>
      </c>
      <c r="D294" s="40"/>
      <c r="O294" s="31"/>
    </row>
    <row r="295" spans="1:15" ht="15" x14ac:dyDescent="0.25">
      <c r="A295" s="41" t="s">
        <v>281</v>
      </c>
      <c r="B295" s="43" t="s">
        <v>603</v>
      </c>
      <c r="D295" s="40"/>
      <c r="O295" s="31"/>
    </row>
    <row r="296" spans="1:15" ht="15" x14ac:dyDescent="0.25">
      <c r="A296" s="46" t="s">
        <v>604</v>
      </c>
      <c r="B296" s="43" t="s">
        <v>605</v>
      </c>
      <c r="D296" s="40"/>
      <c r="O296" s="31"/>
    </row>
    <row r="297" spans="1:15" ht="15" x14ac:dyDescent="0.25">
      <c r="A297" s="41" t="s">
        <v>282</v>
      </c>
      <c r="B297" s="36" t="s">
        <v>606</v>
      </c>
      <c r="D297" s="40"/>
      <c r="O297" s="31"/>
    </row>
    <row r="298" spans="1:15" ht="15" x14ac:dyDescent="0.25">
      <c r="A298" s="41" t="s">
        <v>283</v>
      </c>
      <c r="B298" s="43" t="s">
        <v>607</v>
      </c>
      <c r="D298" s="40"/>
      <c r="O298" s="31"/>
    </row>
    <row r="299" spans="1:15" ht="15" x14ac:dyDescent="0.25">
      <c r="A299" s="41" t="s">
        <v>284</v>
      </c>
      <c r="B299" s="43" t="s">
        <v>608</v>
      </c>
      <c r="D299" s="40"/>
      <c r="O299" s="31"/>
    </row>
    <row r="300" spans="1:15" ht="15" x14ac:dyDescent="0.25">
      <c r="A300" s="36" t="s">
        <v>285</v>
      </c>
      <c r="B300" s="43" t="s">
        <v>609</v>
      </c>
      <c r="D300" s="40"/>
      <c r="O300" s="31"/>
    </row>
    <row r="301" spans="1:15" ht="15" x14ac:dyDescent="0.25">
      <c r="A301" s="41" t="s">
        <v>286</v>
      </c>
      <c r="B301" s="43" t="s">
        <v>610</v>
      </c>
      <c r="D301" s="40"/>
      <c r="O301" s="31"/>
    </row>
    <row r="302" spans="1:15" ht="15" x14ac:dyDescent="0.25">
      <c r="A302" s="41" t="s">
        <v>287</v>
      </c>
      <c r="B302" s="43" t="s">
        <v>611</v>
      </c>
      <c r="D302" s="40"/>
      <c r="O302" s="31"/>
    </row>
    <row r="303" spans="1:15" ht="15" x14ac:dyDescent="0.25">
      <c r="A303" s="46" t="s">
        <v>288</v>
      </c>
      <c r="B303" s="43" t="s">
        <v>612</v>
      </c>
      <c r="D303" s="40"/>
      <c r="O303" s="31"/>
    </row>
    <row r="304" spans="1:15" ht="15" x14ac:dyDescent="0.25">
      <c r="A304" s="41" t="s">
        <v>289</v>
      </c>
      <c r="B304" s="43" t="s">
        <v>613</v>
      </c>
      <c r="D304" s="40"/>
      <c r="O304" s="31"/>
    </row>
    <row r="305" spans="1:15" ht="15" x14ac:dyDescent="0.25">
      <c r="A305" s="41" t="s">
        <v>290</v>
      </c>
      <c r="B305" s="43" t="s">
        <v>614</v>
      </c>
      <c r="D305" s="40"/>
      <c r="O305" s="31"/>
    </row>
    <row r="306" spans="1:15" ht="15" x14ac:dyDescent="0.25">
      <c r="A306" s="41" t="s">
        <v>291</v>
      </c>
      <c r="B306" s="36" t="s">
        <v>615</v>
      </c>
      <c r="D306" s="40"/>
      <c r="O306" s="31"/>
    </row>
    <row r="307" spans="1:15" ht="15" x14ac:dyDescent="0.25">
      <c r="A307" s="41" t="s">
        <v>292</v>
      </c>
      <c r="B307" s="43" t="s">
        <v>616</v>
      </c>
      <c r="D307" s="40"/>
      <c r="O307" s="31"/>
    </row>
    <row r="308" spans="1:15" ht="15" x14ac:dyDescent="0.25">
      <c r="A308" s="41" t="s">
        <v>293</v>
      </c>
      <c r="B308" s="36" t="s">
        <v>617</v>
      </c>
      <c r="D308" s="40"/>
      <c r="O308" s="31"/>
    </row>
    <row r="309" spans="1:15" ht="15" x14ac:dyDescent="0.25">
      <c r="A309" s="41" t="s">
        <v>294</v>
      </c>
      <c r="B309" s="43" t="s">
        <v>618</v>
      </c>
      <c r="D309" s="40"/>
      <c r="O309" s="31"/>
    </row>
    <row r="310" spans="1:15" x14ac:dyDescent="0.2">
      <c r="A310" s="10"/>
      <c r="O310" s="31"/>
    </row>
    <row r="311" spans="1:15" x14ac:dyDescent="0.2">
      <c r="A311" s="10"/>
      <c r="O311" s="31"/>
    </row>
    <row r="312" spans="1:15" x14ac:dyDescent="0.2">
      <c r="A312" s="41"/>
      <c r="B312" s="43"/>
      <c r="O312" s="31"/>
    </row>
    <row r="313" spans="1:15" x14ac:dyDescent="0.2">
      <c r="A313" s="41"/>
      <c r="B313" s="43"/>
      <c r="O313" s="31"/>
    </row>
    <row r="314" spans="1:15" x14ac:dyDescent="0.2">
      <c r="A314" s="41"/>
      <c r="B314" s="43"/>
      <c r="O314" s="31"/>
    </row>
    <row r="315" spans="1:15" x14ac:dyDescent="0.2">
      <c r="A315" s="41"/>
      <c r="B315" s="43"/>
      <c r="O315" s="31"/>
    </row>
    <row r="316" spans="1:15" x14ac:dyDescent="0.2">
      <c r="A316" s="41"/>
      <c r="B316" s="43"/>
      <c r="O316" s="31"/>
    </row>
    <row r="317" spans="1:15" x14ac:dyDescent="0.2">
      <c r="A317" s="41"/>
      <c r="B317" s="43"/>
      <c r="O317" s="31"/>
    </row>
    <row r="318" spans="1:15" x14ac:dyDescent="0.2">
      <c r="A318" s="41"/>
      <c r="B318" s="43"/>
      <c r="O318" s="31"/>
    </row>
    <row r="319" spans="1:15" x14ac:dyDescent="0.2">
      <c r="A319" s="41"/>
      <c r="B319" s="43"/>
      <c r="O319" s="31"/>
    </row>
    <row r="320" spans="1:15" x14ac:dyDescent="0.2">
      <c r="A320" s="10"/>
      <c r="O320" s="31"/>
    </row>
    <row r="321" spans="1:15" x14ac:dyDescent="0.2">
      <c r="A321" s="41"/>
      <c r="B321" s="43"/>
      <c r="O321" s="31"/>
    </row>
    <row r="322" spans="1:15" x14ac:dyDescent="0.2">
      <c r="A322" s="41"/>
      <c r="B322" s="43"/>
      <c r="O322" s="31"/>
    </row>
    <row r="323" spans="1:15" x14ac:dyDescent="0.2">
      <c r="A323" s="41"/>
      <c r="B323" s="43"/>
      <c r="O323" s="31"/>
    </row>
    <row r="324" spans="1:15" x14ac:dyDescent="0.2">
      <c r="A324" s="41"/>
      <c r="B324" s="43"/>
      <c r="O324" s="31"/>
    </row>
    <row r="325" spans="1:15" x14ac:dyDescent="0.2">
      <c r="A325" s="10"/>
      <c r="O325" s="31"/>
    </row>
    <row r="326" spans="1:15" x14ac:dyDescent="0.2">
      <c r="A326" s="41"/>
      <c r="B326" s="43"/>
      <c r="O326" s="31"/>
    </row>
    <row r="327" spans="1:15" x14ac:dyDescent="0.2">
      <c r="A327" s="41"/>
      <c r="B327" s="43"/>
      <c r="O327" s="31"/>
    </row>
    <row r="328" spans="1:15" x14ac:dyDescent="0.2">
      <c r="A328" s="41"/>
      <c r="B328" s="43"/>
      <c r="O328" s="31"/>
    </row>
    <row r="329" spans="1:15" x14ac:dyDescent="0.2">
      <c r="A329" s="41"/>
      <c r="B329" s="43"/>
      <c r="O329" s="31"/>
    </row>
    <row r="330" spans="1:15" x14ac:dyDescent="0.2">
      <c r="A330" s="41"/>
      <c r="B330" s="43"/>
      <c r="O330" s="31"/>
    </row>
    <row r="331" spans="1:15" x14ac:dyDescent="0.2">
      <c r="A331" s="41"/>
      <c r="B331" s="43"/>
      <c r="O331" s="31"/>
    </row>
    <row r="332" spans="1:15" x14ac:dyDescent="0.2">
      <c r="A332" s="10"/>
      <c r="O332" s="31"/>
    </row>
    <row r="333" spans="1:15" x14ac:dyDescent="0.2">
      <c r="A333" s="41"/>
      <c r="B333" s="43"/>
      <c r="O333" s="31"/>
    </row>
    <row r="334" spans="1:15" x14ac:dyDescent="0.2">
      <c r="A334" s="41"/>
      <c r="B334" s="43"/>
      <c r="O334" s="31"/>
    </row>
    <row r="335" spans="1:15" x14ac:dyDescent="0.2">
      <c r="A335" s="41"/>
      <c r="B335" s="43"/>
      <c r="O335" s="31"/>
    </row>
    <row r="336" spans="1:15" x14ac:dyDescent="0.2">
      <c r="A336" s="10"/>
      <c r="O336" s="31"/>
    </row>
    <row r="337" spans="1:15" x14ac:dyDescent="0.2">
      <c r="A337" s="41"/>
      <c r="B337" s="43"/>
      <c r="O337" s="31"/>
    </row>
    <row r="338" spans="1:15" x14ac:dyDescent="0.2">
      <c r="A338" s="10"/>
      <c r="O338" s="31"/>
    </row>
    <row r="339" spans="1:15" x14ac:dyDescent="0.2">
      <c r="A339" s="41"/>
      <c r="B339" s="43"/>
      <c r="O339" s="31"/>
    </row>
    <row r="340" spans="1:15" x14ac:dyDescent="0.2">
      <c r="A340" s="41"/>
      <c r="B340" s="43"/>
    </row>
    <row r="341" spans="1:15" x14ac:dyDescent="0.2">
      <c r="A341" s="10"/>
    </row>
    <row r="342" spans="1:15" x14ac:dyDescent="0.2">
      <c r="A342" s="48"/>
      <c r="B342" s="43"/>
    </row>
    <row r="343" spans="1:15" x14ac:dyDescent="0.2">
      <c r="A343" s="41"/>
      <c r="B343" s="43"/>
    </row>
    <row r="344" spans="1:15" x14ac:dyDescent="0.2">
      <c r="A344" s="10"/>
    </row>
    <row r="345" spans="1:15" x14ac:dyDescent="0.2">
      <c r="A345" s="41"/>
      <c r="B345" s="43"/>
    </row>
    <row r="346" spans="1:15" x14ac:dyDescent="0.2">
      <c r="A346" s="41"/>
      <c r="B346" s="43"/>
    </row>
    <row r="347" spans="1:15" x14ac:dyDescent="0.2">
      <c r="A347" s="10"/>
    </row>
    <row r="348" spans="1:15" x14ac:dyDescent="0.2">
      <c r="A348" s="10"/>
    </row>
    <row r="349" spans="1:15" x14ac:dyDescent="0.2">
      <c r="A349" s="41"/>
      <c r="B349" s="43"/>
    </row>
    <row r="350" spans="1:15" x14ac:dyDescent="0.2">
      <c r="A350" s="41"/>
      <c r="B350" s="43"/>
    </row>
    <row r="351" spans="1:15" x14ac:dyDescent="0.2">
      <c r="A351" s="10"/>
    </row>
    <row r="352" spans="1:15" x14ac:dyDescent="0.2">
      <c r="A352" s="41"/>
      <c r="B352" s="4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pageSetUpPr fitToPage="1"/>
  </sheetPr>
  <dimension ref="A1:J45"/>
  <sheetViews>
    <sheetView tabSelected="1" zoomScale="85" zoomScaleNormal="85" workbookViewId="0">
      <selection activeCell="E3" sqref="E3"/>
    </sheetView>
  </sheetViews>
  <sheetFormatPr defaultRowHeight="15" x14ac:dyDescent="0.2"/>
  <cols>
    <col min="1" max="1" width="29.77734375" customWidth="1"/>
    <col min="2" max="5" width="11.44140625" customWidth="1"/>
    <col min="6" max="6" width="7.109375" hidden="1" customWidth="1"/>
    <col min="7" max="7" width="4" customWidth="1"/>
    <col min="8" max="8" width="8.77734375" customWidth="1"/>
    <col min="10" max="10" width="8.109375" customWidth="1"/>
  </cols>
  <sheetData>
    <row r="1" spans="1:10" s="43" customFormat="1" ht="18" x14ac:dyDescent="0.25">
      <c r="A1" s="49" t="s">
        <v>619</v>
      </c>
      <c r="B1" s="50"/>
      <c r="E1" s="51"/>
    </row>
    <row r="2" spans="1:10" s="43" customFormat="1" ht="18" x14ac:dyDescent="0.25">
      <c r="A2" s="49"/>
      <c r="B2" s="50"/>
      <c r="E2" s="51"/>
    </row>
    <row r="3" spans="1:10" s="43" customFormat="1" ht="18" x14ac:dyDescent="0.25">
      <c r="A3" s="52" t="s">
        <v>620</v>
      </c>
      <c r="B3" s="50"/>
      <c r="E3" s="53"/>
      <c r="H3" s="122" t="s">
        <v>621</v>
      </c>
      <c r="I3" s="122"/>
      <c r="J3" s="122"/>
    </row>
    <row r="4" spans="1:10" s="56" customFormat="1" ht="24.75" customHeight="1" x14ac:dyDescent="0.2">
      <c r="A4" s="54" t="s">
        <v>622</v>
      </c>
      <c r="B4" s="123" t="str">
        <f>IFERROR(VLOOKUP(E3,'Data List'!A7:B295,2,0),"")</f>
        <v/>
      </c>
      <c r="C4" s="123"/>
      <c r="D4" s="123"/>
      <c r="E4" s="123"/>
      <c r="F4" s="55" t="s">
        <v>17</v>
      </c>
      <c r="H4" s="122"/>
      <c r="I4" s="122"/>
      <c r="J4" s="122"/>
    </row>
    <row r="5" spans="1:10" s="57" customFormat="1" ht="15.75" customHeight="1" thickBot="1" x14ac:dyDescent="0.25">
      <c r="A5" s="43"/>
      <c r="B5" s="43"/>
      <c r="C5" s="43"/>
      <c r="D5" s="43"/>
      <c r="E5" s="43"/>
      <c r="F5" s="43"/>
      <c r="H5" s="43"/>
    </row>
    <row r="6" spans="1:10" s="43" customFormat="1" ht="19.5" customHeight="1" x14ac:dyDescent="0.25">
      <c r="A6" s="58" t="s">
        <v>623</v>
      </c>
      <c r="B6" s="59"/>
      <c r="C6" s="60"/>
      <c r="D6" s="60"/>
      <c r="E6" s="61"/>
      <c r="H6" s="62"/>
      <c r="I6" s="60"/>
      <c r="J6" s="61"/>
    </row>
    <row r="7" spans="1:10" s="43" customFormat="1" ht="12.75" x14ac:dyDescent="0.2">
      <c r="A7" s="63"/>
      <c r="B7" s="64"/>
      <c r="C7" s="64"/>
      <c r="D7" s="64"/>
      <c r="E7" s="65"/>
      <c r="H7" s="63"/>
      <c r="I7" s="64"/>
      <c r="J7" s="65"/>
    </row>
    <row r="8" spans="1:10" s="43" customFormat="1" ht="12.75" x14ac:dyDescent="0.2">
      <c r="A8" s="66"/>
      <c r="B8" s="64"/>
      <c r="C8" s="64"/>
      <c r="D8" s="64"/>
      <c r="E8" s="65"/>
      <c r="H8" s="63"/>
      <c r="I8" s="64"/>
      <c r="J8" s="65"/>
    </row>
    <row r="9" spans="1:10" s="43" customFormat="1" ht="40.15" customHeight="1" x14ac:dyDescent="0.2">
      <c r="A9" s="66"/>
      <c r="B9" s="67" t="s">
        <v>624</v>
      </c>
      <c r="C9" s="67" t="s">
        <v>625</v>
      </c>
      <c r="D9" s="67" t="s">
        <v>626</v>
      </c>
      <c r="E9" s="68" t="s">
        <v>627</v>
      </c>
      <c r="H9" s="69" t="s">
        <v>625</v>
      </c>
      <c r="I9" s="67" t="s">
        <v>626</v>
      </c>
      <c r="J9" s="68" t="s">
        <v>627</v>
      </c>
    </row>
    <row r="10" spans="1:10" s="43" customFormat="1" ht="12.75" x14ac:dyDescent="0.2">
      <c r="A10" s="63"/>
      <c r="B10" s="64"/>
      <c r="C10" s="64"/>
      <c r="D10" s="70" t="s">
        <v>628</v>
      </c>
      <c r="E10" s="71" t="s">
        <v>628</v>
      </c>
      <c r="H10" s="63"/>
      <c r="I10" s="70" t="s">
        <v>628</v>
      </c>
      <c r="J10" s="71" t="s">
        <v>628</v>
      </c>
    </row>
    <row r="11" spans="1:10" s="43" customFormat="1" ht="12.75" x14ac:dyDescent="0.2">
      <c r="A11" s="72" t="s">
        <v>629</v>
      </c>
      <c r="B11" s="64"/>
      <c r="C11" s="64"/>
      <c r="D11" s="70"/>
      <c r="E11" s="71"/>
      <c r="H11" s="63"/>
      <c r="I11" s="70"/>
      <c r="J11" s="71"/>
    </row>
    <row r="12" spans="1:10" s="56" customFormat="1" ht="20.100000000000001" customHeight="1" x14ac:dyDescent="0.2">
      <c r="A12" s="73" t="s">
        <v>630</v>
      </c>
      <c r="B12" s="74">
        <v>13</v>
      </c>
      <c r="C12" s="75" t="str">
        <f>IFERROR(VLOOKUP($B$4,'Data List'!$B$7:$N$278,4,0),"")</f>
        <v/>
      </c>
      <c r="D12" s="76" t="str">
        <f>IFERROR(VLOOKUP($B$4,'Data List'!$B$7:$N$278,7,0),"")</f>
        <v/>
      </c>
      <c r="E12" s="77" t="str">
        <f>IFERROR(ROUND(C12*D12,0),"")</f>
        <v/>
      </c>
      <c r="H12" s="78"/>
      <c r="I12" s="76" t="str">
        <f>IFERROR(VLOOKUP($B$4,'Data List'!$B$7:$N$278,7,0),"")</f>
        <v/>
      </c>
      <c r="J12" s="77" t="str">
        <f>IFERROR(ROUND(H12*I12,0),"")</f>
        <v/>
      </c>
    </row>
    <row r="13" spans="1:10" s="43" customFormat="1" hidden="1" x14ac:dyDescent="0.2">
      <c r="A13" s="79"/>
      <c r="B13" s="64"/>
      <c r="C13" s="80"/>
      <c r="D13" s="81"/>
      <c r="E13" s="82"/>
      <c r="H13" s="83"/>
      <c r="I13" s="81"/>
      <c r="J13" s="82"/>
    </row>
    <row r="14" spans="1:10" s="43" customFormat="1" ht="4.5" customHeight="1" x14ac:dyDescent="0.2">
      <c r="A14" s="84"/>
      <c r="B14" s="64"/>
      <c r="C14" s="80"/>
      <c r="D14" s="81"/>
      <c r="E14" s="82"/>
      <c r="H14" s="83"/>
      <c r="I14" s="81"/>
      <c r="J14" s="82"/>
    </row>
    <row r="15" spans="1:10" s="56" customFormat="1" ht="20.100000000000001" customHeight="1" x14ac:dyDescent="0.2">
      <c r="A15" s="73" t="s">
        <v>631</v>
      </c>
      <c r="B15" s="74">
        <v>14</v>
      </c>
      <c r="C15" s="75" t="str">
        <f>IFERROR(VLOOKUP($B$4,'Data List'!$B$7:$N$278,5,0),"")</f>
        <v/>
      </c>
      <c r="D15" s="76" t="str">
        <f>D12</f>
        <v/>
      </c>
      <c r="E15" s="77" t="str">
        <f>IFERROR(ROUND(C15*D15,0),"")</f>
        <v/>
      </c>
      <c r="H15" s="78"/>
      <c r="I15" s="76" t="str">
        <f>I12</f>
        <v/>
      </c>
      <c r="J15" s="77" t="str">
        <f>IFERROR(ROUND(H15*I15,0),"")</f>
        <v/>
      </c>
    </row>
    <row r="16" spans="1:10" s="43" customFormat="1" hidden="1" x14ac:dyDescent="0.2">
      <c r="A16" s="79"/>
      <c r="B16" s="64"/>
      <c r="C16" s="80"/>
      <c r="D16" s="81"/>
      <c r="E16" s="82"/>
      <c r="H16" s="83"/>
      <c r="I16" s="81"/>
      <c r="J16" s="82"/>
    </row>
    <row r="17" spans="1:10" s="43" customFormat="1" ht="4.5" customHeight="1" x14ac:dyDescent="0.2">
      <c r="A17" s="84"/>
      <c r="B17" s="64"/>
      <c r="C17" s="80"/>
      <c r="D17" s="81"/>
      <c r="E17" s="82"/>
      <c r="H17" s="83"/>
      <c r="I17" s="81"/>
      <c r="J17" s="82"/>
    </row>
    <row r="18" spans="1:10" s="56" customFormat="1" ht="20.100000000000001" customHeight="1" x14ac:dyDescent="0.2">
      <c r="A18" s="73" t="s">
        <v>632</v>
      </c>
      <c r="B18" s="74">
        <v>11</v>
      </c>
      <c r="C18" s="75" t="str">
        <f>IFERROR(VLOOKUP($B$4,'Data List'!$B$7:$N$278,6,0),"")</f>
        <v/>
      </c>
      <c r="D18" s="76" t="str">
        <f>D15</f>
        <v/>
      </c>
      <c r="E18" s="77" t="str">
        <f>IFERROR(ROUND(C18*D18,0),"")</f>
        <v/>
      </c>
      <c r="H18" s="78"/>
      <c r="I18" s="76" t="str">
        <f>I15</f>
        <v/>
      </c>
      <c r="J18" s="77" t="str">
        <f>IFERROR(ROUND(H18*I18,0),"")</f>
        <v/>
      </c>
    </row>
    <row r="19" spans="1:10" s="43" customFormat="1" ht="4.5" customHeight="1" x14ac:dyDescent="0.2">
      <c r="A19" s="79"/>
      <c r="B19" s="64"/>
      <c r="C19" s="85"/>
      <c r="D19" s="86"/>
      <c r="E19" s="87"/>
      <c r="H19" s="88"/>
      <c r="I19" s="86"/>
      <c r="J19" s="87"/>
    </row>
    <row r="20" spans="1:10" s="50" customFormat="1" x14ac:dyDescent="0.25">
      <c r="A20" s="89" t="s">
        <v>633</v>
      </c>
      <c r="B20" s="90"/>
      <c r="C20" s="91"/>
      <c r="D20" s="92"/>
      <c r="E20" s="93">
        <f>SUM(E12:E18)</f>
        <v>0</v>
      </c>
      <c r="F20" s="94"/>
      <c r="G20" s="94"/>
      <c r="H20" s="95"/>
      <c r="I20" s="92"/>
      <c r="J20" s="93">
        <f>SUM(J12:J18)</f>
        <v>0</v>
      </c>
    </row>
    <row r="21" spans="1:10" s="43" customFormat="1" ht="12.75" x14ac:dyDescent="0.2">
      <c r="A21" s="84"/>
      <c r="B21" s="64"/>
      <c r="C21" s="85"/>
      <c r="D21" s="86"/>
      <c r="E21" s="82"/>
      <c r="H21" s="88"/>
      <c r="I21" s="86"/>
      <c r="J21" s="82"/>
    </row>
    <row r="22" spans="1:10" s="43" customFormat="1" ht="12.75" x14ac:dyDescent="0.2">
      <c r="A22" s="72" t="s">
        <v>634</v>
      </c>
      <c r="B22" s="64"/>
      <c r="C22" s="85"/>
      <c r="D22" s="86"/>
      <c r="E22" s="82"/>
      <c r="H22" s="88"/>
      <c r="I22" s="86"/>
      <c r="J22" s="82"/>
    </row>
    <row r="23" spans="1:10" s="56" customFormat="1" ht="20.100000000000001" customHeight="1" x14ac:dyDescent="0.2">
      <c r="A23" s="73" t="s">
        <v>630</v>
      </c>
      <c r="B23" s="74">
        <v>13</v>
      </c>
      <c r="C23" s="75" t="str">
        <f>IFERROR(VLOOKUP($B$4,'Data List'!$B$7:$N$278,8,0),"")</f>
        <v/>
      </c>
      <c r="D23" s="76" t="str">
        <f>IFERROR(VLOOKUP($B$4,'Data List'!$B$7:$N$278,11,0),"")</f>
        <v/>
      </c>
      <c r="E23" s="77" t="str">
        <f>IFERROR(ROUND(C23*D23,0),"")</f>
        <v/>
      </c>
      <c r="H23" s="78"/>
      <c r="I23" s="76" t="str">
        <f>IFERROR(VLOOKUP($B$4,'Data List'!$B$7:$N$278,11,0),"")</f>
        <v/>
      </c>
      <c r="J23" s="77" t="str">
        <f>IFERROR(ROUND(H23*I23,0),"")</f>
        <v/>
      </c>
    </row>
    <row r="24" spans="1:10" s="43" customFormat="1" hidden="1" x14ac:dyDescent="0.2">
      <c r="A24" s="79"/>
      <c r="B24" s="64"/>
      <c r="C24" s="80"/>
      <c r="D24" s="81"/>
      <c r="E24" s="82"/>
      <c r="H24" s="83"/>
      <c r="I24" s="81"/>
      <c r="J24" s="82"/>
    </row>
    <row r="25" spans="1:10" s="43" customFormat="1" ht="4.5" customHeight="1" x14ac:dyDescent="0.2">
      <c r="A25" s="84"/>
      <c r="B25" s="64"/>
      <c r="C25" s="80"/>
      <c r="D25" s="81"/>
      <c r="E25" s="82"/>
      <c r="H25" s="83"/>
      <c r="I25" s="81"/>
      <c r="J25" s="82"/>
    </row>
    <row r="26" spans="1:10" s="43" customFormat="1" ht="20.100000000000001" customHeight="1" x14ac:dyDescent="0.2">
      <c r="A26" s="73" t="s">
        <v>631</v>
      </c>
      <c r="B26" s="64">
        <v>14</v>
      </c>
      <c r="C26" s="75" t="str">
        <f>IFERROR(VLOOKUP($B$4,'Data List'!$B$7:$N$278,9,0),"")</f>
        <v/>
      </c>
      <c r="D26" s="76" t="str">
        <f>D23</f>
        <v/>
      </c>
      <c r="E26" s="82" t="str">
        <f>IFERROR(ROUND(C26*D26,0),"")</f>
        <v/>
      </c>
      <c r="H26" s="78"/>
      <c r="I26" s="76" t="str">
        <f>I23</f>
        <v/>
      </c>
      <c r="J26" s="77" t="str">
        <f>IFERROR(ROUND(H26*I26,0),"")</f>
        <v/>
      </c>
    </row>
    <row r="27" spans="1:10" s="43" customFormat="1" hidden="1" x14ac:dyDescent="0.2">
      <c r="A27" s="79"/>
      <c r="B27" s="64"/>
      <c r="C27" s="80"/>
      <c r="D27" s="81"/>
      <c r="E27" s="82"/>
      <c r="H27" s="83"/>
      <c r="I27" s="81"/>
      <c r="J27" s="82"/>
    </row>
    <row r="28" spans="1:10" s="43" customFormat="1" ht="4.5" customHeight="1" x14ac:dyDescent="0.2">
      <c r="A28" s="84"/>
      <c r="B28" s="64"/>
      <c r="C28" s="80"/>
      <c r="D28" s="81"/>
      <c r="E28" s="82"/>
      <c r="H28" s="83"/>
      <c r="I28" s="81"/>
      <c r="J28" s="82"/>
    </row>
    <row r="29" spans="1:10" s="43" customFormat="1" ht="20.100000000000001" customHeight="1" x14ac:dyDescent="0.2">
      <c r="A29" s="73" t="s">
        <v>632</v>
      </c>
      <c r="B29" s="64">
        <v>11</v>
      </c>
      <c r="C29" s="75" t="str">
        <f>IFERROR(VLOOKUP($B$4,'Data List'!$B$7:$N$278,10,0),"")</f>
        <v/>
      </c>
      <c r="D29" s="76" t="str">
        <f>D26</f>
        <v/>
      </c>
      <c r="E29" s="82" t="str">
        <f>IFERROR(ROUND(C29*D29,0),"")</f>
        <v/>
      </c>
      <c r="H29" s="78"/>
      <c r="I29" s="76" t="str">
        <f>I26</f>
        <v/>
      </c>
      <c r="J29" s="82" t="str">
        <f>IFERROR(ROUND(H29*I29,0),"")</f>
        <v/>
      </c>
    </row>
    <row r="30" spans="1:10" s="43" customFormat="1" ht="4.5" customHeight="1" x14ac:dyDescent="0.2">
      <c r="A30" s="79"/>
      <c r="B30" s="64"/>
      <c r="C30" s="85"/>
      <c r="D30" s="86"/>
      <c r="E30" s="87"/>
      <c r="H30" s="88"/>
      <c r="I30" s="86"/>
      <c r="J30" s="87"/>
    </row>
    <row r="31" spans="1:10" s="50" customFormat="1" x14ac:dyDescent="0.25">
      <c r="A31" s="89" t="s">
        <v>635</v>
      </c>
      <c r="B31" s="90"/>
      <c r="C31" s="91"/>
      <c r="D31" s="92"/>
      <c r="E31" s="93">
        <f>SUM(E23:E30)</f>
        <v>0</v>
      </c>
      <c r="F31" s="94"/>
      <c r="G31" s="94"/>
      <c r="H31" s="95"/>
      <c r="I31" s="92"/>
      <c r="J31" s="93">
        <f>SUM(J23:J30)</f>
        <v>0</v>
      </c>
    </row>
    <row r="32" spans="1:10" s="43" customFormat="1" ht="12.75" x14ac:dyDescent="0.2">
      <c r="A32" s="96"/>
      <c r="B32" s="64"/>
      <c r="C32" s="85"/>
      <c r="D32" s="86"/>
      <c r="E32" s="82"/>
      <c r="H32" s="88"/>
      <c r="I32" s="86"/>
      <c r="J32" s="82"/>
    </row>
    <row r="33" spans="1:10" s="101" customFormat="1" ht="18" customHeight="1" x14ac:dyDescent="0.2">
      <c r="A33" s="97" t="s">
        <v>636</v>
      </c>
      <c r="B33" s="98"/>
      <c r="C33" s="98"/>
      <c r="D33" s="98"/>
      <c r="E33" s="99">
        <f>E20+E31</f>
        <v>0</v>
      </c>
      <c r="F33" s="100"/>
      <c r="G33" s="100"/>
      <c r="H33" s="97"/>
      <c r="I33" s="98"/>
      <c r="J33" s="99">
        <f>J20+J31</f>
        <v>0</v>
      </c>
    </row>
    <row r="34" spans="1:10" s="43" customFormat="1" ht="12.75" customHeight="1" x14ac:dyDescent="0.2">
      <c r="A34" s="63"/>
      <c r="B34" s="64"/>
      <c r="C34" s="64"/>
      <c r="D34" s="64"/>
      <c r="E34" s="65"/>
      <c r="H34" s="63"/>
      <c r="I34" s="64"/>
      <c r="J34" s="65"/>
    </row>
    <row r="35" spans="1:10" s="43" customFormat="1" ht="12.75" x14ac:dyDescent="0.2">
      <c r="A35" s="124" t="s">
        <v>2</v>
      </c>
      <c r="B35" s="125"/>
      <c r="C35" s="125"/>
      <c r="D35" s="125"/>
      <c r="E35" s="102" t="str">
        <f>IFERROR(VLOOKUP($B$4,'Data List'!$B$7:$N$278,12,0),"")</f>
        <v/>
      </c>
      <c r="F35" s="103"/>
      <c r="G35" s="103"/>
      <c r="H35" s="104"/>
      <c r="I35" s="105"/>
      <c r="J35" s="102">
        <f>IF(J33=0,0,E35)</f>
        <v>0</v>
      </c>
    </row>
    <row r="36" spans="1:10" s="43" customFormat="1" ht="7.5" customHeight="1" x14ac:dyDescent="0.2">
      <c r="A36" s="63"/>
      <c r="B36" s="64"/>
      <c r="C36" s="64"/>
      <c r="D36" s="64"/>
      <c r="E36" s="82"/>
      <c r="H36" s="63"/>
      <c r="I36" s="64"/>
      <c r="J36" s="82"/>
    </row>
    <row r="37" spans="1:10" s="56" customFormat="1" ht="17.25" customHeight="1" thickBot="1" x14ac:dyDescent="0.25">
      <c r="A37" s="97" t="s">
        <v>637</v>
      </c>
      <c r="B37" s="106"/>
      <c r="C37" s="106"/>
      <c r="D37" s="106"/>
      <c r="E37" s="107">
        <f>SUM(E33:E36)</f>
        <v>0</v>
      </c>
      <c r="F37" s="108"/>
      <c r="G37" s="108"/>
      <c r="H37" s="109"/>
      <c r="I37" s="106"/>
      <c r="J37" s="107">
        <f>SUM(J33:J36)</f>
        <v>0</v>
      </c>
    </row>
    <row r="38" spans="1:10" s="43" customFormat="1" ht="13.5" thickTop="1" x14ac:dyDescent="0.2">
      <c r="A38" s="66"/>
      <c r="B38" s="64"/>
      <c r="C38" s="64"/>
      <c r="D38" s="64"/>
      <c r="E38" s="110"/>
      <c r="H38" s="63"/>
      <c r="I38" s="64"/>
      <c r="J38" s="110"/>
    </row>
    <row r="39" spans="1:10" s="43" customFormat="1" ht="12.75" x14ac:dyDescent="0.2">
      <c r="A39" s="66"/>
      <c r="B39" s="64"/>
      <c r="C39" s="64"/>
      <c r="D39" s="64"/>
      <c r="E39" s="111"/>
      <c r="H39" s="63"/>
      <c r="I39" s="64"/>
      <c r="J39" s="111"/>
    </row>
    <row r="40" spans="1:10" s="43" customFormat="1" ht="13.5" thickBot="1" x14ac:dyDescent="0.25">
      <c r="A40" s="112"/>
      <c r="B40" s="113"/>
      <c r="C40" s="113"/>
      <c r="D40" s="113"/>
      <c r="E40" s="114"/>
      <c r="G40" s="115"/>
      <c r="H40" s="116"/>
      <c r="I40" s="113"/>
      <c r="J40" s="114"/>
    </row>
    <row r="41" spans="1:10" s="43" customFormat="1" ht="12.75" x14ac:dyDescent="0.2">
      <c r="A41" s="117"/>
      <c r="B41" s="117"/>
      <c r="C41" s="117"/>
      <c r="D41" s="117"/>
      <c r="E41" s="117"/>
      <c r="H41" s="117"/>
    </row>
    <row r="43" spans="1:10" s="43" customFormat="1" ht="12.75" x14ac:dyDescent="0.2">
      <c r="E43" s="118"/>
    </row>
    <row r="44" spans="1:10" s="43" customFormat="1" ht="12.75" hidden="1" x14ac:dyDescent="0.2">
      <c r="E44" s="118">
        <v>0</v>
      </c>
    </row>
    <row r="45" spans="1:10" s="43" customFormat="1" ht="12.75" x14ac:dyDescent="0.2"/>
  </sheetData>
  <sheetProtection password="BF77" sheet="1" objects="1" scenarios="1" selectLockedCells="1"/>
  <dataConsolidate/>
  <mergeCells count="3">
    <mergeCell ref="H3:J4"/>
    <mergeCell ref="B4:E4"/>
    <mergeCell ref="A35:D35"/>
  </mergeCells>
  <dataValidations count="1">
    <dataValidation type="whole" allowBlank="1" showErrorMessage="1" errorTitle="Error" error="Please enter a value with no decimal places." sqref="H12 H15 H18 H23 H26 H29" xr:uid="{00000000-0002-0000-0200-000000000000}">
      <formula1>0</formula1>
      <formula2>10000000</formula2>
    </dataValidation>
  </dataValidations>
  <printOptions horizontalCentered="1"/>
  <pageMargins left="0.23622047244094491" right="0.23622047244094491" top="0.78740157480314965" bottom="0.59055118110236227" header="0.51181102362204722" footer="0.51181102362204722"/>
  <pageSetup paperSize="9"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8728087AC31170439DE4D6F18D08AAD5" ma:contentTypeVersion="2" ma:contentTypeDescription="MKC Branded Word Template Document" ma:contentTypeScope="" ma:versionID="7342ae712cd926eaaa3631f74c4fcd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e73f336-9c49-41ab-9427-d263034a0100" ContentTypeId="0x010100073DBBF460B4694388C550D7D3B13999" PreviousValue="false" LastSyncTimeStamp="2021-10-01T14:38:35.487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8EBEE2-5F9B-457D-9B03-3BB86B7778EF}"/>
</file>

<file path=customXml/itemProps2.xml><?xml version="1.0" encoding="utf-8"?>
<ds:datastoreItem xmlns:ds="http://schemas.openxmlformats.org/officeDocument/2006/customXml" ds:itemID="{2FFE6A92-BB25-4FE0-BDB4-575BD5C6CFE2}"/>
</file>

<file path=customXml/itemProps3.xml><?xml version="1.0" encoding="utf-8"?>
<ds:datastoreItem xmlns:ds="http://schemas.openxmlformats.org/officeDocument/2006/customXml" ds:itemID="{24435AE9-5AE8-42B7-AB85-4235DE7FBF01}"/>
</file>

<file path=customXml/itemProps4.xml><?xml version="1.0" encoding="utf-8"?>
<ds:datastoreItem xmlns:ds="http://schemas.openxmlformats.org/officeDocument/2006/customXml" ds:itemID="{45584AD7-31B5-446D-B5C9-17FACF390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List</vt:lpstr>
      <vt:lpstr>School Codes</vt:lpstr>
      <vt:lpstr>Funding Info</vt:lpstr>
    </vt:vector>
  </TitlesOfParts>
  <Company>Milton Keynes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Francis, Karen</dc:creator>
  <cp:lastModifiedBy>Day, Kayleigh</cp:lastModifiedBy>
  <dcterms:created xsi:type="dcterms:W3CDTF">2020-03-17T11:00:16Z</dcterms:created>
  <dcterms:modified xsi:type="dcterms:W3CDTF">2021-10-15T12:36:45Z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0x010100073DBBF460B4694388C550D7D3B13999008728087AC31170439DE4D6F18D08AAD5</vt:lpwstr>
  </property>
  <property fmtid="{D5CDD505-2E9C-101B-9397-08002B2CF9AE}" pid="3" name="Order">
    <vt:r8>11700</vt:r8>
  </property>
</Properties>
</file>