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Budget Setting 22-23/"/>
    </mc:Choice>
  </mc:AlternateContent>
  <xr:revisionPtr revIDLastSave="0" documentId="8_{65F6D4DE-134B-4A97-B994-B3C4195F4DF8}" xr6:coauthVersionLast="47" xr6:coauthVersionMax="47" xr10:uidLastSave="{00000000-0000-0000-0000-000000000000}"/>
  <workbookProtection workbookAlgorithmName="SHA-512" workbookHashValue="X1x60QkPScENCxKr73xAD+PpdTleiUugBZ2Rj08SbZE+CRIB4jhGWFqyzo7ZzWkjc0W3RuBoxANjE7d5rk2dUg==" workbookSaltValue="qeevFsI/DOHfv95p8ssN7w==" workbookSpinCount="100000" lockStructure="1"/>
  <bookViews>
    <workbookView xWindow="-110" yWindow="-110" windowWidth="19420" windowHeight="10420" xr2:uid="{00000000-000D-0000-FFFF-FFFF00000000}"/>
  </bookViews>
  <sheets>
    <sheet name="Budget Calc" sheetId="2" r:id="rId1"/>
    <sheet name="Data" sheetId="3"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 l="1"/>
  <c r="G8" i="2" l="1"/>
  <c r="B13" i="2" s="1"/>
  <c r="D8" i="2"/>
  <c r="G7" i="2"/>
  <c r="D7" i="2"/>
  <c r="B12" i="2" l="1"/>
  <c r="B11" i="2"/>
  <c r="B14" i="2" l="1"/>
  <c r="B17" i="2" s="1"/>
  <c r="B16" i="2" l="1"/>
  <c r="B19" i="2" s="1"/>
</calcChain>
</file>

<file path=xl/sharedStrings.xml><?xml version="1.0" encoding="utf-8"?>
<sst xmlns="http://schemas.openxmlformats.org/spreadsheetml/2006/main" count="155" uniqueCount="154">
  <si>
    <t>Universal Infant Free School Meals (UIFSM) - 22/23 Estimated Allocation</t>
  </si>
  <si>
    <t>School:</t>
  </si>
  <si>
    <t>Select your school here</t>
  </si>
  <si>
    <t>Pupil data</t>
  </si>
  <si>
    <t>(a)</t>
  </si>
  <si>
    <t>(b)</t>
  </si>
  <si>
    <t>(c)</t>
  </si>
  <si>
    <t>(d)</t>
  </si>
  <si>
    <t>(e)</t>
  </si>
  <si>
    <t>(f)</t>
  </si>
  <si>
    <t xml:space="preserve">School Census </t>
  </si>
  <si>
    <t>Meals taken by ALL pupils in Year Groups 1 and 2</t>
  </si>
  <si>
    <t>Meals taken by FSM pupils in Year Groups 1 and 2</t>
  </si>
  <si>
    <t>Meals taken by grant eligible pupils in Years 1 and 2 (a) - (b)</t>
  </si>
  <si>
    <t>Meals taken by ALL pupils in Year Group R</t>
  </si>
  <si>
    <t>Meals taken by FSM pupils in Year Group R</t>
  </si>
  <si>
    <t>Meals taken by grant eligible pupils in Year R (d) - (e)</t>
  </si>
  <si>
    <t>October 2021</t>
  </si>
  <si>
    <t>January 2022</t>
  </si>
  <si>
    <t>Provisional Allocation (the same as the final allocation for 2021 to 2022 academic year)</t>
  </si>
  <si>
    <t>(i) Average of October 2021 and January 2022 take up of meals in Years 1 and 2</t>
  </si>
  <si>
    <t>(October 2021 Year 1 and 2 pupils in (c) + January 2022 Year 1 and 2 pupils in (c))/2 x the meal rate of £2.34  x  190 meal days)</t>
  </si>
  <si>
    <t>(ii) Average of October 2021 and January 2022 take up of meals in Year R only</t>
  </si>
  <si>
    <t>(October 2021 Year R pupils in (f)+ January 2022 Year R pupils in (f))/2 x the meal rate of £2.34  x  190 meal days)</t>
  </si>
  <si>
    <t>(iii) January 2022 take up of meals in Year R only</t>
  </si>
  <si>
    <t>(January 2022 pupils in (f) x the meal rate of £2.34  x  190 meal days</t>
  </si>
  <si>
    <r>
      <t xml:space="preserve">Final allocation = (i) </t>
    </r>
    <r>
      <rPr>
        <sz val="12"/>
        <color theme="1"/>
        <rFont val="Arial"/>
        <family val="2"/>
      </rPr>
      <t>plus the greater of</t>
    </r>
    <r>
      <rPr>
        <b/>
        <sz val="12"/>
        <color theme="1"/>
        <rFont val="Arial"/>
        <family val="2"/>
      </rPr>
      <t xml:space="preserve"> (ii) or (iii) </t>
    </r>
  </si>
  <si>
    <t>Amount to be received in Jul 22 for Apr to Aug (final allocation)</t>
  </si>
  <si>
    <t>The budgeted figure will be the same as the final allocation for for the previous academic year as the provisional allocation is based on the Oct 21 and Jan 22 census numbers.</t>
  </si>
  <si>
    <t>Amount to be received in Jul 22 for Sep - Mar (provisional allocation)</t>
  </si>
  <si>
    <t>TOTAL TO BE INCLUDED IN BUDGET 22/23</t>
  </si>
  <si>
    <t>Prov revenue payment for 17/18</t>
  </si>
  <si>
    <t>Abbeys Primary School</t>
  </si>
  <si>
    <t>SP2348</t>
  </si>
  <si>
    <t>Barleyhurst Park Primary</t>
  </si>
  <si>
    <t>SP2238</t>
  </si>
  <si>
    <t>Bishop Parker Catholic School</t>
  </si>
  <si>
    <t>SP3377</t>
  </si>
  <si>
    <t>Bow Brickhill CofE VA Primary School</t>
  </si>
  <si>
    <t>SP3384</t>
  </si>
  <si>
    <t>Brooklands Farm Primary School</t>
  </si>
  <si>
    <t>SP3391</t>
  </si>
  <si>
    <t>Brooksward School</t>
  </si>
  <si>
    <t>SP2005</t>
  </si>
  <si>
    <t>Broughton Fields Primary School</t>
  </si>
  <si>
    <t>SP2017</t>
  </si>
  <si>
    <t>Caroline Haslett Primary School</t>
  </si>
  <si>
    <t>SP2336</t>
  </si>
  <si>
    <t>Castlethorpe First School</t>
  </si>
  <si>
    <t>SP2015</t>
  </si>
  <si>
    <t>Cedars Primary School</t>
  </si>
  <si>
    <t>SP2346</t>
  </si>
  <si>
    <t>Cold Harbour Church of England School</t>
  </si>
  <si>
    <t>SP3000</t>
  </si>
  <si>
    <t>Downs Barn School</t>
  </si>
  <si>
    <t>SP2313</t>
  </si>
  <si>
    <t>Drayton Park School</t>
  </si>
  <si>
    <t>SP2351</t>
  </si>
  <si>
    <t>Falconhurst School</t>
  </si>
  <si>
    <t>SP2285</t>
  </si>
  <si>
    <t>Germander Park School</t>
  </si>
  <si>
    <t>SP2316</t>
  </si>
  <si>
    <t>Giffard Park Primary School</t>
  </si>
  <si>
    <t>SP2323</t>
  </si>
  <si>
    <t>Giles Brook Primary School</t>
  </si>
  <si>
    <t>SP3376</t>
  </si>
  <si>
    <t>Glastonbury Thorn School</t>
  </si>
  <si>
    <t>SP2347</t>
  </si>
  <si>
    <t>Great Linford Primary School</t>
  </si>
  <si>
    <t>SP2303</t>
  </si>
  <si>
    <t>Green Park School</t>
  </si>
  <si>
    <t>SP2337</t>
  </si>
  <si>
    <t>Greenleys First School</t>
  </si>
  <si>
    <t>SP2272</t>
  </si>
  <si>
    <t>Hanslope Primary School</t>
  </si>
  <si>
    <t>SP2042</t>
  </si>
  <si>
    <t>Haversham Village School</t>
  </si>
  <si>
    <t>SP2043</t>
  </si>
  <si>
    <t>Heelands School</t>
  </si>
  <si>
    <t>SP2324</t>
  </si>
  <si>
    <t>Howe Park School</t>
  </si>
  <si>
    <t>SP2006</t>
  </si>
  <si>
    <t>Langland Community School</t>
  </si>
  <si>
    <t>SP2284</t>
  </si>
  <si>
    <t>Lavendon School</t>
  </si>
  <si>
    <t>SP2067</t>
  </si>
  <si>
    <t>Long Meadow School</t>
  </si>
  <si>
    <t>SP2007</t>
  </si>
  <si>
    <t>Loughton Manor First School</t>
  </si>
  <si>
    <t>SS5405</t>
  </si>
  <si>
    <t>Merebrook Infant School</t>
  </si>
  <si>
    <t>SP2506</t>
  </si>
  <si>
    <t>Milton Keynes Primary Pupil Referral Unit</t>
  </si>
  <si>
    <t>SA1107</t>
  </si>
  <si>
    <t>Newton Blossomville Church of England School</t>
  </si>
  <si>
    <t>SP3003</t>
  </si>
  <si>
    <t>Newton Leys Primary School</t>
  </si>
  <si>
    <t>SP3390</t>
  </si>
  <si>
    <t>North Crawley CofE School</t>
  </si>
  <si>
    <t>SP3004</t>
  </si>
  <si>
    <t>Oldbrook First School</t>
  </si>
  <si>
    <t>SP2062</t>
  </si>
  <si>
    <t>Pepper Hill School</t>
  </si>
  <si>
    <t>SP2247</t>
  </si>
  <si>
    <t>Portfields Primary School</t>
  </si>
  <si>
    <t>SP2002</t>
  </si>
  <si>
    <t>Priory Common School</t>
  </si>
  <si>
    <t>SP2322</t>
  </si>
  <si>
    <t>Priory Rise School</t>
  </si>
  <si>
    <t>SP3392</t>
  </si>
  <si>
    <t>Romans Field School</t>
  </si>
  <si>
    <t>SL7015</t>
  </si>
  <si>
    <t>Russell Street School</t>
  </si>
  <si>
    <t>SP2112</t>
  </si>
  <si>
    <t>Sherington Church of England School</t>
  </si>
  <si>
    <t>SP3005</t>
  </si>
  <si>
    <t>Slated Row School</t>
  </si>
  <si>
    <t>SL7026</t>
  </si>
  <si>
    <t>St Andrew's CofE Infant School</t>
  </si>
  <si>
    <t>SP3066</t>
  </si>
  <si>
    <t>St Bernadette's Catholic Primary School</t>
  </si>
  <si>
    <t>SP3383</t>
  </si>
  <si>
    <t>St Mary and St Giles Church of England School</t>
  </si>
  <si>
    <t>SP3348</t>
  </si>
  <si>
    <t>St Mary Magdalene Catholic Primary School</t>
  </si>
  <si>
    <t>SP3379</t>
  </si>
  <si>
    <t>St Mary's Wavendon CofE Primary</t>
  </si>
  <si>
    <t>SP3058</t>
  </si>
  <si>
    <t>St Monica's Catholic Primary School</t>
  </si>
  <si>
    <t>SP3378</t>
  </si>
  <si>
    <t>St Thomas Aquinas Catholic Primary School</t>
  </si>
  <si>
    <t>SP3369</t>
  </si>
  <si>
    <t>Stoke Goldington Church of England School</t>
  </si>
  <si>
    <t>SP3006</t>
  </si>
  <si>
    <t>Summerfield School</t>
  </si>
  <si>
    <t>SP2327</t>
  </si>
  <si>
    <t>The Redway School</t>
  </si>
  <si>
    <t>SL7034</t>
  </si>
  <si>
    <t>The Walnuts School</t>
  </si>
  <si>
    <t>SL7021</t>
  </si>
  <si>
    <t>The Willows School and Early Years Centre</t>
  </si>
  <si>
    <t>SP2320</t>
  </si>
  <si>
    <t>Tickford Park Primary School</t>
  </si>
  <si>
    <t>SP3389</t>
  </si>
  <si>
    <t>Wavendon Gate School</t>
  </si>
  <si>
    <t>SP2000</t>
  </si>
  <si>
    <t>Whitespire School</t>
  </si>
  <si>
    <t>SL7009</t>
  </si>
  <si>
    <t>Willen Primary School</t>
  </si>
  <si>
    <t>SP2330</t>
  </si>
  <si>
    <t>Wood End First School</t>
  </si>
  <si>
    <t>SP2306</t>
  </si>
  <si>
    <t>Wyvern School</t>
  </si>
  <si>
    <t>SP2122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</si>
</sst>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809]d\ mmmm\ yyyy;@"/>
    <numFmt numFmtId="165" formatCode="_-* #,##0_-;\-* #,##0_-;_-* &quot;-&quot;??_-;_-@_-"/>
    <numFmt numFmtId="166" formatCode="[$£]#,##0"/>
  </numFmts>
  <fonts count="14" x14ac:knownFonts="1">
    <font>
      <sz val="12"/>
      <color theme="1"/>
      <name val="Arial"/>
      <family val="2"/>
    </font>
    <font>
      <sz val="12"/>
      <color theme="1"/>
      <name val="Arial"/>
      <family val="2"/>
    </font>
    <font>
      <b/>
      <sz val="12"/>
      <color theme="1"/>
      <name val="Arial"/>
      <family val="2"/>
    </font>
    <font>
      <b/>
      <sz val="14"/>
      <color theme="1"/>
      <name val="Arial"/>
      <family val="2"/>
    </font>
    <font>
      <sz val="12"/>
      <name val="Arial"/>
      <family val="2"/>
    </font>
    <font>
      <i/>
      <sz val="12"/>
      <color theme="1"/>
      <name val="Arial"/>
      <family val="2"/>
    </font>
    <font>
      <b/>
      <u/>
      <sz val="12"/>
      <color theme="1"/>
      <name val="Arial"/>
      <family val="2"/>
    </font>
    <font>
      <sz val="12"/>
      <color rgb="FFFF0000"/>
      <name val="Arial"/>
      <family val="2"/>
    </font>
    <font>
      <b/>
      <sz val="12"/>
      <name val="Arial"/>
      <family val="2"/>
    </font>
    <font>
      <sz val="10"/>
      <name val="Arial"/>
      <family val="2"/>
    </font>
    <font>
      <sz val="12"/>
      <color rgb="FF000000"/>
      <name val="Arial"/>
      <family val="2"/>
    </font>
    <font>
      <sz val="10"/>
      <color theme="1"/>
      <name val="Arial"/>
      <family val="2"/>
    </font>
    <font>
      <sz val="8"/>
      <color rgb="FF000000"/>
      <name val="Arial"/>
      <family val="2"/>
    </font>
    <font>
      <sz val="1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rgb="FFFF0000"/>
      </left>
      <right style="medium">
        <color rgb="FFFF0000"/>
      </right>
      <top style="medium">
        <color auto="1"/>
      </top>
      <bottom style="medium">
        <color auto="1"/>
      </bottom>
      <diagonal/>
    </border>
    <border>
      <left style="medium">
        <color rgb="FFFF0000"/>
      </left>
      <right style="thin">
        <color indexed="64"/>
      </right>
      <top style="medium">
        <color auto="1"/>
      </top>
      <bottom style="medium">
        <color auto="1"/>
      </bottom>
      <diagonal/>
    </border>
    <border>
      <left style="medium">
        <color auto="1"/>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9" fillId="0" borderId="0"/>
    <xf numFmtId="0" fontId="10" fillId="0" borderId="0" applyNumberFormat="0" applyBorder="0" applyProtection="0"/>
  </cellStyleXfs>
  <cellXfs count="49">
    <xf numFmtId="0" fontId="0" fillId="0" borderId="0" xfId="0"/>
    <xf numFmtId="0" fontId="7" fillId="3" borderId="4" xfId="0" applyFont="1" applyFill="1" applyBorder="1" applyProtection="1">
      <protection locked="0"/>
    </xf>
    <xf numFmtId="0" fontId="7" fillId="3" borderId="5" xfId="0" applyFont="1" applyFill="1" applyBorder="1" applyProtection="1">
      <protection locked="0"/>
    </xf>
    <xf numFmtId="0" fontId="7" fillId="3" borderId="6" xfId="0" applyFont="1" applyFill="1" applyBorder="1" applyProtection="1">
      <protection locked="0"/>
    </xf>
    <xf numFmtId="0" fontId="4" fillId="4" borderId="11" xfId="0" applyFont="1" applyFill="1" applyBorder="1"/>
    <xf numFmtId="0" fontId="0" fillId="4" borderId="12" xfId="0" applyFill="1" applyBorder="1"/>
    <xf numFmtId="0" fontId="2" fillId="0" borderId="0" xfId="0" applyFont="1" applyAlignment="1">
      <alignment horizontal="center" wrapText="1"/>
    </xf>
    <xf numFmtId="0" fontId="2" fillId="2" borderId="1" xfId="0" applyFont="1" applyFill="1" applyBorder="1"/>
    <xf numFmtId="0" fontId="2" fillId="2" borderId="1" xfId="0" applyFont="1" applyFill="1" applyBorder="1" applyAlignment="1">
      <alignment horizontal="center"/>
    </xf>
    <xf numFmtId="49" fontId="2" fillId="2" borderId="1" xfId="0" applyNumberFormat="1" applyFont="1" applyFill="1" applyBorder="1" applyAlignment="1">
      <alignment horizontal="center"/>
    </xf>
    <xf numFmtId="0" fontId="2" fillId="2" borderId="1" xfId="0" applyFont="1" applyFill="1" applyBorder="1" applyAlignment="1">
      <alignment vertical="center"/>
    </xf>
    <xf numFmtId="0" fontId="2" fillId="2" borderId="1" xfId="0" applyFont="1" applyFill="1" applyBorder="1" applyAlignment="1">
      <alignment wrapText="1"/>
    </xf>
    <xf numFmtId="0" fontId="2" fillId="2" borderId="2" xfId="0" applyFont="1" applyFill="1" applyBorder="1" applyAlignment="1">
      <alignment wrapText="1"/>
    </xf>
    <xf numFmtId="49" fontId="2" fillId="2" borderId="3" xfId="0" applyNumberFormat="1" applyFont="1" applyFill="1" applyBorder="1"/>
    <xf numFmtId="164" fontId="5" fillId="0" borderId="0" xfId="0" applyNumberFormat="1" applyFont="1"/>
    <xf numFmtId="49" fontId="6" fillId="5" borderId="1" xfId="0" applyNumberFormat="1" applyFont="1" applyFill="1" applyBorder="1"/>
    <xf numFmtId="0" fontId="0" fillId="5" borderId="1" xfId="0" applyFill="1" applyBorder="1"/>
    <xf numFmtId="165" fontId="0" fillId="5" borderId="3" xfId="1" applyNumberFormat="1" applyFont="1" applyFill="1" applyBorder="1" applyAlignment="1" applyProtection="1">
      <alignment wrapText="1"/>
    </xf>
    <xf numFmtId="165" fontId="0" fillId="5" borderId="7" xfId="1" applyNumberFormat="1" applyFont="1" applyFill="1" applyBorder="1" applyAlignment="1" applyProtection="1">
      <alignment wrapText="1"/>
    </xf>
    <xf numFmtId="49" fontId="0" fillId="5" borderId="1" xfId="0" applyNumberFormat="1" applyFill="1" applyBorder="1" applyAlignment="1">
      <alignment wrapText="1"/>
    </xf>
    <xf numFmtId="165" fontId="2" fillId="5" borderId="1" xfId="1" applyNumberFormat="1" applyFont="1" applyFill="1" applyBorder="1" applyProtection="1"/>
    <xf numFmtId="49" fontId="2" fillId="5" borderId="1" xfId="0" applyNumberFormat="1" applyFont="1" applyFill="1" applyBorder="1" applyAlignment="1">
      <alignment wrapText="1"/>
    </xf>
    <xf numFmtId="165" fontId="2" fillId="6" borderId="1" xfId="1" applyNumberFormat="1" applyFont="1" applyFill="1" applyBorder="1" applyProtection="1"/>
    <xf numFmtId="165" fontId="2" fillId="6" borderId="2" xfId="1" applyNumberFormat="1" applyFont="1" applyFill="1" applyBorder="1" applyProtection="1"/>
    <xf numFmtId="165" fontId="2" fillId="6" borderId="9" xfId="1" applyNumberFormat="1" applyFont="1" applyFill="1" applyBorder="1" applyProtection="1"/>
    <xf numFmtId="49" fontId="0" fillId="6" borderId="2" xfId="0" applyNumberFormat="1" applyFill="1" applyBorder="1" applyAlignment="1">
      <alignment wrapText="1"/>
    </xf>
    <xf numFmtId="49" fontId="0" fillId="6" borderId="9" xfId="0" applyNumberFormat="1" applyFill="1" applyBorder="1" applyAlignment="1">
      <alignment wrapText="1"/>
    </xf>
    <xf numFmtId="49" fontId="2" fillId="6" borderId="1" xfId="0" applyNumberFormat="1" applyFont="1" applyFill="1" applyBorder="1" applyAlignment="1">
      <alignment wrapText="1"/>
    </xf>
    <xf numFmtId="0" fontId="3" fillId="0" borderId="0" xfId="0" applyFont="1" applyAlignment="1">
      <alignment horizontal="center" wrapText="1"/>
    </xf>
    <xf numFmtId="0" fontId="2" fillId="7" borderId="14" xfId="0" applyFont="1" applyFill="1" applyBorder="1" applyAlignment="1">
      <alignment horizontal="left" wrapText="1"/>
    </xf>
    <xf numFmtId="0" fontId="0" fillId="0" borderId="0" xfId="0" applyAlignment="1">
      <alignment horizontal="left"/>
    </xf>
    <xf numFmtId="0" fontId="11" fillId="0" borderId="0" xfId="0" applyFont="1"/>
    <xf numFmtId="0" fontId="11" fillId="0" borderId="0" xfId="0" applyFont="1" applyAlignment="1">
      <alignment horizontal="center"/>
    </xf>
    <xf numFmtId="0" fontId="11" fillId="0" borderId="0" xfId="0" applyFont="1" applyAlignment="1">
      <alignment horizontal="right" wrapText="1"/>
    </xf>
    <xf numFmtId="166" fontId="12" fillId="0" borderId="0" xfId="0" applyNumberFormat="1" applyFont="1" applyAlignment="1">
      <alignment horizontal="left" indent="3"/>
    </xf>
    <xf numFmtId="0" fontId="13" fillId="0" borderId="0" xfId="2" applyFont="1" applyAlignment="1">
      <alignment horizontal="center"/>
    </xf>
    <xf numFmtId="0" fontId="12" fillId="0" borderId="0" xfId="0" applyFont="1" applyAlignment="1">
      <alignment horizontal="right"/>
    </xf>
    <xf numFmtId="1" fontId="12" fillId="0" borderId="0" xfId="0" applyNumberFormat="1" applyFont="1" applyAlignment="1">
      <alignment horizontal="right"/>
    </xf>
    <xf numFmtId="0" fontId="0" fillId="0" borderId="0" xfId="0" applyAlignment="1">
      <alignment wrapText="1"/>
    </xf>
    <xf numFmtId="0" fontId="3" fillId="0" borderId="13"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165" fontId="0" fillId="5" borderId="3" xfId="1" applyNumberFormat="1" applyFont="1" applyFill="1" applyBorder="1" applyAlignment="1" applyProtection="1">
      <alignment horizontal="left" wrapText="1"/>
    </xf>
    <xf numFmtId="165" fontId="0" fillId="5" borderId="7" xfId="1" applyNumberFormat="1" applyFont="1" applyFill="1" applyBorder="1" applyAlignment="1" applyProtection="1">
      <alignment horizontal="left" wrapText="1"/>
    </xf>
    <xf numFmtId="0" fontId="0" fillId="0" borderId="0" xfId="0" applyAlignment="1">
      <alignment horizontal="left" vertical="center" wrapText="1"/>
    </xf>
    <xf numFmtId="0" fontId="8" fillId="7" borderId="14" xfId="0" applyFont="1" applyFill="1" applyBorder="1" applyAlignment="1" applyProtection="1">
      <alignment horizontal="left" wrapText="1"/>
      <protection locked="0"/>
    </xf>
    <xf numFmtId="0" fontId="8" fillId="7" borderId="15" xfId="0" applyFont="1" applyFill="1" applyBorder="1" applyAlignment="1" applyProtection="1">
      <alignment horizontal="left" wrapText="1"/>
      <protection locked="0"/>
    </xf>
    <xf numFmtId="0" fontId="8" fillId="7" borderId="14" xfId="0" applyFont="1" applyFill="1" applyBorder="1" applyAlignment="1">
      <alignment horizontal="left" wrapText="1"/>
    </xf>
    <xf numFmtId="0" fontId="8" fillId="7" borderId="16" xfId="0" applyFont="1" applyFill="1" applyBorder="1" applyAlignment="1">
      <alignment horizontal="left" wrapText="1"/>
    </xf>
  </cellXfs>
  <cellStyles count="4">
    <cellStyle name="Comma" xfId="1" builtinId="3"/>
    <cellStyle name="Normal" xfId="0" builtinId="0"/>
    <cellStyle name="Normal 2" xfId="2" xr:uid="{00000000-0005-0000-0000-000002000000}"/>
    <cellStyle name="Normal 3" xfId="3" xr:uid="{00000000-0005-0000-0000-000003000000}"/>
  </cellStyles>
  <dxfs count="1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9526</xdr:rowOff>
    </xdr:from>
    <xdr:to>
      <xdr:col>12</xdr:col>
      <xdr:colOff>85725</xdr:colOff>
      <xdr:row>19</xdr:row>
      <xdr:rowOff>9526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87075" y="485776"/>
          <a:ext cx="3133725" cy="5105400"/>
        </a:xfrm>
        <a:prstGeom prst="rect">
          <a:avLst/>
        </a:prstGeom>
        <a:solidFill>
          <a:schemeClr val="lt1"/>
        </a:solidFill>
        <a:ln w="53975" cap="flat"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t>The UIFSM grant is paid on an academic year basis.  The July payment is made up of two amounts:</a:t>
          </a:r>
        </a:p>
        <a:p>
          <a:r>
            <a:rPr lang="en-GB" sz="1400"/>
            <a:t>-Final</a:t>
          </a:r>
          <a:r>
            <a:rPr lang="en-GB" sz="1400" baseline="0"/>
            <a:t> payment for Apr-Aug  </a:t>
          </a:r>
        </a:p>
        <a:p>
          <a:r>
            <a:rPr lang="en-GB" sz="1400" baseline="0"/>
            <a:t>-Provisional payment for Sep-Mar</a:t>
          </a:r>
        </a:p>
        <a:p>
          <a:endParaRPr lang="en-GB" sz="1400" baseline="0"/>
        </a:p>
        <a:p>
          <a:r>
            <a:rPr lang="en-GB" sz="1400" b="1" u="sng" baseline="0"/>
            <a:t>INSTRUCTIONS FOR COMPLETION</a:t>
          </a:r>
        </a:p>
        <a:p>
          <a:endParaRPr lang="en-GB" sz="1400" baseline="0"/>
        </a:p>
        <a:p>
          <a:r>
            <a:rPr lang="en-GB" sz="1400" baseline="0"/>
            <a:t>Select school from drop down box</a:t>
          </a:r>
        </a:p>
        <a:p>
          <a:r>
            <a:rPr lang="en-GB" sz="1400" baseline="0"/>
            <a:t>Enter census data in white cells</a:t>
          </a:r>
        </a:p>
        <a:p>
          <a:r>
            <a:rPr lang="en-GB" sz="1400" baseline="0"/>
            <a:t>Include the figure in cell B19 as the UIFSM payment in the budget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workbookViewId="0">
      <selection activeCell="E20" sqref="E20"/>
    </sheetView>
  </sheetViews>
  <sheetFormatPr defaultRowHeight="15.5" x14ac:dyDescent="0.35"/>
  <cols>
    <col min="1" max="1" width="42.69140625" customWidth="1"/>
    <col min="2" max="7" width="13.765625" customWidth="1"/>
    <col min="8" max="8" width="1.69140625" customWidth="1"/>
  </cols>
  <sheetData>
    <row r="1" spans="1:10" ht="18.75" customHeight="1" x14ac:dyDescent="0.4">
      <c r="A1" s="39" t="s">
        <v>0</v>
      </c>
      <c r="B1" s="40"/>
      <c r="C1" s="40"/>
      <c r="D1" s="40"/>
      <c r="E1" s="40"/>
      <c r="F1" s="40"/>
      <c r="G1" s="40"/>
      <c r="H1" s="40"/>
      <c r="I1" s="40"/>
      <c r="J1" s="41"/>
    </row>
    <row r="2" spans="1:10" ht="18.75" customHeight="1" thickBot="1" x14ac:dyDescent="0.45">
      <c r="A2" s="28"/>
      <c r="B2" s="28"/>
      <c r="C2" s="28"/>
      <c r="D2" s="28"/>
      <c r="E2" s="28"/>
      <c r="F2" s="28"/>
      <c r="G2" s="28"/>
    </row>
    <row r="3" spans="1:10" ht="15.75" customHeight="1" thickBot="1" x14ac:dyDescent="0.4">
      <c r="A3" s="29" t="s">
        <v>1</v>
      </c>
      <c r="B3" s="45" t="s">
        <v>2</v>
      </c>
      <c r="C3" s="46"/>
      <c r="D3" s="46"/>
      <c r="E3" s="46"/>
      <c r="F3" s="47" t="str">
        <f>IFERROR(VLOOKUP(B3,Data!A4:B65,2,0),"")</f>
        <v/>
      </c>
      <c r="G3" s="48"/>
    </row>
    <row r="4" spans="1:10" ht="15.75" customHeight="1" x14ac:dyDescent="0.35">
      <c r="A4" s="6"/>
      <c r="B4" s="6"/>
      <c r="C4" s="6"/>
      <c r="D4" s="6"/>
      <c r="E4" s="6"/>
      <c r="F4" s="6"/>
      <c r="G4" s="6"/>
    </row>
    <row r="5" spans="1:10" x14ac:dyDescent="0.35">
      <c r="A5" s="7" t="s">
        <v>3</v>
      </c>
      <c r="B5" s="8" t="s">
        <v>4</v>
      </c>
      <c r="C5" s="9" t="s">
        <v>5</v>
      </c>
      <c r="D5" s="9" t="s">
        <v>6</v>
      </c>
      <c r="E5" s="9" t="s">
        <v>7</v>
      </c>
      <c r="F5" s="9" t="s">
        <v>8</v>
      </c>
      <c r="G5" s="9" t="s">
        <v>9</v>
      </c>
    </row>
    <row r="6" spans="1:10" ht="78" thickBot="1" x14ac:dyDescent="0.4">
      <c r="A6" s="10" t="s">
        <v>10</v>
      </c>
      <c r="B6" s="11" t="s">
        <v>11</v>
      </c>
      <c r="C6" s="11" t="s">
        <v>12</v>
      </c>
      <c r="D6" s="12" t="s">
        <v>13</v>
      </c>
      <c r="E6" s="11" t="s">
        <v>14</v>
      </c>
      <c r="F6" s="11" t="s">
        <v>15</v>
      </c>
      <c r="G6" s="12" t="s">
        <v>16</v>
      </c>
    </row>
    <row r="7" spans="1:10" ht="16" thickBot="1" x14ac:dyDescent="0.4">
      <c r="A7" s="13" t="s">
        <v>17</v>
      </c>
      <c r="B7" s="1"/>
      <c r="C7" s="2"/>
      <c r="D7" s="4">
        <f>SUM(B7)-C7</f>
        <v>0</v>
      </c>
      <c r="E7" s="3"/>
      <c r="F7" s="2"/>
      <c r="G7" s="5">
        <f>SUM(E7)-F7</f>
        <v>0</v>
      </c>
    </row>
    <row r="8" spans="1:10" ht="16" thickBot="1" x14ac:dyDescent="0.4">
      <c r="A8" s="13" t="s">
        <v>18</v>
      </c>
      <c r="B8" s="1"/>
      <c r="C8" s="1"/>
      <c r="D8" s="4">
        <f>SUM(B8)-C8</f>
        <v>0</v>
      </c>
      <c r="E8" s="1"/>
      <c r="F8" s="1"/>
      <c r="G8" s="5">
        <f>SUM(E8)-F8</f>
        <v>0</v>
      </c>
    </row>
    <row r="9" spans="1:10" x14ac:dyDescent="0.35">
      <c r="A9" s="14"/>
    </row>
    <row r="10" spans="1:10" x14ac:dyDescent="0.35">
      <c r="A10" s="15" t="s">
        <v>19</v>
      </c>
      <c r="B10" s="16"/>
      <c r="C10" s="17"/>
      <c r="D10" s="18"/>
      <c r="E10" s="18"/>
      <c r="F10" s="18"/>
      <c r="G10" s="18"/>
    </row>
    <row r="11" spans="1:10" ht="31.5" customHeight="1" x14ac:dyDescent="0.35">
      <c r="A11" s="19" t="s">
        <v>20</v>
      </c>
      <c r="B11" s="20">
        <f>SUM((D7+D8)/2)*2.34*190</f>
        <v>0</v>
      </c>
      <c r="C11" s="42" t="s">
        <v>21</v>
      </c>
      <c r="D11" s="43"/>
      <c r="E11" s="43"/>
      <c r="F11" s="43"/>
      <c r="G11" s="43"/>
    </row>
    <row r="12" spans="1:10" ht="31.5" customHeight="1" x14ac:dyDescent="0.35">
      <c r="A12" s="19" t="s">
        <v>22</v>
      </c>
      <c r="B12" s="20">
        <f>SUM((G7+G8)/2)*2.34*190</f>
        <v>0</v>
      </c>
      <c r="C12" s="42" t="s">
        <v>23</v>
      </c>
      <c r="D12" s="43"/>
      <c r="E12" s="43"/>
      <c r="F12" s="43"/>
      <c r="G12" s="43"/>
    </row>
    <row r="13" spans="1:10" ht="21" customHeight="1" x14ac:dyDescent="0.35">
      <c r="A13" s="19" t="s">
        <v>24</v>
      </c>
      <c r="B13" s="20">
        <f>SUM((G8))*2.34*190</f>
        <v>0</v>
      </c>
      <c r="C13" s="42" t="s">
        <v>25</v>
      </c>
      <c r="D13" s="43"/>
      <c r="E13" s="43"/>
      <c r="F13" s="43"/>
      <c r="G13" s="43"/>
    </row>
    <row r="14" spans="1:10" ht="33" customHeight="1" x14ac:dyDescent="0.35">
      <c r="A14" s="21" t="s">
        <v>26</v>
      </c>
      <c r="B14" s="20">
        <f>IF(B13&gt;B12,B13,B12)+B11</f>
        <v>0</v>
      </c>
      <c r="C14" s="42"/>
      <c r="D14" s="43"/>
      <c r="E14" s="43"/>
      <c r="F14" s="43"/>
      <c r="G14" s="43"/>
    </row>
    <row r="15" spans="1:10" x14ac:dyDescent="0.35">
      <c r="C15" s="30"/>
      <c r="D15" s="30"/>
      <c r="E15" s="30"/>
      <c r="F15" s="30"/>
      <c r="G15" s="30"/>
    </row>
    <row r="16" spans="1:10" ht="31" x14ac:dyDescent="0.35">
      <c r="A16" s="25" t="s">
        <v>27</v>
      </c>
      <c r="B16" s="23">
        <f>B14/12*5</f>
        <v>0</v>
      </c>
      <c r="D16" s="44" t="s">
        <v>28</v>
      </c>
      <c r="E16" s="44"/>
      <c r="F16" s="44"/>
      <c r="G16" s="44"/>
    </row>
    <row r="17" spans="1:8" ht="30.75" customHeight="1" x14ac:dyDescent="0.35">
      <c r="A17" s="26" t="s">
        <v>29</v>
      </c>
      <c r="B17" s="24">
        <f>B14/12*7</f>
        <v>0</v>
      </c>
      <c r="D17" s="44"/>
      <c r="E17" s="44"/>
      <c r="F17" s="44"/>
      <c r="G17" s="44"/>
      <c r="H17" s="38"/>
    </row>
    <row r="18" spans="1:8" x14ac:dyDescent="0.35">
      <c r="D18" s="38"/>
      <c r="E18" s="38"/>
      <c r="F18" s="38"/>
      <c r="G18" s="38"/>
      <c r="H18" s="38"/>
    </row>
    <row r="19" spans="1:8" x14ac:dyDescent="0.35">
      <c r="A19" s="27" t="s">
        <v>30</v>
      </c>
      <c r="B19" s="22">
        <f>SUM(B16:B18)</f>
        <v>0</v>
      </c>
      <c r="D19" s="38"/>
      <c r="E19" s="38"/>
      <c r="F19" s="38"/>
      <c r="G19" s="38"/>
      <c r="H19" s="38"/>
    </row>
  </sheetData>
  <sheetProtection selectLockedCells="1"/>
  <mergeCells count="8">
    <mergeCell ref="A1:J1"/>
    <mergeCell ref="C13:G13"/>
    <mergeCell ref="C14:G14"/>
    <mergeCell ref="D16:G17"/>
    <mergeCell ref="B3:E3"/>
    <mergeCell ref="F3:G3"/>
    <mergeCell ref="C11:G11"/>
    <mergeCell ref="C12:G12"/>
  </mergeCells>
  <conditionalFormatting sqref="B3:E3">
    <cfRule type="expression" dxfId="11" priority="1">
      <formula>$B$3="Select your school here"</formula>
    </cfRule>
  </conditionalFormatting>
  <pageMargins left="0.15748031496062992" right="0.15748031496062992" top="0.19685039370078741" bottom="0.19685039370078741" header="0.11811023622047245" footer="0.11811023622047245"/>
  <pageSetup paperSize="9"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Data!$A$3:$A$64</xm:f>
          </x14:formula1>
          <xm:sqref>B3:E3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5"/>
  <sheetViews>
    <sheetView topLeftCell="A39" workbookViewId="0">
      <selection activeCell="C61" sqref="C61"/>
    </sheetView>
  </sheetViews>
  <sheetFormatPr defaultColWidth="8.69140625" defaultRowHeight="12.5" x14ac:dyDescent="0.25"/>
  <cols>
    <col min="1" max="1" width="26.69140625" style="31" bestFit="1" customWidth="1"/>
    <col min="2" max="2" width="5.3046875" style="32" customWidth="1"/>
    <col min="3" max="3" width="9.53515625" style="31" customWidth="1"/>
    <col min="4" max="4" width="1.23046875" style="31" customWidth="1"/>
    <col min="5" max="16384" width="8.69140625" style="31"/>
  </cols>
  <sheetData>
    <row r="1" spans="1:5" ht="37.5" x14ac:dyDescent="0.25">
      <c r="C1" s="33" t="s">
        <v>31</v>
      </c>
      <c r="E1" s="33"/>
    </row>
    <row r="3" spans="1:5" x14ac:dyDescent="0.25">
      <c r="A3" s="31" t="s">
        <v>2</v>
      </c>
    </row>
    <row r="4" spans="1:5" ht="13" x14ac:dyDescent="0.3">
      <c r="A4" s="34" t="s">
        <v>32</v>
      </c>
      <c r="B4" s="35" t="s">
        <v>33</v>
      </c>
      <c r="C4" s="36">
        <v>18354</v>
      </c>
      <c r="E4" s="37"/>
    </row>
    <row r="5" spans="1:5" ht="13" x14ac:dyDescent="0.3">
      <c r="A5" s="34" t="s">
        <v>34</v>
      </c>
      <c r="B5" s="35" t="s">
        <v>35</v>
      </c>
      <c r="C5" s="36">
        <v>13129</v>
      </c>
      <c r="E5" s="37"/>
    </row>
    <row r="6" spans="1:5" ht="13" x14ac:dyDescent="0.3">
      <c r="A6" s="34" t="s">
        <v>36</v>
      </c>
      <c r="B6" s="35" t="s">
        <v>37</v>
      </c>
      <c r="C6" s="36">
        <v>12874</v>
      </c>
      <c r="E6" s="37"/>
    </row>
    <row r="7" spans="1:5" ht="13" x14ac:dyDescent="0.3">
      <c r="A7" s="34" t="s">
        <v>38</v>
      </c>
      <c r="B7" s="35" t="s">
        <v>39</v>
      </c>
      <c r="C7" s="36">
        <v>10197</v>
      </c>
      <c r="E7" s="37"/>
    </row>
    <row r="8" spans="1:5" ht="13" x14ac:dyDescent="0.3">
      <c r="A8" s="34" t="s">
        <v>40</v>
      </c>
      <c r="B8" s="35" t="s">
        <v>41</v>
      </c>
      <c r="C8" s="36">
        <v>82084</v>
      </c>
      <c r="E8" s="37"/>
    </row>
    <row r="9" spans="1:5" ht="13" x14ac:dyDescent="0.3">
      <c r="A9" s="34" t="s">
        <v>42</v>
      </c>
      <c r="B9" s="35" t="s">
        <v>43</v>
      </c>
      <c r="C9" s="36">
        <v>16570</v>
      </c>
      <c r="E9" s="37"/>
    </row>
    <row r="10" spans="1:5" ht="13" x14ac:dyDescent="0.3">
      <c r="A10" s="34" t="s">
        <v>44</v>
      </c>
      <c r="B10" s="35" t="s">
        <v>45</v>
      </c>
      <c r="C10" s="36">
        <v>26894</v>
      </c>
      <c r="E10" s="37"/>
    </row>
    <row r="11" spans="1:5" ht="13" x14ac:dyDescent="0.3">
      <c r="A11" s="34" t="s">
        <v>46</v>
      </c>
      <c r="B11" s="35" t="s">
        <v>47</v>
      </c>
      <c r="C11" s="36">
        <v>35561</v>
      </c>
      <c r="E11" s="37"/>
    </row>
    <row r="12" spans="1:5" ht="13" x14ac:dyDescent="0.3">
      <c r="A12" s="34" t="s">
        <v>48</v>
      </c>
      <c r="B12" s="35" t="s">
        <v>49</v>
      </c>
      <c r="C12" s="36">
        <v>10580</v>
      </c>
      <c r="E12" s="37"/>
    </row>
    <row r="13" spans="1:5" ht="13" x14ac:dyDescent="0.3">
      <c r="A13" s="34" t="s">
        <v>50</v>
      </c>
      <c r="B13" s="35" t="s">
        <v>51</v>
      </c>
      <c r="C13" s="36">
        <v>19629</v>
      </c>
      <c r="E13" s="37"/>
    </row>
    <row r="14" spans="1:5" ht="13" x14ac:dyDescent="0.3">
      <c r="A14" s="34" t="s">
        <v>52</v>
      </c>
      <c r="B14" s="35" t="s">
        <v>53</v>
      </c>
      <c r="C14" s="36">
        <v>17717</v>
      </c>
      <c r="E14" s="37"/>
    </row>
    <row r="15" spans="1:5" ht="13" x14ac:dyDescent="0.3">
      <c r="A15" s="34" t="s">
        <v>54</v>
      </c>
      <c r="B15" s="35" t="s">
        <v>55</v>
      </c>
      <c r="C15" s="36">
        <v>16443</v>
      </c>
      <c r="E15" s="37"/>
    </row>
    <row r="16" spans="1:5" ht="13" x14ac:dyDescent="0.3">
      <c r="A16" s="34" t="s">
        <v>56</v>
      </c>
      <c r="B16" s="35" t="s">
        <v>57</v>
      </c>
      <c r="C16" s="36">
        <v>24855</v>
      </c>
      <c r="E16" s="37"/>
    </row>
    <row r="17" spans="1:5" ht="13" x14ac:dyDescent="0.3">
      <c r="A17" s="34" t="s">
        <v>58</v>
      </c>
      <c r="B17" s="35" t="s">
        <v>59</v>
      </c>
      <c r="C17" s="36">
        <v>26257</v>
      </c>
      <c r="E17" s="37"/>
    </row>
    <row r="18" spans="1:5" ht="13" x14ac:dyDescent="0.3">
      <c r="A18" s="34" t="s">
        <v>60</v>
      </c>
      <c r="B18" s="35" t="s">
        <v>61</v>
      </c>
      <c r="C18" s="36">
        <v>16570</v>
      </c>
      <c r="E18" s="37"/>
    </row>
    <row r="19" spans="1:5" ht="13" x14ac:dyDescent="0.3">
      <c r="A19" s="34" t="s">
        <v>62</v>
      </c>
      <c r="B19" s="35" t="s">
        <v>63</v>
      </c>
      <c r="C19" s="36">
        <v>28424</v>
      </c>
      <c r="E19" s="37"/>
    </row>
    <row r="20" spans="1:5" ht="13" x14ac:dyDescent="0.3">
      <c r="A20" s="34" t="s">
        <v>64</v>
      </c>
      <c r="B20" s="35" t="s">
        <v>65</v>
      </c>
      <c r="C20" s="36">
        <v>36199</v>
      </c>
      <c r="E20" s="37"/>
    </row>
    <row r="21" spans="1:5" ht="13" x14ac:dyDescent="0.3">
      <c r="A21" s="34" t="s">
        <v>66</v>
      </c>
      <c r="B21" s="35" t="s">
        <v>67</v>
      </c>
      <c r="C21" s="36">
        <v>40405</v>
      </c>
      <c r="E21" s="37"/>
    </row>
    <row r="22" spans="1:5" ht="13" x14ac:dyDescent="0.3">
      <c r="A22" s="34" t="s">
        <v>68</v>
      </c>
      <c r="B22" s="35" t="s">
        <v>69</v>
      </c>
      <c r="C22" s="36">
        <v>21286</v>
      </c>
      <c r="E22" s="37"/>
    </row>
    <row r="23" spans="1:5" ht="13" x14ac:dyDescent="0.3">
      <c r="A23" s="34" t="s">
        <v>70</v>
      </c>
      <c r="B23" s="35" t="s">
        <v>71</v>
      </c>
      <c r="C23" s="36">
        <v>29826</v>
      </c>
      <c r="E23" s="37"/>
    </row>
    <row r="24" spans="1:5" ht="13" x14ac:dyDescent="0.3">
      <c r="A24" s="34" t="s">
        <v>72</v>
      </c>
      <c r="B24" s="35" t="s">
        <v>73</v>
      </c>
      <c r="C24" s="36">
        <v>19502</v>
      </c>
      <c r="E24" s="37"/>
    </row>
    <row r="25" spans="1:5" ht="13" x14ac:dyDescent="0.3">
      <c r="A25" s="34" t="s">
        <v>74</v>
      </c>
      <c r="B25" s="35" t="s">
        <v>75</v>
      </c>
      <c r="C25" s="36">
        <v>15295</v>
      </c>
      <c r="E25" s="37"/>
    </row>
    <row r="26" spans="1:5" ht="13" x14ac:dyDescent="0.3">
      <c r="A26" s="34" t="s">
        <v>76</v>
      </c>
      <c r="B26" s="35" t="s">
        <v>77</v>
      </c>
      <c r="C26" s="36">
        <v>13384</v>
      </c>
      <c r="E26" s="37"/>
    </row>
    <row r="27" spans="1:5" ht="13" x14ac:dyDescent="0.3">
      <c r="A27" s="34" t="s">
        <v>78</v>
      </c>
      <c r="B27" s="35" t="s">
        <v>79</v>
      </c>
      <c r="C27" s="36">
        <v>20904</v>
      </c>
      <c r="E27" s="37"/>
    </row>
    <row r="28" spans="1:5" ht="13" x14ac:dyDescent="0.3">
      <c r="A28" s="34" t="s">
        <v>80</v>
      </c>
      <c r="B28" s="35" t="s">
        <v>81</v>
      </c>
      <c r="C28" s="36">
        <v>38493</v>
      </c>
      <c r="E28" s="37"/>
    </row>
    <row r="29" spans="1:5" ht="13" x14ac:dyDescent="0.3">
      <c r="A29" s="34" t="s">
        <v>82</v>
      </c>
      <c r="B29" s="35" t="s">
        <v>83</v>
      </c>
      <c r="C29" s="36">
        <v>25747</v>
      </c>
      <c r="E29" s="37"/>
    </row>
    <row r="30" spans="1:5" ht="13" x14ac:dyDescent="0.3">
      <c r="A30" s="34" t="s">
        <v>84</v>
      </c>
      <c r="B30" s="35" t="s">
        <v>85</v>
      </c>
      <c r="C30" s="36">
        <v>12874</v>
      </c>
      <c r="E30" s="37"/>
    </row>
    <row r="31" spans="1:5" ht="13" x14ac:dyDescent="0.3">
      <c r="A31" s="34" t="s">
        <v>86</v>
      </c>
      <c r="B31" s="35" t="s">
        <v>87</v>
      </c>
      <c r="C31" s="36">
        <v>33649</v>
      </c>
      <c r="E31" s="37"/>
    </row>
    <row r="32" spans="1:5" ht="13" x14ac:dyDescent="0.3">
      <c r="A32" s="34" t="s">
        <v>88</v>
      </c>
      <c r="B32" s="35" t="s">
        <v>89</v>
      </c>
      <c r="C32" s="36">
        <v>60926</v>
      </c>
      <c r="E32" s="37"/>
    </row>
    <row r="33" spans="1:5" ht="13" x14ac:dyDescent="0.3">
      <c r="A33" s="34" t="s">
        <v>90</v>
      </c>
      <c r="B33" s="35" t="s">
        <v>91</v>
      </c>
      <c r="C33" s="36">
        <v>20266</v>
      </c>
      <c r="E33" s="37"/>
    </row>
    <row r="34" spans="1:5" ht="13" x14ac:dyDescent="0.3">
      <c r="A34" s="34" t="s">
        <v>92</v>
      </c>
      <c r="B34" s="35" t="s">
        <v>93</v>
      </c>
      <c r="C34" s="36">
        <v>1020</v>
      </c>
      <c r="E34" s="37"/>
    </row>
    <row r="35" spans="1:5" ht="13" x14ac:dyDescent="0.3">
      <c r="A35" s="34" t="s">
        <v>94</v>
      </c>
      <c r="B35" s="35" t="s">
        <v>95</v>
      </c>
      <c r="C35" s="36">
        <v>3824</v>
      </c>
      <c r="E35" s="37"/>
    </row>
    <row r="36" spans="1:5" ht="13" x14ac:dyDescent="0.3">
      <c r="A36" s="34" t="s">
        <v>96</v>
      </c>
      <c r="B36" s="35" t="s">
        <v>97</v>
      </c>
      <c r="C36" s="36">
        <v>11089</v>
      </c>
      <c r="E36" s="37"/>
    </row>
    <row r="37" spans="1:5" ht="13" x14ac:dyDescent="0.3">
      <c r="A37" s="34" t="s">
        <v>98</v>
      </c>
      <c r="B37" s="35" t="s">
        <v>99</v>
      </c>
      <c r="C37" s="36">
        <v>7903</v>
      </c>
      <c r="E37" s="37"/>
    </row>
    <row r="38" spans="1:5" ht="13" x14ac:dyDescent="0.3">
      <c r="A38" s="34" t="s">
        <v>100</v>
      </c>
      <c r="B38" s="35" t="s">
        <v>101</v>
      </c>
      <c r="C38" s="36">
        <v>34542</v>
      </c>
      <c r="E38" s="37"/>
    </row>
    <row r="39" spans="1:5" ht="13" x14ac:dyDescent="0.3">
      <c r="A39" s="34" t="s">
        <v>102</v>
      </c>
      <c r="B39" s="35" t="s">
        <v>103</v>
      </c>
      <c r="C39" s="36">
        <v>22433</v>
      </c>
      <c r="E39" s="37"/>
    </row>
    <row r="40" spans="1:5" ht="13" x14ac:dyDescent="0.3">
      <c r="A40" s="34" t="s">
        <v>104</v>
      </c>
      <c r="B40" s="35" t="s">
        <v>105</v>
      </c>
      <c r="C40" s="36">
        <v>40405</v>
      </c>
      <c r="E40" s="37"/>
    </row>
    <row r="41" spans="1:5" ht="13" x14ac:dyDescent="0.3">
      <c r="A41" s="34" t="s">
        <v>106</v>
      </c>
      <c r="B41" s="35" t="s">
        <v>107</v>
      </c>
      <c r="C41" s="36">
        <v>28041</v>
      </c>
      <c r="E41" s="37"/>
    </row>
    <row r="42" spans="1:5" ht="13" x14ac:dyDescent="0.3">
      <c r="A42" s="34" t="s">
        <v>108</v>
      </c>
      <c r="B42" s="35" t="s">
        <v>109</v>
      </c>
      <c r="C42" s="36">
        <v>63092</v>
      </c>
      <c r="E42" s="37"/>
    </row>
    <row r="43" spans="1:5" ht="13" x14ac:dyDescent="0.3">
      <c r="A43" s="34" t="s">
        <v>110</v>
      </c>
      <c r="B43" s="35" t="s">
        <v>111</v>
      </c>
      <c r="C43" s="36">
        <v>1148</v>
      </c>
      <c r="E43" s="37"/>
    </row>
    <row r="44" spans="1:5" ht="13" x14ac:dyDescent="0.3">
      <c r="A44" s="34" t="s">
        <v>112</v>
      </c>
      <c r="B44" s="35" t="s">
        <v>113</v>
      </c>
      <c r="C44" s="36">
        <v>42317</v>
      </c>
      <c r="E44" s="37"/>
    </row>
    <row r="45" spans="1:5" ht="13" x14ac:dyDescent="0.3">
      <c r="A45" s="34" t="s">
        <v>114</v>
      </c>
      <c r="B45" s="35" t="s">
        <v>115</v>
      </c>
      <c r="C45" s="36">
        <v>6628</v>
      </c>
      <c r="E45" s="37"/>
    </row>
    <row r="46" spans="1:5" ht="13" x14ac:dyDescent="0.3">
      <c r="A46" s="34" t="s">
        <v>116</v>
      </c>
      <c r="B46" s="35" t="s">
        <v>117</v>
      </c>
      <c r="C46" s="36">
        <v>765</v>
      </c>
      <c r="E46" s="37"/>
    </row>
    <row r="47" spans="1:5" ht="13" x14ac:dyDescent="0.3">
      <c r="A47" s="34" t="s">
        <v>118</v>
      </c>
      <c r="B47" s="35" t="s">
        <v>119</v>
      </c>
      <c r="C47" s="36">
        <v>7521</v>
      </c>
      <c r="E47" s="37"/>
    </row>
    <row r="48" spans="1:5" ht="13" x14ac:dyDescent="0.3">
      <c r="A48" s="34" t="s">
        <v>120</v>
      </c>
      <c r="B48" s="35" t="s">
        <v>121</v>
      </c>
      <c r="C48" s="36">
        <v>36071</v>
      </c>
      <c r="E48" s="37"/>
    </row>
    <row r="49" spans="1:5" ht="13" x14ac:dyDescent="0.3">
      <c r="A49" s="34" t="s">
        <v>122</v>
      </c>
      <c r="B49" s="35" t="s">
        <v>123</v>
      </c>
      <c r="C49" s="36">
        <v>10452</v>
      </c>
      <c r="E49" s="37"/>
    </row>
    <row r="50" spans="1:5" ht="13" x14ac:dyDescent="0.3">
      <c r="A50" s="34" t="s">
        <v>124</v>
      </c>
      <c r="B50" s="35" t="s">
        <v>125</v>
      </c>
      <c r="C50" s="36">
        <v>31355</v>
      </c>
      <c r="E50" s="37"/>
    </row>
    <row r="51" spans="1:5" ht="13" x14ac:dyDescent="0.3">
      <c r="A51" s="34" t="s">
        <v>126</v>
      </c>
      <c r="B51" s="35" t="s">
        <v>127</v>
      </c>
      <c r="C51" s="36">
        <v>6756</v>
      </c>
      <c r="E51" s="37"/>
    </row>
    <row r="52" spans="1:5" ht="13" x14ac:dyDescent="0.3">
      <c r="A52" s="34" t="s">
        <v>128</v>
      </c>
      <c r="B52" s="35" t="s">
        <v>129</v>
      </c>
      <c r="C52" s="36">
        <v>27404</v>
      </c>
      <c r="E52" s="37"/>
    </row>
    <row r="53" spans="1:5" ht="13" x14ac:dyDescent="0.3">
      <c r="A53" s="34" t="s">
        <v>130</v>
      </c>
      <c r="B53" s="35" t="s">
        <v>131</v>
      </c>
      <c r="C53" s="36">
        <v>24600</v>
      </c>
      <c r="E53" s="37"/>
    </row>
    <row r="54" spans="1:5" ht="13" x14ac:dyDescent="0.3">
      <c r="A54" s="34" t="s">
        <v>132</v>
      </c>
      <c r="B54" s="35" t="s">
        <v>133</v>
      </c>
      <c r="C54" s="36">
        <v>7393</v>
      </c>
      <c r="E54" s="37"/>
    </row>
    <row r="55" spans="1:5" ht="13" x14ac:dyDescent="0.3">
      <c r="A55" s="34" t="s">
        <v>134</v>
      </c>
      <c r="B55" s="35" t="s">
        <v>135</v>
      </c>
      <c r="C55" s="36">
        <v>26384</v>
      </c>
      <c r="E55" s="37"/>
    </row>
    <row r="56" spans="1:5" ht="13" x14ac:dyDescent="0.3">
      <c r="A56" s="34" t="s">
        <v>136</v>
      </c>
      <c r="B56" s="35" t="s">
        <v>137</v>
      </c>
      <c r="C56" s="36">
        <v>8285</v>
      </c>
      <c r="E56" s="37"/>
    </row>
    <row r="57" spans="1:5" ht="13" x14ac:dyDescent="0.3">
      <c r="A57" s="34" t="s">
        <v>138</v>
      </c>
      <c r="B57" s="35" t="s">
        <v>139</v>
      </c>
      <c r="C57" s="36">
        <v>9050</v>
      </c>
      <c r="E57" s="37"/>
    </row>
    <row r="58" spans="1:5" ht="13" x14ac:dyDescent="0.3">
      <c r="A58" s="34" t="s">
        <v>140</v>
      </c>
      <c r="B58" s="35" t="s">
        <v>141</v>
      </c>
      <c r="C58" s="36">
        <v>22433</v>
      </c>
      <c r="E58" s="37"/>
    </row>
    <row r="59" spans="1:5" ht="13" x14ac:dyDescent="0.3">
      <c r="A59" s="34" t="s">
        <v>142</v>
      </c>
      <c r="B59" s="35" t="s">
        <v>143</v>
      </c>
      <c r="C59" s="36">
        <v>28041</v>
      </c>
      <c r="E59" s="37"/>
    </row>
    <row r="60" spans="1:5" ht="13" x14ac:dyDescent="0.3">
      <c r="A60" s="34" t="s">
        <v>144</v>
      </c>
      <c r="B60" s="35" t="s">
        <v>145</v>
      </c>
      <c r="C60" s="36">
        <v>25237</v>
      </c>
      <c r="E60" s="37"/>
    </row>
    <row r="61" spans="1:5" ht="13" x14ac:dyDescent="0.3">
      <c r="A61" s="34" t="s">
        <v>146</v>
      </c>
      <c r="B61" s="35" t="s">
        <v>147</v>
      </c>
      <c r="C61" s="36"/>
      <c r="E61" s="37"/>
    </row>
    <row r="62" spans="1:5" ht="13" x14ac:dyDescent="0.3">
      <c r="A62" s="34" t="s">
        <v>148</v>
      </c>
      <c r="B62" s="35" t="s">
        <v>149</v>
      </c>
      <c r="C62" s="36">
        <v>36454</v>
      </c>
      <c r="E62" s="37"/>
    </row>
    <row r="63" spans="1:5" ht="13" x14ac:dyDescent="0.3">
      <c r="A63" s="34" t="s">
        <v>150</v>
      </c>
      <c r="B63" s="35" t="s">
        <v>151</v>
      </c>
      <c r="C63" s="36">
        <v>12236</v>
      </c>
      <c r="E63" s="37"/>
    </row>
    <row r="64" spans="1:5" ht="13" x14ac:dyDescent="0.3">
      <c r="A64" s="34" t="s">
        <v>152</v>
      </c>
      <c r="B64" s="35" t="s">
        <v>153</v>
      </c>
      <c r="C64" s="36">
        <v>51621</v>
      </c>
      <c r="E64" s="37"/>
    </row>
    <row r="65" spans="1:5" ht="13" x14ac:dyDescent="0.3">
      <c r="A65" s="34"/>
      <c r="B65" s="35"/>
      <c r="C65" s="36"/>
      <c r="E65" s="37"/>
    </row>
  </sheetData>
  <sheetProtection algorithmName="SHA-512" hashValue="WvMaclfvhhqGXBj//qdn9NUjRA6OIBiSiedNIIqynCUbnh7Plkw5PhvL4T4Qts1VkjTpQF67yEzpAIoyuN7yOg==" saltValue="CBBZkmxyLf7NHCwq/hEbPA==" spinCount="100000" sheet="1" objects="1" scenarios="1"/>
  <conditionalFormatting sqref="B4:B13">
    <cfRule type="expression" dxfId="10" priority="1">
      <formula>$E4="Academy"</formula>
    </cfRule>
  </conditionalFormatting>
  <conditionalFormatting sqref="B36 B44:B45 B55:B56 B62 B14 B17 B32">
    <cfRule type="expression" dxfId="9" priority="2">
      <formula>$E16="Academy"</formula>
    </cfRule>
  </conditionalFormatting>
  <conditionalFormatting sqref="B39:B42 B46:B53 B57 B18:B24 B29:B30 B59">
    <cfRule type="expression" dxfId="8" priority="3">
      <formula>$E21="Academy"</formula>
    </cfRule>
  </conditionalFormatting>
  <conditionalFormatting sqref="B63:B65 B33 B35 B43 B54 B58">
    <cfRule type="expression" dxfId="7" priority="4">
      <formula>#REF!="Academy"</formula>
    </cfRule>
  </conditionalFormatting>
  <conditionalFormatting sqref="B28">
    <cfRule type="expression" dxfId="6" priority="5">
      <formula>#REF!="Academy"</formula>
    </cfRule>
  </conditionalFormatting>
  <conditionalFormatting sqref="B34 B37 B60:B61">
    <cfRule type="expression" dxfId="5" priority="6">
      <formula>#REF!="Academy"</formula>
    </cfRule>
  </conditionalFormatting>
  <conditionalFormatting sqref="B38 B16">
    <cfRule type="expression" dxfId="4" priority="7">
      <formula>$E17="Academy"</formula>
    </cfRule>
  </conditionalFormatting>
  <conditionalFormatting sqref="B25:B26">
    <cfRule type="expression" dxfId="3" priority="10">
      <formula>#REF!="Academy"</formula>
    </cfRule>
  </conditionalFormatting>
  <conditionalFormatting sqref="B15">
    <cfRule type="expression" dxfId="2" priority="15">
      <formula>#REF!="Academy"</formula>
    </cfRule>
  </conditionalFormatting>
  <conditionalFormatting sqref="B27">
    <cfRule type="expression" dxfId="1" priority="16">
      <formula>#REF!="Academy"</formula>
    </cfRule>
  </conditionalFormatting>
  <conditionalFormatting sqref="B31">
    <cfRule type="expression" dxfId="0" priority="19">
      <formula>#REF!="Academy"</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MKC Word Document" ma:contentTypeID="0x010100073DBBF460B4694388C550D7D3B13999008728087AC31170439DE4D6F18D08AAD5" ma:contentTypeVersion="5" ma:contentTypeDescription="MKC Branded Word Template Document" ma:contentTypeScope="" ma:versionID="f48b14e845a17aa463597fef0abc6210">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e73f336-9c49-41ab-9427-d263034a0100" ContentTypeId="0x010100073DBBF460B4694388C550D7D3B13999" PreviousValue="false"/>
</file>

<file path=customXml/itemProps1.xml><?xml version="1.0" encoding="utf-8"?>
<ds:datastoreItem xmlns:ds="http://schemas.openxmlformats.org/officeDocument/2006/customXml" ds:itemID="{3398DB67-8AD0-4F3D-BD6B-D5B06B7E5A0B}">
  <ds:schemaRefs>
    <ds:schemaRef ds:uri="http://schemas.microsoft.com/sharepoint/v3/contenttype/forms"/>
  </ds:schemaRefs>
</ds:datastoreItem>
</file>

<file path=customXml/itemProps2.xml><?xml version="1.0" encoding="utf-8"?>
<ds:datastoreItem xmlns:ds="http://schemas.openxmlformats.org/officeDocument/2006/customXml" ds:itemID="{10B06A9D-2912-45FE-9C84-80AF3F95810E}">
  <ds:schemaRefs>
    <ds:schemaRef ds:uri="http://www.w3.org/XML/1998/namespac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47B0085E-31CF-4343-89E7-6EF6EBDD0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3AE16690-91AA-4BE3-8D35-83468ED9E8C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Calc</vt:lpstr>
      <vt:lpstr>Data</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Karen</dc:creator>
  <cp:keywords/>
  <dc:description/>
  <cp:lastModifiedBy>Kayleigh Day</cp:lastModifiedBy>
  <cp:revision/>
  <dcterms:created xsi:type="dcterms:W3CDTF">2016-03-04T14:21:03Z</dcterms:created>
  <dcterms:modified xsi:type="dcterms:W3CDTF">2022-09-16T14:36:03Z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0x010100073DBBF460B4694388C550D7D3B13999008728087AC31170439DE4D6F18D08AAD5</vt:lpwstr>
  </property>
  <property fmtid="{D5CDD505-2E9C-101B-9397-08002B2CF9AE}" pid="3" name="Order">
    <vt:r8>7300</vt:r8>
  </property>
  <property fmtid="{D5CDD505-2E9C-101B-9397-08002B2CF9AE}" pid="4" name="SharedWithUsers">
    <vt:lpwstr>27;#Sonia Hattle;#22;#Jennifer Hackett;#20;#Michelle Hibbert</vt:lpwstr>
  </property>
</Properties>
</file>