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"/>
    </mc:Choice>
  </mc:AlternateContent>
  <xr:revisionPtr revIDLastSave="1" documentId="8_{C75EC341-9819-4F67-82A4-6B6567CCBCD1}" xr6:coauthVersionLast="47" xr6:coauthVersionMax="47" xr10:uidLastSave="{CE5A5AF6-2F29-4F32-8207-9DF282F66FFB}"/>
  <workbookProtection workbookAlgorithmName="SHA-512" workbookHashValue="K1uRS0PGVKiBW+03iuTclbz6tkKPQkg3TeLq3p5Lk5CnuoqkssHSi4lrPWGUz6HWPBpugDpiH+yufG2/m1V8lg==" workbookSaltValue="scs48noYKCxxPwgpSDRLrg==" workbookSpinCount="100000" lockStructure="1"/>
  <bookViews>
    <workbookView xWindow="-110" yWindow="-110" windowWidth="19420" windowHeight="10420" xr2:uid="{00000000-000D-0000-FFFF-FFFF00000000}"/>
  </bookViews>
  <sheets>
    <sheet name="Final Balances" sheetId="2" r:id="rId1"/>
    <sheet name="Info" sheetId="1" state="hidden" r:id="rId2"/>
  </sheets>
  <externalReferences>
    <externalReference r:id="rId3"/>
  </externalReferences>
  <calcPr calcId="191029" iterateCount="0" iterateDelta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4" i="1"/>
  <c r="E76" i="1"/>
  <c r="E7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6" i="1"/>
  <c r="F78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4" i="1"/>
  <c r="G76" i="1"/>
  <c r="G7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4" i="1"/>
  <c r="H76" i="1"/>
  <c r="H78" i="1"/>
  <c r="I78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4" i="1"/>
  <c r="J74" i="1"/>
  <c r="D76" i="1"/>
  <c r="J76" i="1"/>
  <c r="J78" i="1"/>
  <c r="D78" i="1"/>
  <c r="C14" i="2"/>
  <c r="C13" i="2"/>
  <c r="C12" i="2"/>
  <c r="C11" i="2"/>
  <c r="C10" i="2"/>
  <c r="A6" i="2"/>
  <c r="D8" i="2"/>
  <c r="C16" i="2"/>
</calcChain>
</file>

<file path=xl/sharedStrings.xml><?xml version="1.0" encoding="utf-8"?>
<sst xmlns="http://schemas.openxmlformats.org/spreadsheetml/2006/main" count="231" uniqueCount="226">
  <si>
    <t>Account title</t>
  </si>
  <si>
    <t>Cedars Combined School</t>
  </si>
  <si>
    <t>Bradwell Village School</t>
  </si>
  <si>
    <t>Falconhurst Combined School</t>
  </si>
  <si>
    <t>Great Linford CC School</t>
  </si>
  <si>
    <t>Greenleys Middle School</t>
  </si>
  <si>
    <t>St Paul's Catholic School</t>
  </si>
  <si>
    <t>Wyvern School</t>
  </si>
  <si>
    <t>Emerson Valley School</t>
  </si>
  <si>
    <t>Portfields Combined School</t>
  </si>
  <si>
    <t>Bow Brickhill First School</t>
  </si>
  <si>
    <t>Cold Harbour C E Combined School</t>
  </si>
  <si>
    <t>Glastonbury Thorn First School</t>
  </si>
  <si>
    <t>Loughton Manor First School</t>
  </si>
  <si>
    <t>Romans Field Special School</t>
  </si>
  <si>
    <t>Abbeys Combined School</t>
  </si>
  <si>
    <t>Bishop Parker Catholic School</t>
  </si>
  <si>
    <t>Hanslope Primary School</t>
  </si>
  <si>
    <t>Slated Row School</t>
  </si>
  <si>
    <t>St Mary Magdalene Catholic Primary School</t>
  </si>
  <si>
    <t>Barleyhurst Park Primary School</t>
  </si>
  <si>
    <t>St Andrews C of E Infant School</t>
  </si>
  <si>
    <t>Green Park School</t>
  </si>
  <si>
    <t>Long Meadow School</t>
  </si>
  <si>
    <t>Howe Park School</t>
  </si>
  <si>
    <t>Castlethorpe First School</t>
  </si>
  <si>
    <t>Greenleys First School</t>
  </si>
  <si>
    <t>St Thomas Aquinas Catholic Primary School</t>
  </si>
  <si>
    <t>Willen Primary School</t>
  </si>
  <si>
    <t>Germander Park First School</t>
  </si>
  <si>
    <t>Southwood Middle School</t>
  </si>
  <si>
    <t>Summerfield School</t>
  </si>
  <si>
    <t>Russell First School</t>
  </si>
  <si>
    <t>Heelands First School</t>
  </si>
  <si>
    <t>Brooksward Combined School</t>
  </si>
  <si>
    <t>Caroline Haslett School</t>
  </si>
  <si>
    <t>Wavendon Gate School</t>
  </si>
  <si>
    <t>Walnuts School</t>
  </si>
  <si>
    <t>Bushfield Middle School</t>
  </si>
  <si>
    <t>Giffard Park School</t>
  </si>
  <si>
    <t>Downs Barn First School</t>
  </si>
  <si>
    <t>Drayton Park Combined School</t>
  </si>
  <si>
    <t>Haversham First School</t>
  </si>
  <si>
    <t>Knowles Nursery School</t>
  </si>
  <si>
    <t>Lavendon Combined School</t>
  </si>
  <si>
    <t>Merebrook First School</t>
  </si>
  <si>
    <t>Newton Blossomville C E First School</t>
  </si>
  <si>
    <t>North Crawley C E First School</t>
  </si>
  <si>
    <t>Oldbrook First School</t>
  </si>
  <si>
    <t>Pepper Hill First School</t>
  </si>
  <si>
    <t>Priory Common First School</t>
  </si>
  <si>
    <t>The Redway School</t>
  </si>
  <si>
    <t>Sheringham First School</t>
  </si>
  <si>
    <t>St Monicas R C Combined School</t>
  </si>
  <si>
    <t>Stoke Goldington C E First School</t>
  </si>
  <si>
    <t>White Spire School</t>
  </si>
  <si>
    <t>The Willows First School</t>
  </si>
  <si>
    <t>Wood End First School</t>
  </si>
  <si>
    <t>Giles Brook Combined School</t>
  </si>
  <si>
    <t>Broughton Fields Combined School</t>
  </si>
  <si>
    <t>Moorlands Centre Nursery School</t>
  </si>
  <si>
    <t>St Bernadette's Catholic Primary School</t>
  </si>
  <si>
    <t>The Radcliffe School</t>
  </si>
  <si>
    <t>Tickford Park Primary School</t>
  </si>
  <si>
    <t>Priory Rise Primary School</t>
  </si>
  <si>
    <t>Brooklands Farm School</t>
  </si>
  <si>
    <t>Newton Leys Primary School</t>
  </si>
  <si>
    <t>Totals:</t>
  </si>
  <si>
    <t>Enter your web remittance password here</t>
  </si>
  <si>
    <t>Password</t>
  </si>
  <si>
    <t>1xH34pR7</t>
  </si>
  <si>
    <t>192u596h</t>
  </si>
  <si>
    <t>356i515x</t>
  </si>
  <si>
    <t>64d48c</t>
  </si>
  <si>
    <t>275h732y</t>
  </si>
  <si>
    <t>643y979t</t>
  </si>
  <si>
    <t>843v588r</t>
  </si>
  <si>
    <t>729u814h</t>
  </si>
  <si>
    <t>37x334e</t>
  </si>
  <si>
    <t>694c861d</t>
  </si>
  <si>
    <t>785w778f</t>
  </si>
  <si>
    <t>188b616h</t>
  </si>
  <si>
    <t>123o359k</t>
  </si>
  <si>
    <t>316y546e</t>
  </si>
  <si>
    <t>354x156y</t>
  </si>
  <si>
    <t>683x296j</t>
  </si>
  <si>
    <t>208w746y</t>
  </si>
  <si>
    <t>967n246o</t>
  </si>
  <si>
    <t>972e667i</t>
  </si>
  <si>
    <t>294c302f</t>
  </si>
  <si>
    <t>544h335u</t>
  </si>
  <si>
    <t>487e802m</t>
  </si>
  <si>
    <t>443o470v</t>
  </si>
  <si>
    <t>326l864s</t>
  </si>
  <si>
    <t>283y650v</t>
  </si>
  <si>
    <t>567s135u</t>
  </si>
  <si>
    <t>450u970i</t>
  </si>
  <si>
    <t>783g426m</t>
  </si>
  <si>
    <t>338p57p</t>
  </si>
  <si>
    <t>405r710m</t>
  </si>
  <si>
    <t>667j918p</t>
  </si>
  <si>
    <t>93p960h</t>
  </si>
  <si>
    <t>733u76l</t>
  </si>
  <si>
    <t>128h609d</t>
  </si>
  <si>
    <t>784t223m</t>
  </si>
  <si>
    <t>576m105i</t>
  </si>
  <si>
    <t>424w108l</t>
  </si>
  <si>
    <t>75e560f</t>
  </si>
  <si>
    <t>966x438s</t>
  </si>
  <si>
    <t>6s938g</t>
  </si>
  <si>
    <t>35s874q</t>
  </si>
  <si>
    <t>240u274m</t>
  </si>
  <si>
    <t>274t686m</t>
  </si>
  <si>
    <t>841x879w</t>
  </si>
  <si>
    <t>49g764e</t>
  </si>
  <si>
    <t>660k525o</t>
  </si>
  <si>
    <t>92q49d</t>
  </si>
  <si>
    <t>497k484l</t>
  </si>
  <si>
    <t>933t403r</t>
  </si>
  <si>
    <t>550u834a</t>
  </si>
  <si>
    <t>752d733h</t>
  </si>
  <si>
    <t>984n400c</t>
  </si>
  <si>
    <t>929u173s</t>
  </si>
  <si>
    <t>775p999d</t>
  </si>
  <si>
    <t>403o958c</t>
  </si>
  <si>
    <t>494k327e</t>
  </si>
  <si>
    <t>890o873b</t>
  </si>
  <si>
    <t>124s704k</t>
  </si>
  <si>
    <t>39b257j</t>
  </si>
  <si>
    <t>310c303f</t>
  </si>
  <si>
    <t>593d393f</t>
  </si>
  <si>
    <t>116q376h</t>
  </si>
  <si>
    <t>686d673m</t>
  </si>
  <si>
    <t>172c677k</t>
  </si>
  <si>
    <t>772o15n</t>
  </si>
  <si>
    <t>757e243l</t>
  </si>
  <si>
    <t>367k15d</t>
  </si>
  <si>
    <t>Description</t>
  </si>
  <si>
    <t>CFR Heading</t>
  </si>
  <si>
    <t>Committed Revenue</t>
  </si>
  <si>
    <t>Uncommitted Revenue</t>
  </si>
  <si>
    <t>B01</t>
  </si>
  <si>
    <t>B02</t>
  </si>
  <si>
    <t>B03</t>
  </si>
  <si>
    <t>B05</t>
  </si>
  <si>
    <t>B06</t>
  </si>
  <si>
    <t>Devolved Formula Capital</t>
  </si>
  <si>
    <t>Other Capital</t>
  </si>
  <si>
    <t>Community Focused Extended Schools</t>
  </si>
  <si>
    <t>TOTAL</t>
  </si>
  <si>
    <t>SP2346</t>
  </si>
  <si>
    <t>SP2309</t>
  </si>
  <si>
    <t>SP2285</t>
  </si>
  <si>
    <t>SP2303</t>
  </si>
  <si>
    <t>SP2305</t>
  </si>
  <si>
    <t>SP2122</t>
  </si>
  <si>
    <t>SP2353</t>
  </si>
  <si>
    <t>SP2002</t>
  </si>
  <si>
    <t>SP3384</t>
  </si>
  <si>
    <t>SP3000</t>
  </si>
  <si>
    <t>SP2347</t>
  </si>
  <si>
    <t>SP2506</t>
  </si>
  <si>
    <t>SP2348</t>
  </si>
  <si>
    <t>SP3377</t>
  </si>
  <si>
    <t>SP2042</t>
  </si>
  <si>
    <t>SP3379</t>
  </si>
  <si>
    <t>SP2238</t>
  </si>
  <si>
    <t>SP3066</t>
  </si>
  <si>
    <t>SP2337</t>
  </si>
  <si>
    <t>SP2007</t>
  </si>
  <si>
    <t>SP2006</t>
  </si>
  <si>
    <t>SP2015</t>
  </si>
  <si>
    <t>SP2272</t>
  </si>
  <si>
    <t>SP3369</t>
  </si>
  <si>
    <t>SP2330</t>
  </si>
  <si>
    <t>SP2316</t>
  </si>
  <si>
    <t>SP2299</t>
  </si>
  <si>
    <t>SP2327</t>
  </si>
  <si>
    <t>SP2112</t>
  </si>
  <si>
    <t>SP2324</t>
  </si>
  <si>
    <t>SP2005</t>
  </si>
  <si>
    <t>SP2336</t>
  </si>
  <si>
    <t>SP2000</t>
  </si>
  <si>
    <t>SP2121</t>
  </si>
  <si>
    <t>SP2323</t>
  </si>
  <si>
    <t>SP2313</t>
  </si>
  <si>
    <t>SP2351</t>
  </si>
  <si>
    <t>SP2043</t>
  </si>
  <si>
    <t>SP2067</t>
  </si>
  <si>
    <t>SP2001</t>
  </si>
  <si>
    <t>SP3003</t>
  </si>
  <si>
    <t>SP3004</t>
  </si>
  <si>
    <t>SP2062</t>
  </si>
  <si>
    <t>SP2247</t>
  </si>
  <si>
    <t>SP2322</t>
  </si>
  <si>
    <t>SP3005</t>
  </si>
  <si>
    <t>SP3378</t>
  </si>
  <si>
    <t>SP3006</t>
  </si>
  <si>
    <t>SP3058</t>
  </si>
  <si>
    <t>SP2320</t>
  </si>
  <si>
    <t>SP2306</t>
  </si>
  <si>
    <t>SP3376</t>
  </si>
  <si>
    <t>SP2017</t>
  </si>
  <si>
    <t>SP3383</t>
  </si>
  <si>
    <t>SP3389</t>
  </si>
  <si>
    <t>SP3392</t>
  </si>
  <si>
    <t>SP3391</t>
  </si>
  <si>
    <t>SP3390</t>
  </si>
  <si>
    <t>Code</t>
  </si>
  <si>
    <t>SN1003</t>
  </si>
  <si>
    <t>SN1090</t>
  </si>
  <si>
    <t>SS5406</t>
  </si>
  <si>
    <t>SL7034</t>
  </si>
  <si>
    <t>SL7015</t>
  </si>
  <si>
    <t>SL7026</t>
  </si>
  <si>
    <t>SS4702</t>
  </si>
  <si>
    <t>SP2301</t>
  </si>
  <si>
    <t>SL7021</t>
  </si>
  <si>
    <t>SL7009</t>
  </si>
  <si>
    <t>St Mary's Wavendon C of E Primary</t>
  </si>
  <si>
    <t>Stanton</t>
  </si>
  <si>
    <t>A School</t>
  </si>
  <si>
    <t>SP1234</t>
  </si>
  <si>
    <t xml:space="preserve">Balance </t>
  </si>
  <si>
    <t>447l172j</t>
  </si>
  <si>
    <t>FINAL BALANCES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</si>
</sst>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3" fillId="0" borderId="10" xfId="0" applyFont="1" applyBorder="1" applyProtection="1"/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right"/>
    </xf>
    <xf numFmtId="0" fontId="7" fillId="0" borderId="0" xfId="0" applyFont="1" applyProtection="1"/>
    <xf numFmtId="0" fontId="2" fillId="0" borderId="0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Alignment="1" applyProtection="1">
      <alignment horizontal="center"/>
    </xf>
    <xf numFmtId="165" fontId="2" fillId="0" borderId="9" xfId="0" applyNumberFormat="1" applyFont="1" applyBorder="1" applyProtection="1"/>
    <xf numFmtId="0" fontId="2" fillId="0" borderId="1" xfId="0" applyFont="1" applyBorder="1" applyProtection="1"/>
    <xf numFmtId="0" fontId="2" fillId="0" borderId="2" xfId="0" applyFont="1" applyBorder="1" applyAlignment="1" applyProtection="1">
      <alignment horizontal="center"/>
    </xf>
    <xf numFmtId="165" fontId="2" fillId="0" borderId="3" xfId="0" applyNumberFormat="1" applyFont="1" applyBorder="1" applyProtection="1"/>
    <xf numFmtId="0" fontId="2" fillId="0" borderId="4" xfId="0" applyFont="1" applyBorder="1" applyProtection="1"/>
    <xf numFmtId="0" fontId="2" fillId="0" borderId="5" xfId="0" applyFont="1" applyBorder="1" applyAlignment="1" applyProtection="1">
      <alignment horizontal="center"/>
    </xf>
    <xf numFmtId="165" fontId="2" fillId="0" borderId="6" xfId="0" applyNumberFormat="1" applyFont="1" applyBorder="1" applyProtection="1"/>
    <xf numFmtId="0" fontId="0" fillId="0" borderId="0" xfId="0" applyBorder="1" applyProtection="1"/>
    <xf numFmtId="165" fontId="0" fillId="0" borderId="0" xfId="0" applyNumberFormat="1" applyBorder="1" applyProtection="1"/>
    <xf numFmtId="165" fontId="3" fillId="0" borderId="12" xfId="0" applyNumberFormat="1" applyFont="1" applyBorder="1" applyProtection="1"/>
    <xf numFmtId="4" fontId="8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5" fillId="0" borderId="0" xfId="0" applyFont="1" applyBorder="1" applyAlignment="1">
      <alignment horizontal="left"/>
    </xf>
    <xf numFmtId="4" fontId="8" fillId="0" borderId="0" xfId="0" applyNumberFormat="1" applyFont="1" applyFill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left"/>
    </xf>
    <xf numFmtId="4" fontId="5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/>
    </xf>
    <xf numFmtId="11" fontId="5" fillId="0" borderId="0" xfId="0" applyNumberFormat="1" applyFont="1" applyBorder="1" applyAlignment="1">
      <alignment horizontal="center"/>
    </xf>
    <xf numFmtId="0" fontId="3" fillId="2" borderId="0" xfId="0" applyNumberFormat="1" applyFont="1" applyFill="1" applyAlignment="1" applyProtection="1">
      <alignment horizontal="right"/>
      <protection locked="0"/>
    </xf>
    <xf numFmtId="4" fontId="5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kcouncil.sharepoint.com/sites/files-fin-FN16/FN16.6/Corporate/2022-23/Budget%20Monitoring/Year%20End%2022-23/CoA%20School%20Monitoring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s"/>
      <sheetName val="Responses to queries"/>
      <sheetName val="Returns Summary"/>
      <sheetName val="Monthly TB Data"/>
      <sheetName val="Debtors &amp; Creditors"/>
      <sheetName val="VAT Claims"/>
      <sheetName val="School Opening Unspent Balances"/>
      <sheetName val="School Closing Unspent Balances"/>
      <sheetName val="Capital Inc v Exp"/>
      <sheetName val="Extended Schools"/>
      <sheetName val="Appropriation Calculations"/>
      <sheetName val="2022-23 Opening Balances"/>
      <sheetName val="2022-23 Closing Balances Y5300"/>
      <sheetName val="Actual School Balances 21-22"/>
      <sheetName val="Table for Lookup D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CODE</v>
          </cell>
          <cell r="D2" t="str">
            <v>COMMITTED REV BALANCE B01</v>
          </cell>
          <cell r="E2" t="str">
            <v>UNCOMMITTED REV BALANCE B02</v>
          </cell>
          <cell r="F2" t="str">
            <v>DEVOLVED CAPITAL BALANCE B03</v>
          </cell>
          <cell r="G2" t="str">
            <v>OTHER CAPITAL NOT SF B05</v>
          </cell>
          <cell r="H2" t="str">
            <v>COMMUNITY FOCUSED EXTENDED SCHOOLS B06</v>
          </cell>
        </row>
        <row r="4">
          <cell r="C4" t="str">
            <v>SP2348</v>
          </cell>
          <cell r="D4">
            <v>69085</v>
          </cell>
          <cell r="E4">
            <v>30843.59</v>
          </cell>
          <cell r="F4">
            <v>18762.990000000002</v>
          </cell>
          <cell r="G4">
            <v>5769.89</v>
          </cell>
          <cell r="H4">
            <v>0</v>
          </cell>
        </row>
        <row r="5">
          <cell r="C5" t="str">
            <v>SP2238</v>
          </cell>
          <cell r="D5">
            <v>0</v>
          </cell>
          <cell r="E5">
            <v>19017.939999999999</v>
          </cell>
          <cell r="F5">
            <v>14790.82</v>
          </cell>
          <cell r="G5">
            <v>5702.13</v>
          </cell>
          <cell r="H5">
            <v>0</v>
          </cell>
        </row>
        <row r="6">
          <cell r="C6" t="str">
            <v>SP3377</v>
          </cell>
          <cell r="D6">
            <v>0</v>
          </cell>
          <cell r="E6">
            <v>221457.87</v>
          </cell>
          <cell r="F6">
            <v>0</v>
          </cell>
          <cell r="G6">
            <v>0</v>
          </cell>
          <cell r="H6">
            <v>0</v>
          </cell>
        </row>
        <row r="7">
          <cell r="C7" t="str">
            <v>SP3384</v>
          </cell>
          <cell r="D7">
            <v>0</v>
          </cell>
          <cell r="E7">
            <v>139352.46</v>
          </cell>
          <cell r="F7">
            <v>0</v>
          </cell>
          <cell r="G7">
            <v>0</v>
          </cell>
          <cell r="H7">
            <v>0</v>
          </cell>
        </row>
        <row r="8">
          <cell r="C8" t="str">
            <v>SP2309</v>
          </cell>
          <cell r="D8">
            <v>0</v>
          </cell>
          <cell r="E8">
            <v>334146.81</v>
          </cell>
          <cell r="F8">
            <v>15507.74</v>
          </cell>
          <cell r="G8">
            <v>0</v>
          </cell>
          <cell r="H8">
            <v>0</v>
          </cell>
        </row>
        <row r="9">
          <cell r="C9" t="str">
            <v>SP3391</v>
          </cell>
          <cell r="D9">
            <v>0</v>
          </cell>
          <cell r="E9">
            <v>30531.8</v>
          </cell>
          <cell r="F9">
            <v>45869.68</v>
          </cell>
          <cell r="G9">
            <v>20041.439999999999</v>
          </cell>
          <cell r="H9">
            <v>0</v>
          </cell>
        </row>
        <row r="10">
          <cell r="C10" t="str">
            <v>SP2005</v>
          </cell>
          <cell r="D10">
            <v>20612.05</v>
          </cell>
          <cell r="E10">
            <v>68679.38</v>
          </cell>
          <cell r="F10">
            <v>21293.47</v>
          </cell>
          <cell r="G10">
            <v>5275.25</v>
          </cell>
          <cell r="H10">
            <v>0</v>
          </cell>
        </row>
        <row r="11">
          <cell r="C11" t="str">
            <v>SP2017</v>
          </cell>
          <cell r="D11">
            <v>18203.62</v>
          </cell>
          <cell r="E11">
            <v>102193.77</v>
          </cell>
          <cell r="F11">
            <v>11501.78</v>
          </cell>
          <cell r="G11">
            <v>6883.3</v>
          </cell>
          <cell r="H11">
            <v>0</v>
          </cell>
        </row>
        <row r="12">
          <cell r="C12" t="str">
            <v>SP2121</v>
          </cell>
          <cell r="D12">
            <v>2344</v>
          </cell>
          <cell r="E12">
            <v>271020.09999999998</v>
          </cell>
          <cell r="F12">
            <v>13638.45</v>
          </cell>
          <cell r="G12">
            <v>0</v>
          </cell>
          <cell r="H12">
            <v>0</v>
          </cell>
        </row>
        <row r="13">
          <cell r="C13" t="str">
            <v>SP2336</v>
          </cell>
          <cell r="D13">
            <v>61976.92</v>
          </cell>
          <cell r="E13">
            <v>667421.18999999994</v>
          </cell>
          <cell r="F13">
            <v>0</v>
          </cell>
          <cell r="G13">
            <v>7792.51</v>
          </cell>
          <cell r="H13">
            <v>46609.06</v>
          </cell>
        </row>
        <row r="14">
          <cell r="C14" t="str">
            <v>SP2015</v>
          </cell>
          <cell r="D14">
            <v>0</v>
          </cell>
          <cell r="E14">
            <v>30161.01</v>
          </cell>
          <cell r="F14">
            <v>15409.33</v>
          </cell>
          <cell r="G14">
            <v>0</v>
          </cell>
          <cell r="H14">
            <v>0</v>
          </cell>
        </row>
        <row r="15">
          <cell r="C15" t="str">
            <v>SP2346</v>
          </cell>
          <cell r="D15">
            <v>0</v>
          </cell>
          <cell r="E15">
            <v>39580.9</v>
          </cell>
          <cell r="F15">
            <v>15502.24</v>
          </cell>
          <cell r="G15">
            <v>0</v>
          </cell>
          <cell r="H15">
            <v>0</v>
          </cell>
        </row>
        <row r="16">
          <cell r="C16" t="str">
            <v>SP3000</v>
          </cell>
          <cell r="D16">
            <v>0</v>
          </cell>
          <cell r="E16">
            <v>161015.35999999999</v>
          </cell>
          <cell r="F16">
            <v>14443.17</v>
          </cell>
          <cell r="G16">
            <v>0.78</v>
          </cell>
          <cell r="H16">
            <v>0</v>
          </cell>
        </row>
        <row r="17">
          <cell r="C17" t="str">
            <v>SP2313</v>
          </cell>
          <cell r="D17">
            <v>0</v>
          </cell>
          <cell r="E17">
            <v>19462.71</v>
          </cell>
          <cell r="F17">
            <v>8320.83</v>
          </cell>
          <cell r="G17">
            <v>0</v>
          </cell>
          <cell r="H17">
            <v>0</v>
          </cell>
        </row>
        <row r="18">
          <cell r="C18" t="str">
            <v>SP2351</v>
          </cell>
          <cell r="D18">
            <v>36076.47</v>
          </cell>
          <cell r="E18">
            <v>366045.69</v>
          </cell>
          <cell r="F18">
            <v>17240.3</v>
          </cell>
          <cell r="G18">
            <v>0</v>
          </cell>
          <cell r="H18">
            <v>0</v>
          </cell>
        </row>
        <row r="19">
          <cell r="C19" t="str">
            <v>SP2353</v>
          </cell>
          <cell r="D19">
            <v>0</v>
          </cell>
          <cell r="E19">
            <v>223912.97</v>
          </cell>
          <cell r="F19">
            <v>36951.769999999997</v>
          </cell>
          <cell r="G19">
            <v>0</v>
          </cell>
          <cell r="H19">
            <v>0</v>
          </cell>
        </row>
        <row r="20">
          <cell r="C20" t="str">
            <v>SP2285</v>
          </cell>
          <cell r="D20">
            <v>0</v>
          </cell>
          <cell r="E20">
            <v>292513.34999999998</v>
          </cell>
          <cell r="F20">
            <v>8221.31</v>
          </cell>
          <cell r="G20">
            <v>18589.05</v>
          </cell>
          <cell r="H20">
            <v>0</v>
          </cell>
        </row>
        <row r="21">
          <cell r="C21" t="str">
            <v>SP2316</v>
          </cell>
          <cell r="D21">
            <v>26000</v>
          </cell>
          <cell r="E21">
            <v>83030.28</v>
          </cell>
          <cell r="F21">
            <v>19473.560000000001</v>
          </cell>
          <cell r="G21">
            <v>0</v>
          </cell>
          <cell r="H21">
            <v>442.1</v>
          </cell>
        </row>
        <row r="22">
          <cell r="C22" t="str">
            <v>SP2323</v>
          </cell>
          <cell r="D22">
            <v>0</v>
          </cell>
          <cell r="E22">
            <v>518904.26</v>
          </cell>
          <cell r="F22">
            <v>0</v>
          </cell>
          <cell r="G22">
            <v>-10800.43</v>
          </cell>
          <cell r="H22">
            <v>111.78</v>
          </cell>
        </row>
        <row r="23">
          <cell r="C23" t="str">
            <v>SP3376</v>
          </cell>
          <cell r="D23">
            <v>6811.97</v>
          </cell>
          <cell r="E23">
            <v>86887.88</v>
          </cell>
          <cell r="F23">
            <v>34496.89</v>
          </cell>
          <cell r="G23">
            <v>0</v>
          </cell>
          <cell r="H23">
            <v>0</v>
          </cell>
        </row>
        <row r="24">
          <cell r="C24" t="str">
            <v>SP2347</v>
          </cell>
          <cell r="D24">
            <v>-39651.910000000003</v>
          </cell>
          <cell r="E24">
            <v>0</v>
          </cell>
          <cell r="F24">
            <v>14085.48</v>
          </cell>
          <cell r="G24">
            <v>0</v>
          </cell>
          <cell r="H24">
            <v>0</v>
          </cell>
        </row>
        <row r="25">
          <cell r="C25" t="str">
            <v>SP2303</v>
          </cell>
          <cell r="D25">
            <v>0</v>
          </cell>
          <cell r="E25">
            <v>96186.23</v>
          </cell>
          <cell r="F25">
            <v>0</v>
          </cell>
          <cell r="G25">
            <v>0</v>
          </cell>
          <cell r="H25">
            <v>0</v>
          </cell>
        </row>
        <row r="26">
          <cell r="C26" t="str">
            <v>SP2337</v>
          </cell>
          <cell r="D26">
            <v>36715.019999999997</v>
          </cell>
          <cell r="E26">
            <v>102782.67</v>
          </cell>
          <cell r="F26">
            <v>13983.1</v>
          </cell>
          <cell r="G26">
            <v>0</v>
          </cell>
          <cell r="H26">
            <v>0</v>
          </cell>
        </row>
        <row r="27">
          <cell r="C27" t="str">
            <v>SP2272</v>
          </cell>
          <cell r="D27">
            <v>9865.2099999999991</v>
          </cell>
          <cell r="E27">
            <v>20891.68</v>
          </cell>
          <cell r="F27">
            <v>12929.26</v>
          </cell>
          <cell r="G27">
            <v>0</v>
          </cell>
          <cell r="H27">
            <v>0</v>
          </cell>
        </row>
        <row r="28">
          <cell r="C28" t="str">
            <v>SP2305</v>
          </cell>
          <cell r="D28">
            <v>0</v>
          </cell>
          <cell r="E28">
            <v>64214.12</v>
          </cell>
          <cell r="F28">
            <v>12516.25</v>
          </cell>
          <cell r="G28">
            <v>0</v>
          </cell>
          <cell r="H28">
            <v>0</v>
          </cell>
        </row>
        <row r="29">
          <cell r="C29" t="str">
            <v>SP2042</v>
          </cell>
          <cell r="D29">
            <v>-2467.29</v>
          </cell>
          <cell r="E29">
            <v>-64573.24</v>
          </cell>
          <cell r="F29">
            <v>1630.44</v>
          </cell>
          <cell r="G29">
            <v>62762.8</v>
          </cell>
          <cell r="H29">
            <v>0</v>
          </cell>
        </row>
        <row r="30">
          <cell r="C30" t="str">
            <v>SP2043</v>
          </cell>
          <cell r="D30">
            <v>0</v>
          </cell>
          <cell r="E30">
            <v>58710.7</v>
          </cell>
          <cell r="F30">
            <v>12757.52</v>
          </cell>
          <cell r="G30">
            <v>0</v>
          </cell>
          <cell r="H30">
            <v>0</v>
          </cell>
        </row>
        <row r="31">
          <cell r="C31" t="str">
            <v>SP2324</v>
          </cell>
          <cell r="D31">
            <v>0</v>
          </cell>
          <cell r="E31">
            <v>162018.76999999999</v>
          </cell>
          <cell r="F31">
            <v>8525.51</v>
          </cell>
          <cell r="G31">
            <v>0</v>
          </cell>
          <cell r="H31">
            <v>0</v>
          </cell>
        </row>
        <row r="32">
          <cell r="C32" t="str">
            <v>SP2006</v>
          </cell>
          <cell r="D32">
            <v>0</v>
          </cell>
          <cell r="E32">
            <v>151455.91</v>
          </cell>
          <cell r="F32">
            <v>16105.09</v>
          </cell>
          <cell r="G32">
            <v>0</v>
          </cell>
          <cell r="H32">
            <v>0</v>
          </cell>
        </row>
        <row r="33">
          <cell r="C33" t="str">
            <v>SP2067</v>
          </cell>
          <cell r="D33">
            <v>0</v>
          </cell>
          <cell r="E33">
            <v>160590.66</v>
          </cell>
          <cell r="F33">
            <v>42211.839999999997</v>
          </cell>
          <cell r="G33">
            <v>0</v>
          </cell>
          <cell r="H33">
            <v>0</v>
          </cell>
        </row>
        <row r="34">
          <cell r="C34" t="str">
            <v>SP2007</v>
          </cell>
          <cell r="D34">
            <v>37709.839999999997</v>
          </cell>
          <cell r="E34">
            <v>32513.200000000001</v>
          </cell>
          <cell r="F34">
            <v>24818.89</v>
          </cell>
          <cell r="G34">
            <v>0</v>
          </cell>
          <cell r="H34">
            <v>0</v>
          </cell>
        </row>
        <row r="35">
          <cell r="C35" t="str">
            <v>SP2506</v>
          </cell>
          <cell r="D35">
            <v>0</v>
          </cell>
          <cell r="E35">
            <v>54471.16</v>
          </cell>
          <cell r="F35">
            <v>11069.48</v>
          </cell>
          <cell r="G35">
            <v>0</v>
          </cell>
          <cell r="H35">
            <v>0</v>
          </cell>
        </row>
        <row r="36">
          <cell r="C36" t="str">
            <v>SP2001</v>
          </cell>
          <cell r="D36">
            <v>-87055.92</v>
          </cell>
          <cell r="E36">
            <v>0</v>
          </cell>
          <cell r="F36">
            <v>26373.66</v>
          </cell>
          <cell r="G36">
            <v>0</v>
          </cell>
          <cell r="H36">
            <v>0</v>
          </cell>
        </row>
        <row r="37">
          <cell r="C37" t="str">
            <v>SP3003</v>
          </cell>
          <cell r="D37">
            <v>0</v>
          </cell>
          <cell r="E37">
            <v>13168.75</v>
          </cell>
          <cell r="F37">
            <v>23174.79</v>
          </cell>
          <cell r="G37">
            <v>0</v>
          </cell>
          <cell r="H37">
            <v>20193.830000000002</v>
          </cell>
        </row>
        <row r="38">
          <cell r="C38" t="str">
            <v>SP3390</v>
          </cell>
          <cell r="D38">
            <v>0</v>
          </cell>
          <cell r="E38">
            <v>298903.19</v>
          </cell>
          <cell r="F38">
            <v>12093.56</v>
          </cell>
          <cell r="G38">
            <v>188761.09</v>
          </cell>
          <cell r="H38">
            <v>0</v>
          </cell>
        </row>
        <row r="39">
          <cell r="C39" t="str">
            <v>SP3004</v>
          </cell>
          <cell r="D39">
            <v>-20141.46</v>
          </cell>
          <cell r="E39">
            <v>0</v>
          </cell>
          <cell r="F39">
            <v>11900.65</v>
          </cell>
          <cell r="G39">
            <v>2016.56</v>
          </cell>
          <cell r="H39">
            <v>0</v>
          </cell>
        </row>
        <row r="40">
          <cell r="C40" t="str">
            <v>SP2062</v>
          </cell>
          <cell r="D40">
            <v>36727.300000000003</v>
          </cell>
          <cell r="E40">
            <v>157958.79999999999</v>
          </cell>
          <cell r="F40">
            <v>10462.66</v>
          </cell>
          <cell r="G40">
            <v>0</v>
          </cell>
          <cell r="H40">
            <v>0</v>
          </cell>
        </row>
        <row r="41">
          <cell r="C41" t="str">
            <v>SP2247</v>
          </cell>
          <cell r="D41">
            <v>0</v>
          </cell>
          <cell r="E41">
            <v>72900.990000000005</v>
          </cell>
          <cell r="F41">
            <v>0</v>
          </cell>
          <cell r="G41">
            <v>13205.59</v>
          </cell>
          <cell r="H41">
            <v>0</v>
          </cell>
        </row>
        <row r="42">
          <cell r="C42" t="str">
            <v>SP2002</v>
          </cell>
          <cell r="D42">
            <v>47636.54</v>
          </cell>
          <cell r="E42">
            <v>545699.62</v>
          </cell>
          <cell r="F42">
            <v>23941.7</v>
          </cell>
          <cell r="G42">
            <v>0</v>
          </cell>
          <cell r="H42">
            <v>0</v>
          </cell>
        </row>
        <row r="43">
          <cell r="C43" t="str">
            <v>SP2322</v>
          </cell>
          <cell r="D43">
            <v>0</v>
          </cell>
          <cell r="E43">
            <v>179263.64</v>
          </cell>
          <cell r="F43">
            <v>12771.01</v>
          </cell>
          <cell r="G43">
            <v>0</v>
          </cell>
          <cell r="H43">
            <v>0</v>
          </cell>
        </row>
        <row r="44">
          <cell r="C44" t="str">
            <v>SP3392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C45" t="str">
            <v>SP2112</v>
          </cell>
          <cell r="D45">
            <v>-19200.68</v>
          </cell>
          <cell r="E45">
            <v>0</v>
          </cell>
          <cell r="F45">
            <v>12553.73</v>
          </cell>
          <cell r="G45">
            <v>0</v>
          </cell>
          <cell r="H45">
            <v>0</v>
          </cell>
        </row>
        <row r="46">
          <cell r="C46" t="str">
            <v>SP3005</v>
          </cell>
          <cell r="D46">
            <v>0</v>
          </cell>
          <cell r="E46">
            <v>5075</v>
          </cell>
          <cell r="F46">
            <v>16590.990000000002</v>
          </cell>
          <cell r="G46">
            <v>0</v>
          </cell>
          <cell r="H46">
            <v>0</v>
          </cell>
        </row>
        <row r="47">
          <cell r="C47" t="str">
            <v>SP2299</v>
          </cell>
          <cell r="D47">
            <v>0</v>
          </cell>
          <cell r="E47">
            <v>178415.43</v>
          </cell>
          <cell r="F47">
            <v>21796.79</v>
          </cell>
          <cell r="G47">
            <v>0</v>
          </cell>
          <cell r="H47">
            <v>1004.5</v>
          </cell>
        </row>
        <row r="48">
          <cell r="C48" t="str">
            <v>SP3066</v>
          </cell>
          <cell r="D48">
            <v>-53984.54</v>
          </cell>
          <cell r="E48">
            <v>0</v>
          </cell>
          <cell r="F48">
            <v>18247.34</v>
          </cell>
          <cell r="G48">
            <v>0</v>
          </cell>
          <cell r="H48">
            <v>0</v>
          </cell>
        </row>
        <row r="49">
          <cell r="C49" t="str">
            <v>SP3383</v>
          </cell>
          <cell r="D49">
            <v>0</v>
          </cell>
          <cell r="E49">
            <v>197480.95</v>
          </cell>
          <cell r="F49">
            <v>0</v>
          </cell>
          <cell r="G49">
            <v>0</v>
          </cell>
          <cell r="H49">
            <v>63.75</v>
          </cell>
        </row>
        <row r="50">
          <cell r="C50" t="str">
            <v>SP3379</v>
          </cell>
          <cell r="D50">
            <v>0</v>
          </cell>
          <cell r="E50">
            <v>167397.37</v>
          </cell>
          <cell r="F50">
            <v>0</v>
          </cell>
          <cell r="G50">
            <v>0</v>
          </cell>
          <cell r="H50">
            <v>0</v>
          </cell>
        </row>
        <row r="51">
          <cell r="C51" t="str">
            <v>SP3058</v>
          </cell>
          <cell r="D51">
            <v>0</v>
          </cell>
          <cell r="E51">
            <v>226646.51</v>
          </cell>
          <cell r="F51">
            <v>1289.5999999999999</v>
          </cell>
          <cell r="G51">
            <v>0</v>
          </cell>
          <cell r="H51">
            <v>0</v>
          </cell>
        </row>
        <row r="52">
          <cell r="C52" t="str">
            <v>SP3378</v>
          </cell>
          <cell r="D52">
            <v>21790.13</v>
          </cell>
          <cell r="E52">
            <v>221113.8</v>
          </cell>
          <cell r="F52">
            <v>0</v>
          </cell>
          <cell r="G52">
            <v>14406.14</v>
          </cell>
          <cell r="H52">
            <v>300</v>
          </cell>
        </row>
        <row r="53">
          <cell r="C53" t="str">
            <v>SP3369</v>
          </cell>
          <cell r="D53">
            <v>0</v>
          </cell>
          <cell r="E53">
            <v>356746.04</v>
          </cell>
          <cell r="F53">
            <v>0</v>
          </cell>
          <cell r="G53">
            <v>0</v>
          </cell>
          <cell r="H53">
            <v>0</v>
          </cell>
        </row>
        <row r="54">
          <cell r="C54" t="str">
            <v>SP2301</v>
          </cell>
          <cell r="D54">
            <v>0</v>
          </cell>
          <cell r="E54">
            <v>266193.09999999998</v>
          </cell>
          <cell r="F54">
            <v>0</v>
          </cell>
          <cell r="G54">
            <v>16018</v>
          </cell>
          <cell r="H54">
            <v>0</v>
          </cell>
        </row>
        <row r="55">
          <cell r="C55" t="str">
            <v>SP3006</v>
          </cell>
          <cell r="D55">
            <v>0</v>
          </cell>
          <cell r="E55">
            <v>30508.06</v>
          </cell>
          <cell r="F55">
            <v>33026.83</v>
          </cell>
          <cell r="G55">
            <v>2604.56</v>
          </cell>
          <cell r="H55">
            <v>2100.27</v>
          </cell>
        </row>
        <row r="56">
          <cell r="C56" t="str">
            <v>SP2327</v>
          </cell>
          <cell r="D56">
            <v>0</v>
          </cell>
          <cell r="E56">
            <v>40746.47</v>
          </cell>
          <cell r="F56">
            <v>26483.57</v>
          </cell>
          <cell r="G56">
            <v>905.65</v>
          </cell>
          <cell r="H56">
            <v>0</v>
          </cell>
        </row>
        <row r="57">
          <cell r="C57" t="str">
            <v>SP3389</v>
          </cell>
          <cell r="D57">
            <v>3802.46</v>
          </cell>
          <cell r="E57">
            <v>-7604.92</v>
          </cell>
          <cell r="F57">
            <v>21575.87</v>
          </cell>
          <cell r="G57">
            <v>0</v>
          </cell>
          <cell r="H57">
            <v>0</v>
          </cell>
        </row>
        <row r="58">
          <cell r="C58" t="str">
            <v>SP2000</v>
          </cell>
          <cell r="D58">
            <v>0</v>
          </cell>
          <cell r="E58">
            <v>85648.14</v>
          </cell>
          <cell r="F58">
            <v>0</v>
          </cell>
          <cell r="G58">
            <v>-0.5</v>
          </cell>
          <cell r="H58">
            <v>0</v>
          </cell>
        </row>
        <row r="59">
          <cell r="C59" t="str">
            <v>SP2330</v>
          </cell>
          <cell r="D59">
            <v>5008.3</v>
          </cell>
          <cell r="E59">
            <v>295737.43</v>
          </cell>
          <cell r="F59">
            <v>27601.32</v>
          </cell>
          <cell r="G59">
            <v>24190.15</v>
          </cell>
          <cell r="H59">
            <v>0</v>
          </cell>
        </row>
        <row r="60">
          <cell r="C60" t="str">
            <v>SP2320</v>
          </cell>
          <cell r="D60">
            <v>0</v>
          </cell>
          <cell r="E60">
            <v>136905.29</v>
          </cell>
          <cell r="F60">
            <v>11868.78</v>
          </cell>
          <cell r="G60">
            <v>0</v>
          </cell>
          <cell r="H60">
            <v>2950.01</v>
          </cell>
        </row>
        <row r="61">
          <cell r="C61" t="str">
            <v>SP2306</v>
          </cell>
          <cell r="D61">
            <v>-42078.1</v>
          </cell>
          <cell r="E61">
            <v>0</v>
          </cell>
          <cell r="F61">
            <v>0</v>
          </cell>
          <cell r="G61">
            <v>16222.58</v>
          </cell>
          <cell r="H61">
            <v>-1949.33</v>
          </cell>
        </row>
        <row r="62">
          <cell r="C62" t="str">
            <v>SP2122</v>
          </cell>
          <cell r="D62">
            <v>0</v>
          </cell>
          <cell r="E62">
            <v>95833.98</v>
          </cell>
          <cell r="F62">
            <v>16029.68</v>
          </cell>
          <cell r="G62">
            <v>0</v>
          </cell>
          <cell r="H62">
            <v>0</v>
          </cell>
        </row>
        <row r="63">
          <cell r="D63">
            <v>175784.93</v>
          </cell>
          <cell r="E63">
            <v>8110178.8200000003</v>
          </cell>
          <cell r="F63">
            <v>809839.72</v>
          </cell>
          <cell r="G63">
            <v>400346.54</v>
          </cell>
          <cell r="H63">
            <v>71825.97</v>
          </cell>
        </row>
        <row r="65">
          <cell r="C65" t="str">
            <v>SS5406</v>
          </cell>
          <cell r="D65">
            <v>80847</v>
          </cell>
          <cell r="E65">
            <v>337400.35</v>
          </cell>
          <cell r="F65">
            <v>49657.06</v>
          </cell>
          <cell r="G65">
            <v>0</v>
          </cell>
          <cell r="H65">
            <v>0</v>
          </cell>
        </row>
        <row r="66">
          <cell r="C66" t="str">
            <v>SS4702</v>
          </cell>
          <cell r="D66">
            <v>951560</v>
          </cell>
          <cell r="E66">
            <v>467999.9</v>
          </cell>
          <cell r="F66">
            <v>39392.14</v>
          </cell>
          <cell r="G66">
            <v>0</v>
          </cell>
          <cell r="H66">
            <v>0</v>
          </cell>
        </row>
        <row r="67">
          <cell r="D67">
            <v>1032407</v>
          </cell>
          <cell r="E67">
            <v>805400.25</v>
          </cell>
          <cell r="F67">
            <v>89049.2</v>
          </cell>
          <cell r="G67">
            <v>0</v>
          </cell>
          <cell r="H67">
            <v>0</v>
          </cell>
        </row>
        <row r="69">
          <cell r="C69" t="str">
            <v>SL7034</v>
          </cell>
          <cell r="D69">
            <v>0</v>
          </cell>
          <cell r="E69">
            <v>11451.98</v>
          </cell>
          <cell r="F69">
            <v>25949.84</v>
          </cell>
          <cell r="G69">
            <v>0</v>
          </cell>
          <cell r="H69">
            <v>0</v>
          </cell>
        </row>
        <row r="70">
          <cell r="C70" t="str">
            <v>SL7015</v>
          </cell>
          <cell r="D70">
            <v>0</v>
          </cell>
          <cell r="E70">
            <v>958698.36</v>
          </cell>
          <cell r="F70">
            <v>0</v>
          </cell>
          <cell r="G70">
            <v>5570.63</v>
          </cell>
          <cell r="H70">
            <v>0</v>
          </cell>
        </row>
        <row r="71">
          <cell r="C71" t="str">
            <v>SL7026</v>
          </cell>
          <cell r="D71">
            <v>0</v>
          </cell>
          <cell r="E71">
            <v>581089</v>
          </cell>
          <cell r="F71">
            <v>0</v>
          </cell>
          <cell r="G71">
            <v>3.33</v>
          </cell>
          <cell r="H71">
            <v>0</v>
          </cell>
        </row>
        <row r="72">
          <cell r="C72" t="str">
            <v>SL7021</v>
          </cell>
          <cell r="D72">
            <v>0</v>
          </cell>
          <cell r="E72">
            <v>361305.28</v>
          </cell>
          <cell r="F72">
            <v>0</v>
          </cell>
          <cell r="G72">
            <v>1.21</v>
          </cell>
          <cell r="H72">
            <v>0</v>
          </cell>
        </row>
        <row r="73">
          <cell r="C73" t="str">
            <v>SL7009</v>
          </cell>
          <cell r="D73">
            <v>40823</v>
          </cell>
          <cell r="E73">
            <v>433320.58</v>
          </cell>
          <cell r="F73">
            <v>23269.69</v>
          </cell>
          <cell r="G73">
            <v>0</v>
          </cell>
          <cell r="H73">
            <v>0</v>
          </cell>
        </row>
        <row r="74">
          <cell r="D74">
            <v>40823</v>
          </cell>
          <cell r="E74">
            <v>2345865.2000000002</v>
          </cell>
          <cell r="F74">
            <v>49219.53</v>
          </cell>
          <cell r="G74">
            <v>5575.17</v>
          </cell>
          <cell r="H74">
            <v>0</v>
          </cell>
        </row>
        <row r="76">
          <cell r="D76">
            <v>1249014.93</v>
          </cell>
          <cell r="E76">
            <v>11261444.27</v>
          </cell>
          <cell r="F76">
            <v>948108.45</v>
          </cell>
          <cell r="G76">
            <v>405921.71</v>
          </cell>
          <cell r="H76">
            <v>71825.97</v>
          </cell>
        </row>
        <row r="78">
          <cell r="C78" t="str">
            <v>SN1003</v>
          </cell>
          <cell r="D78">
            <v>0</v>
          </cell>
          <cell r="E78">
            <v>59681.41</v>
          </cell>
          <cell r="F78">
            <v>7788.76</v>
          </cell>
          <cell r="G78">
            <v>0</v>
          </cell>
          <cell r="H78">
            <v>168.94</v>
          </cell>
        </row>
        <row r="79">
          <cell r="C79" t="str">
            <v>SN1090</v>
          </cell>
          <cell r="D79">
            <v>-9822.1</v>
          </cell>
          <cell r="E79">
            <v>0</v>
          </cell>
          <cell r="F79">
            <v>12194.12</v>
          </cell>
          <cell r="G79">
            <v>0</v>
          </cell>
          <cell r="H79">
            <v>0</v>
          </cell>
        </row>
        <row r="80">
          <cell r="D80">
            <v>-9822.1</v>
          </cell>
          <cell r="E80">
            <v>59681.41</v>
          </cell>
          <cell r="F80">
            <v>19982.88</v>
          </cell>
          <cell r="G80">
            <v>0</v>
          </cell>
          <cell r="H80">
            <v>168.94</v>
          </cell>
        </row>
        <row r="82">
          <cell r="C82" t="str">
            <v>SA1107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4">
          <cell r="D84">
            <v>1239192.83</v>
          </cell>
          <cell r="E84">
            <v>11321125.68</v>
          </cell>
          <cell r="F84">
            <v>968091.33</v>
          </cell>
          <cell r="G84">
            <v>405921.71</v>
          </cell>
          <cell r="H84">
            <v>71994.91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B4" sqref="B4"/>
    </sheetView>
  </sheetViews>
  <sheetFormatPr defaultColWidth="9.1796875" defaultRowHeight="14.5" x14ac:dyDescent="0.35"/>
  <cols>
    <col min="1" max="1" width="48.81640625" style="13" bestFit="1" customWidth="1"/>
    <col min="2" max="2" width="17.54296875" style="13" customWidth="1"/>
    <col min="3" max="3" width="20.453125" style="13" customWidth="1"/>
    <col min="4" max="4" width="12.7265625" style="13" hidden="1" customWidth="1"/>
    <col min="5" max="16384" width="9.1796875" style="13"/>
  </cols>
  <sheetData>
    <row r="1" spans="1:4" ht="18.5" x14ac:dyDescent="0.45">
      <c r="A1" s="12" t="s">
        <v>225</v>
      </c>
    </row>
    <row r="4" spans="1:4" s="14" customFormat="1" ht="18.5" x14ac:dyDescent="0.45">
      <c r="A4" s="14" t="s">
        <v>68</v>
      </c>
      <c r="B4" s="43">
        <v>12345</v>
      </c>
    </row>
    <row r="5" spans="1:4" s="14" customFormat="1" ht="18.5" x14ac:dyDescent="0.45"/>
    <row r="6" spans="1:4" s="15" customFormat="1" ht="18.5" x14ac:dyDescent="0.45">
      <c r="A6" s="12" t="str">
        <f>IFERROR(VLOOKUP(B4,Info!A4:H73,2,0),"")</f>
        <v/>
      </c>
    </row>
    <row r="7" spans="1:4" s="14" customFormat="1" ht="19" thickBot="1" x14ac:dyDescent="0.5"/>
    <row r="8" spans="1:4" s="15" customFormat="1" ht="19" thickBot="1" x14ac:dyDescent="0.5">
      <c r="A8" s="16" t="s">
        <v>137</v>
      </c>
      <c r="B8" s="17" t="s">
        <v>138</v>
      </c>
      <c r="C8" s="18" t="s">
        <v>223</v>
      </c>
      <c r="D8" s="19" t="e">
        <f>VLOOKUP(B4,Info!D5:D72,2,0)</f>
        <v>#N/A</v>
      </c>
    </row>
    <row r="9" spans="1:4" s="14" customFormat="1" ht="3" customHeight="1" thickBot="1" x14ac:dyDescent="0.5">
      <c r="A9" s="20"/>
      <c r="B9" s="20"/>
      <c r="C9" s="20"/>
    </row>
    <row r="10" spans="1:4" s="14" customFormat="1" ht="18.5" x14ac:dyDescent="0.45">
      <c r="A10" s="21" t="s">
        <v>139</v>
      </c>
      <c r="B10" s="22" t="s">
        <v>141</v>
      </c>
      <c r="C10" s="23" t="str">
        <f>IFERROR(VLOOKUP($B$4,Info!$A$4:$H$72,4,0),"")</f>
        <v/>
      </c>
    </row>
    <row r="11" spans="1:4" ht="18.5" x14ac:dyDescent="0.45">
      <c r="A11" s="24" t="s">
        <v>140</v>
      </c>
      <c r="B11" s="25" t="s">
        <v>142</v>
      </c>
      <c r="C11" s="26" t="str">
        <f>IFERROR(VLOOKUP($B$4,Info!$A$4:$H$72,5,0),"")</f>
        <v/>
      </c>
    </row>
    <row r="12" spans="1:4" ht="18.5" x14ac:dyDescent="0.45">
      <c r="A12" s="24" t="s">
        <v>146</v>
      </c>
      <c r="B12" s="25" t="s">
        <v>143</v>
      </c>
      <c r="C12" s="26" t="str">
        <f>IFERROR(VLOOKUP($B$4,Info!$A$4:$H$72,6,0),"")</f>
        <v/>
      </c>
    </row>
    <row r="13" spans="1:4" ht="18.5" x14ac:dyDescent="0.45">
      <c r="A13" s="24" t="s">
        <v>147</v>
      </c>
      <c r="B13" s="25" t="s">
        <v>144</v>
      </c>
      <c r="C13" s="26" t="str">
        <f>IFERROR(VLOOKUP($B$4,Info!$A$4:$H$72,7,0),"")</f>
        <v/>
      </c>
    </row>
    <row r="14" spans="1:4" ht="19" thickBot="1" x14ac:dyDescent="0.5">
      <c r="A14" s="27" t="s">
        <v>148</v>
      </c>
      <c r="B14" s="28" t="s">
        <v>145</v>
      </c>
      <c r="C14" s="29" t="str">
        <f>IFERROR(VLOOKUP($B$4,Info!$A$4:$H$72,8,0),"")</f>
        <v/>
      </c>
    </row>
    <row r="15" spans="1:4" s="30" customFormat="1" ht="3" customHeight="1" thickBot="1" x14ac:dyDescent="0.4">
      <c r="C15" s="31"/>
    </row>
    <row r="16" spans="1:4" s="15" customFormat="1" ht="19" thickBot="1" x14ac:dyDescent="0.5">
      <c r="A16" s="16" t="s">
        <v>149</v>
      </c>
      <c r="B16" s="17"/>
      <c r="C16" s="32">
        <f>SUM(C10:C14)</f>
        <v>0</v>
      </c>
    </row>
  </sheetData>
  <sheetProtection algorithmName="SHA-512" hashValue="FQhZcITkx7j66/fX2cnaO5JeX/Nn7br6Ky3tLInJ53kEGBIgd4uXZxLS9PLobIIiXg6A7+MbeCncKkzlar6OXw==" saltValue="GenIrKGBpd3LQKTNxWMfEA==" spinCount="100000" sheet="1" selectLockedCell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14"/>
  <sheetViews>
    <sheetView topLeftCell="A68" workbookViewId="0">
      <selection activeCell="B82" sqref="B82"/>
    </sheetView>
  </sheetViews>
  <sheetFormatPr defaultColWidth="9.1796875" defaultRowHeight="14.5" x14ac:dyDescent="0.35"/>
  <cols>
    <col min="1" max="1" width="15.1796875" style="2" customWidth="1"/>
    <col min="2" max="2" width="43.26953125" style="1" bestFit="1" customWidth="1"/>
    <col min="3" max="3" width="9.26953125" style="3" customWidth="1"/>
    <col min="4" max="4" width="15.7265625" style="3" bestFit="1" customWidth="1"/>
    <col min="5" max="5" width="19.81640625" style="3" bestFit="1" customWidth="1"/>
    <col min="6" max="6" width="30.1796875" style="3" bestFit="1" customWidth="1"/>
    <col min="7" max="7" width="26.54296875" style="3" bestFit="1" customWidth="1"/>
    <col min="8" max="8" width="9.81640625" style="3" bestFit="1" customWidth="1"/>
    <col min="9" max="9" width="9.1796875" style="1"/>
    <col min="10" max="10" width="12.26953125" style="36" bestFit="1" customWidth="1"/>
    <col min="11" max="16384" width="9.1796875" style="1"/>
  </cols>
  <sheetData>
    <row r="1" spans="1:11" x14ac:dyDescent="0.35">
      <c r="A1" s="1"/>
      <c r="B1" s="45"/>
      <c r="C1" s="45"/>
      <c r="D1" s="45"/>
      <c r="E1" s="45"/>
      <c r="F1" s="45"/>
      <c r="G1" s="45"/>
    </row>
    <row r="2" spans="1:11" x14ac:dyDescent="0.35">
      <c r="D2" s="3">
        <v>3</v>
      </c>
      <c r="E2" s="3">
        <v>4</v>
      </c>
      <c r="F2" s="3">
        <v>5</v>
      </c>
      <c r="G2" s="3">
        <v>6</v>
      </c>
      <c r="H2" s="3">
        <v>7</v>
      </c>
      <c r="J2" s="37"/>
      <c r="K2" s="33"/>
    </row>
    <row r="3" spans="1:11" s="10" customFormat="1" x14ac:dyDescent="0.25">
      <c r="A3" s="9" t="s">
        <v>69</v>
      </c>
      <c r="B3" s="10" t="s">
        <v>0</v>
      </c>
      <c r="C3" s="11" t="s">
        <v>208</v>
      </c>
      <c r="D3" s="11" t="s">
        <v>141</v>
      </c>
      <c r="E3" s="11" t="s">
        <v>142</v>
      </c>
      <c r="F3" s="11" t="s">
        <v>143</v>
      </c>
      <c r="G3" s="11" t="s">
        <v>144</v>
      </c>
      <c r="H3" s="11" t="s">
        <v>145</v>
      </c>
      <c r="J3" s="38"/>
      <c r="K3" s="34"/>
    </row>
    <row r="4" spans="1:11" s="5" customFormat="1" x14ac:dyDescent="0.25">
      <c r="A4" s="4">
        <v>12345678</v>
      </c>
      <c r="B4" s="5" t="s">
        <v>221</v>
      </c>
      <c r="C4" s="6" t="s">
        <v>222</v>
      </c>
      <c r="D4" s="40"/>
      <c r="E4" s="40"/>
      <c r="F4" s="40"/>
      <c r="G4" s="40"/>
      <c r="H4" s="40"/>
      <c r="J4" s="39"/>
      <c r="K4" s="35"/>
    </row>
    <row r="5" spans="1:11" x14ac:dyDescent="0.35">
      <c r="A5" s="2" t="s">
        <v>85</v>
      </c>
      <c r="B5" s="1" t="s">
        <v>15</v>
      </c>
      <c r="C5" s="3" t="s">
        <v>162</v>
      </c>
      <c r="D5" s="41">
        <f>VLOOKUP($C$5,'[1]School Closing Unspent Balances'!$C:$D,2,FALSE)</f>
        <v>69085</v>
      </c>
      <c r="E5" s="41">
        <f>VLOOKUP(C5,'[1]School Closing Unspent Balances'!$C:$H,3,FALSE)</f>
        <v>30843.59</v>
      </c>
      <c r="F5" s="41">
        <f>VLOOKUP(C5,'[1]School Closing Unspent Balances'!$C:$H,4,FALSE)</f>
        <v>18762.990000000002</v>
      </c>
      <c r="G5" s="41">
        <f>VLOOKUP(C5,'[1]School Closing Unspent Balances'!$C:$H,5,FALSE)</f>
        <v>5769.89</v>
      </c>
      <c r="H5" s="41">
        <f>VLOOKUP(C5,'[1]School Closing Unspent Balances'!$C:$H,6,FALSE)</f>
        <v>0</v>
      </c>
      <c r="J5" s="39"/>
      <c r="K5" s="35"/>
    </row>
    <row r="6" spans="1:11" x14ac:dyDescent="0.35">
      <c r="A6" s="2" t="s">
        <v>90</v>
      </c>
      <c r="B6" s="1" t="s">
        <v>20</v>
      </c>
      <c r="C6" s="3" t="s">
        <v>166</v>
      </c>
      <c r="D6" s="41">
        <f>VLOOKUP(C6,'[1]School Closing Unspent Balances'!$C:$D,2,FALSE)</f>
        <v>0</v>
      </c>
      <c r="E6" s="41">
        <f>VLOOKUP(C6,'[1]School Closing Unspent Balances'!$C:$H,3,FALSE)</f>
        <v>19017.939999999999</v>
      </c>
      <c r="F6" s="41">
        <f>VLOOKUP(C6,'[1]School Closing Unspent Balances'!$C:$H,4,FALSE)</f>
        <v>14790.82</v>
      </c>
      <c r="G6" s="41">
        <f>VLOOKUP(C6,'[1]School Closing Unspent Balances'!$C:$H,5,FALSE)</f>
        <v>5702.13</v>
      </c>
      <c r="H6" s="41">
        <f>VLOOKUP(C6,'[1]School Closing Unspent Balances'!$C:$H,6,FALSE)</f>
        <v>0</v>
      </c>
      <c r="J6" s="39"/>
      <c r="K6" s="35"/>
    </row>
    <row r="7" spans="1:11" x14ac:dyDescent="0.35">
      <c r="A7" s="2" t="s">
        <v>86</v>
      </c>
      <c r="B7" s="1" t="s">
        <v>16</v>
      </c>
      <c r="C7" s="3" t="s">
        <v>163</v>
      </c>
      <c r="D7" s="41">
        <f>VLOOKUP(C7,'[1]School Closing Unspent Balances'!$C:$D,2,FALSE)</f>
        <v>0</v>
      </c>
      <c r="E7" s="41">
        <f>VLOOKUP(C7,'[1]School Closing Unspent Balances'!$C:$H,3,FALSE)</f>
        <v>221457.87</v>
      </c>
      <c r="F7" s="41">
        <f>VLOOKUP(C7,'[1]School Closing Unspent Balances'!$C:$H,4,FALSE)</f>
        <v>0</v>
      </c>
      <c r="G7" s="41">
        <f>VLOOKUP(C7,'[1]School Closing Unspent Balances'!$C:$H,5,FALSE)</f>
        <v>0</v>
      </c>
      <c r="H7" s="41">
        <f>VLOOKUP(C7,'[1]School Closing Unspent Balances'!$C:$H,6,FALSE)</f>
        <v>0</v>
      </c>
      <c r="J7" s="39"/>
      <c r="K7" s="35"/>
    </row>
    <row r="8" spans="1:11" x14ac:dyDescent="0.35">
      <c r="A8" s="2" t="s">
        <v>80</v>
      </c>
      <c r="B8" s="1" t="s">
        <v>10</v>
      </c>
      <c r="C8" s="3" t="s">
        <v>158</v>
      </c>
      <c r="D8" s="41">
        <f>VLOOKUP(C8,'[1]School Closing Unspent Balances'!$C:$D,2,FALSE)</f>
        <v>0</v>
      </c>
      <c r="E8" s="41">
        <f>VLOOKUP(C8,'[1]School Closing Unspent Balances'!$C:$H,3,FALSE)</f>
        <v>139352.46</v>
      </c>
      <c r="F8" s="41">
        <f>VLOOKUP(C8,'[1]School Closing Unspent Balances'!$C:$H,4,FALSE)</f>
        <v>0</v>
      </c>
      <c r="G8" s="41">
        <f>VLOOKUP(C8,'[1]School Closing Unspent Balances'!$C:$H,5,FALSE)</f>
        <v>0</v>
      </c>
      <c r="H8" s="41">
        <f>VLOOKUP(C8,'[1]School Closing Unspent Balances'!$C:$H,6,FALSE)</f>
        <v>0</v>
      </c>
      <c r="J8" s="39"/>
      <c r="K8" s="35"/>
    </row>
    <row r="9" spans="1:11" x14ac:dyDescent="0.35">
      <c r="A9" s="2" t="s">
        <v>72</v>
      </c>
      <c r="B9" s="1" t="s">
        <v>2</v>
      </c>
      <c r="C9" s="3" t="s">
        <v>151</v>
      </c>
      <c r="D9" s="41">
        <f>VLOOKUP(C9,'[1]School Closing Unspent Balances'!$C:$D,2,FALSE)</f>
        <v>0</v>
      </c>
      <c r="E9" s="41">
        <f>VLOOKUP(C9,'[1]School Closing Unspent Balances'!$C:$H,3,FALSE)</f>
        <v>334146.81</v>
      </c>
      <c r="F9" s="41">
        <f>VLOOKUP(C9,'[1]School Closing Unspent Balances'!$C:$H,4,FALSE)</f>
        <v>15507.74</v>
      </c>
      <c r="G9" s="41">
        <f>VLOOKUP(C9,'[1]School Closing Unspent Balances'!$C:$H,5,FALSE)</f>
        <v>0</v>
      </c>
      <c r="H9" s="41">
        <f>VLOOKUP(C9,'[1]School Closing Unspent Balances'!$C:$H,6,FALSE)</f>
        <v>0</v>
      </c>
      <c r="J9" s="39"/>
      <c r="K9" s="35"/>
    </row>
    <row r="10" spans="1:11" x14ac:dyDescent="0.35">
      <c r="A10" s="2" t="s">
        <v>136</v>
      </c>
      <c r="B10" s="1" t="s">
        <v>65</v>
      </c>
      <c r="C10" s="3" t="s">
        <v>206</v>
      </c>
      <c r="D10" s="41">
        <f>VLOOKUP(C10,'[1]School Closing Unspent Balances'!$C:$D,2,FALSE)</f>
        <v>0</v>
      </c>
      <c r="E10" s="41">
        <f>VLOOKUP(C10,'[1]School Closing Unspent Balances'!$C:$H,3,FALSE)</f>
        <v>30531.8</v>
      </c>
      <c r="F10" s="41">
        <f>VLOOKUP(C10,'[1]School Closing Unspent Balances'!$C:$H,4,FALSE)</f>
        <v>45869.68</v>
      </c>
      <c r="G10" s="41">
        <f>VLOOKUP(C10,'[1]School Closing Unspent Balances'!$C:$H,5,FALSE)</f>
        <v>20041.439999999999</v>
      </c>
      <c r="H10" s="41">
        <f>VLOOKUP(C10,'[1]School Closing Unspent Balances'!$C:$H,6,FALSE)</f>
        <v>0</v>
      </c>
      <c r="J10" s="39"/>
      <c r="K10" s="35"/>
    </row>
    <row r="11" spans="1:11" x14ac:dyDescent="0.35">
      <c r="A11" s="2" t="s">
        <v>104</v>
      </c>
      <c r="B11" s="1" t="s">
        <v>34</v>
      </c>
      <c r="C11" s="3" t="s">
        <v>180</v>
      </c>
      <c r="D11" s="41">
        <f>VLOOKUP(C11,'[1]School Closing Unspent Balances'!$C:$D,2,FALSE)</f>
        <v>20612.05</v>
      </c>
      <c r="E11" s="41">
        <f>VLOOKUP(C11,'[1]School Closing Unspent Balances'!$C:$H,3,FALSE)</f>
        <v>68679.38</v>
      </c>
      <c r="F11" s="41">
        <f>VLOOKUP(C11,'[1]School Closing Unspent Balances'!$C:$H,4,FALSE)</f>
        <v>21293.47</v>
      </c>
      <c r="G11" s="41">
        <f>VLOOKUP(C11,'[1]School Closing Unspent Balances'!$C:$H,5,FALSE)</f>
        <v>5275.25</v>
      </c>
      <c r="H11" s="41">
        <f>VLOOKUP(C11,'[1]School Closing Unspent Balances'!$C:$H,6,FALSE)</f>
        <v>0</v>
      </c>
      <c r="J11" s="39"/>
      <c r="K11" s="35"/>
    </row>
    <row r="12" spans="1:11" x14ac:dyDescent="0.35">
      <c r="A12" s="2" t="s">
        <v>130</v>
      </c>
      <c r="B12" s="1" t="s">
        <v>59</v>
      </c>
      <c r="C12" s="3" t="s">
        <v>202</v>
      </c>
      <c r="D12" s="41">
        <f>VLOOKUP(C12,'[1]School Closing Unspent Balances'!$C:$D,2,FALSE)</f>
        <v>18203.62</v>
      </c>
      <c r="E12" s="41">
        <f>VLOOKUP(C12,'[1]School Closing Unspent Balances'!$C:$H,3,FALSE)</f>
        <v>102193.77</v>
      </c>
      <c r="F12" s="41">
        <f>VLOOKUP(C12,'[1]School Closing Unspent Balances'!$C:$H,4,FALSE)</f>
        <v>11501.78</v>
      </c>
      <c r="G12" s="41">
        <f>VLOOKUP(C12,'[1]School Closing Unspent Balances'!$C:$H,5,FALSE)</f>
        <v>6883.3</v>
      </c>
      <c r="H12" s="41">
        <f>VLOOKUP(C12,'[1]School Closing Unspent Balances'!$C:$H,6,FALSE)</f>
        <v>0</v>
      </c>
      <c r="J12" s="39"/>
      <c r="K12" s="35"/>
    </row>
    <row r="13" spans="1:11" x14ac:dyDescent="0.35">
      <c r="A13" s="2" t="s">
        <v>108</v>
      </c>
      <c r="B13" s="1" t="s">
        <v>38</v>
      </c>
      <c r="C13" s="3" t="s">
        <v>183</v>
      </c>
      <c r="D13" s="41">
        <f>VLOOKUP(C13,'[1]School Closing Unspent Balances'!$C:$D,2,FALSE)</f>
        <v>2344</v>
      </c>
      <c r="E13" s="41">
        <f>VLOOKUP(C13,'[1]School Closing Unspent Balances'!$C:$H,3,FALSE)</f>
        <v>271020.09999999998</v>
      </c>
      <c r="F13" s="41">
        <f>VLOOKUP(C13,'[1]School Closing Unspent Balances'!$C:$H,4,FALSE)</f>
        <v>13638.45</v>
      </c>
      <c r="G13" s="41">
        <f>VLOOKUP(C13,'[1]School Closing Unspent Balances'!$C:$H,5,FALSE)</f>
        <v>0</v>
      </c>
      <c r="H13" s="41">
        <f>VLOOKUP(C13,'[1]School Closing Unspent Balances'!$C:$H,6,FALSE)</f>
        <v>0</v>
      </c>
      <c r="J13" s="39"/>
      <c r="K13" s="35"/>
    </row>
    <row r="14" spans="1:11" x14ac:dyDescent="0.35">
      <c r="A14" s="2" t="s">
        <v>105</v>
      </c>
      <c r="B14" s="1" t="s">
        <v>35</v>
      </c>
      <c r="C14" s="3" t="s">
        <v>181</v>
      </c>
      <c r="D14" s="41">
        <f>VLOOKUP(C14,'[1]School Closing Unspent Balances'!$C:$D,2,FALSE)</f>
        <v>61976.92</v>
      </c>
      <c r="E14" s="41">
        <f>VLOOKUP(C14,'[1]School Closing Unspent Balances'!$C:$H,3,FALSE)</f>
        <v>667421.18999999994</v>
      </c>
      <c r="F14" s="41">
        <f>VLOOKUP(C14,'[1]School Closing Unspent Balances'!$C:$H,4,FALSE)</f>
        <v>0</v>
      </c>
      <c r="G14" s="41">
        <f>VLOOKUP(C14,'[1]School Closing Unspent Balances'!$C:$H,5,FALSE)</f>
        <v>7792.51</v>
      </c>
      <c r="H14" s="41">
        <f>VLOOKUP(C14,'[1]School Closing Unspent Balances'!$C:$H,6,FALSE)</f>
        <v>46609.06</v>
      </c>
      <c r="J14" s="39"/>
      <c r="K14" s="35"/>
    </row>
    <row r="15" spans="1:11" x14ac:dyDescent="0.35">
      <c r="A15" s="2" t="s">
        <v>95</v>
      </c>
      <c r="B15" s="1" t="s">
        <v>25</v>
      </c>
      <c r="C15" s="3" t="s">
        <v>171</v>
      </c>
      <c r="D15" s="41">
        <f>VLOOKUP(C15,'[1]School Closing Unspent Balances'!$C:$D,2,FALSE)</f>
        <v>0</v>
      </c>
      <c r="E15" s="41">
        <f>VLOOKUP(C15,'[1]School Closing Unspent Balances'!$C:$H,3,FALSE)</f>
        <v>30161.01</v>
      </c>
      <c r="F15" s="41">
        <f>VLOOKUP(C15,'[1]School Closing Unspent Balances'!$C:$H,4,FALSE)</f>
        <v>15409.33</v>
      </c>
      <c r="G15" s="41">
        <f>VLOOKUP(C15,'[1]School Closing Unspent Balances'!$C:$H,5,FALSE)</f>
        <v>0</v>
      </c>
      <c r="H15" s="41">
        <f>VLOOKUP(C15,'[1]School Closing Unspent Balances'!$C:$H,6,FALSE)</f>
        <v>0</v>
      </c>
      <c r="J15" s="39"/>
      <c r="K15" s="35"/>
    </row>
    <row r="16" spans="1:11" x14ac:dyDescent="0.35">
      <c r="A16" s="2" t="s">
        <v>71</v>
      </c>
      <c r="B16" s="1" t="s">
        <v>1</v>
      </c>
      <c r="C16" s="3" t="s">
        <v>150</v>
      </c>
      <c r="D16" s="41">
        <f>VLOOKUP(C16,'[1]School Closing Unspent Balances'!$C:$D,2,FALSE)</f>
        <v>0</v>
      </c>
      <c r="E16" s="41">
        <f>VLOOKUP(C16,'[1]School Closing Unspent Balances'!$C:$H,3,FALSE)</f>
        <v>39580.9</v>
      </c>
      <c r="F16" s="41">
        <f>VLOOKUP(C16,'[1]School Closing Unspent Balances'!$C:$H,4,FALSE)</f>
        <v>15502.24</v>
      </c>
      <c r="G16" s="41">
        <f>VLOOKUP(C16,'[1]School Closing Unspent Balances'!$C:$H,5,FALSE)</f>
        <v>0</v>
      </c>
      <c r="H16" s="41">
        <f>VLOOKUP(C16,'[1]School Closing Unspent Balances'!$C:$H,6,FALSE)</f>
        <v>0</v>
      </c>
      <c r="J16" s="39"/>
      <c r="K16" s="35"/>
    </row>
    <row r="17" spans="1:11" x14ac:dyDescent="0.35">
      <c r="A17" s="2" t="s">
        <v>81</v>
      </c>
      <c r="B17" s="1" t="s">
        <v>11</v>
      </c>
      <c r="C17" s="3" t="s">
        <v>159</v>
      </c>
      <c r="D17" s="41">
        <f>VLOOKUP(C17,'[1]School Closing Unspent Balances'!$C:$D,2,FALSE)</f>
        <v>0</v>
      </c>
      <c r="E17" s="41">
        <f>VLOOKUP(C17,'[1]School Closing Unspent Balances'!$C:$H,3,FALSE)</f>
        <v>161015.35999999999</v>
      </c>
      <c r="F17" s="41">
        <f>VLOOKUP(C17,'[1]School Closing Unspent Balances'!$C:$H,4,FALSE)</f>
        <v>14443.17</v>
      </c>
      <c r="G17" s="41">
        <f>VLOOKUP(C17,'[1]School Closing Unspent Balances'!$C:$H,5,FALSE)</f>
        <v>0.78</v>
      </c>
      <c r="H17" s="41">
        <f>VLOOKUP(C17,'[1]School Closing Unspent Balances'!$C:$H,6,FALSE)</f>
        <v>0</v>
      </c>
      <c r="J17" s="39"/>
      <c r="K17" s="35"/>
    </row>
    <row r="18" spans="1:11" x14ac:dyDescent="0.35">
      <c r="A18" s="2" t="s">
        <v>110</v>
      </c>
      <c r="B18" s="1" t="s">
        <v>40</v>
      </c>
      <c r="C18" s="3" t="s">
        <v>185</v>
      </c>
      <c r="D18" s="41">
        <f>VLOOKUP(C18,'[1]School Closing Unspent Balances'!$C:$D,2,FALSE)</f>
        <v>0</v>
      </c>
      <c r="E18" s="41">
        <f>VLOOKUP(C18,'[1]School Closing Unspent Balances'!$C:$H,3,FALSE)</f>
        <v>19462.71</v>
      </c>
      <c r="F18" s="41">
        <f>VLOOKUP(C18,'[1]School Closing Unspent Balances'!$C:$H,4,FALSE)</f>
        <v>8320.83</v>
      </c>
      <c r="G18" s="41">
        <f>VLOOKUP(C18,'[1]School Closing Unspent Balances'!$C:$H,5,FALSE)</f>
        <v>0</v>
      </c>
      <c r="H18" s="41">
        <f>VLOOKUP(C18,'[1]School Closing Unspent Balances'!$C:$H,6,FALSE)</f>
        <v>0</v>
      </c>
      <c r="J18" s="39"/>
      <c r="K18" s="35"/>
    </row>
    <row r="19" spans="1:11" x14ac:dyDescent="0.35">
      <c r="A19" s="2" t="s">
        <v>111</v>
      </c>
      <c r="B19" s="1" t="s">
        <v>41</v>
      </c>
      <c r="C19" s="3" t="s">
        <v>186</v>
      </c>
      <c r="D19" s="41">
        <f>VLOOKUP(C19,'[1]School Closing Unspent Balances'!$C:$D,2,FALSE)</f>
        <v>36076.47</v>
      </c>
      <c r="E19" s="41">
        <f>VLOOKUP(C19,'[1]School Closing Unspent Balances'!$C:$H,3,FALSE)</f>
        <v>366045.69</v>
      </c>
      <c r="F19" s="41">
        <f>VLOOKUP(C19,'[1]School Closing Unspent Balances'!$C:$H,4,FALSE)</f>
        <v>17240.3</v>
      </c>
      <c r="G19" s="41">
        <f>VLOOKUP(C19,'[1]School Closing Unspent Balances'!$C:$H,5,FALSE)</f>
        <v>0</v>
      </c>
      <c r="H19" s="41">
        <f>VLOOKUP(C19,'[1]School Closing Unspent Balances'!$C:$H,6,FALSE)</f>
        <v>0</v>
      </c>
      <c r="J19" s="39"/>
      <c r="K19" s="35"/>
    </row>
    <row r="20" spans="1:11" x14ac:dyDescent="0.35">
      <c r="A20" s="2" t="s">
        <v>78</v>
      </c>
      <c r="B20" s="1" t="s">
        <v>8</v>
      </c>
      <c r="C20" s="3" t="s">
        <v>156</v>
      </c>
      <c r="D20" s="41">
        <f>VLOOKUP(C20,'[1]School Closing Unspent Balances'!$C:$D,2,FALSE)</f>
        <v>0</v>
      </c>
      <c r="E20" s="41">
        <f>VLOOKUP(C20,'[1]School Closing Unspent Balances'!$C:$H,3,FALSE)</f>
        <v>223912.97</v>
      </c>
      <c r="F20" s="41">
        <f>VLOOKUP(C20,'[1]School Closing Unspent Balances'!$C:$H,4,FALSE)</f>
        <v>36951.769999999997</v>
      </c>
      <c r="G20" s="41">
        <f>VLOOKUP(C20,'[1]School Closing Unspent Balances'!$C:$H,5,FALSE)</f>
        <v>0</v>
      </c>
      <c r="H20" s="41">
        <f>VLOOKUP(C20,'[1]School Closing Unspent Balances'!$C:$H,6,FALSE)</f>
        <v>0</v>
      </c>
      <c r="J20" s="39"/>
      <c r="K20" s="35"/>
    </row>
    <row r="21" spans="1:11" x14ac:dyDescent="0.35">
      <c r="A21" s="2" t="s">
        <v>73</v>
      </c>
      <c r="B21" s="1" t="s">
        <v>3</v>
      </c>
      <c r="C21" s="3" t="s">
        <v>152</v>
      </c>
      <c r="D21" s="41">
        <f>VLOOKUP(C21,'[1]School Closing Unspent Balances'!$C:$D,2,FALSE)</f>
        <v>0</v>
      </c>
      <c r="E21" s="41">
        <f>VLOOKUP(C21,'[1]School Closing Unspent Balances'!$C:$H,3,FALSE)</f>
        <v>292513.34999999998</v>
      </c>
      <c r="F21" s="41">
        <f>VLOOKUP(C21,'[1]School Closing Unspent Balances'!$C:$H,4,FALSE)</f>
        <v>8221.31</v>
      </c>
      <c r="G21" s="41">
        <f>VLOOKUP(C21,'[1]School Closing Unspent Balances'!$C:$H,5,FALSE)</f>
        <v>18589.05</v>
      </c>
      <c r="H21" s="41">
        <f>VLOOKUP(C21,'[1]School Closing Unspent Balances'!$C:$H,6,FALSE)</f>
        <v>0</v>
      </c>
      <c r="J21" s="39"/>
      <c r="K21" s="35"/>
    </row>
    <row r="22" spans="1:11" x14ac:dyDescent="0.35">
      <c r="A22" s="2" t="s">
        <v>99</v>
      </c>
      <c r="B22" s="1" t="s">
        <v>29</v>
      </c>
      <c r="C22" s="3" t="s">
        <v>175</v>
      </c>
      <c r="D22" s="41">
        <f>VLOOKUP(C22,'[1]School Closing Unspent Balances'!$C:$D,2,FALSE)</f>
        <v>26000</v>
      </c>
      <c r="E22" s="41">
        <f>VLOOKUP(C22,'[1]School Closing Unspent Balances'!$C:$H,3,FALSE)</f>
        <v>83030.28</v>
      </c>
      <c r="F22" s="41">
        <f>VLOOKUP(C22,'[1]School Closing Unspent Balances'!$C:$H,4,FALSE)</f>
        <v>19473.560000000001</v>
      </c>
      <c r="G22" s="41">
        <f>VLOOKUP(C22,'[1]School Closing Unspent Balances'!$C:$H,5,FALSE)</f>
        <v>0</v>
      </c>
      <c r="H22" s="41">
        <f>VLOOKUP(C22,'[1]School Closing Unspent Balances'!$C:$H,6,FALSE)</f>
        <v>442.1</v>
      </c>
      <c r="J22" s="39"/>
      <c r="K22" s="35"/>
    </row>
    <row r="23" spans="1:11" x14ac:dyDescent="0.35">
      <c r="A23" s="2" t="s">
        <v>109</v>
      </c>
      <c r="B23" s="1" t="s">
        <v>39</v>
      </c>
      <c r="C23" s="3" t="s">
        <v>184</v>
      </c>
      <c r="D23" s="41">
        <f>VLOOKUP(C23,'[1]School Closing Unspent Balances'!$C:$D,2,FALSE)</f>
        <v>0</v>
      </c>
      <c r="E23" s="41">
        <f>VLOOKUP(C23,'[1]School Closing Unspent Balances'!$C:$H,3,FALSE)</f>
        <v>518904.26</v>
      </c>
      <c r="F23" s="41">
        <f>VLOOKUP(C23,'[1]School Closing Unspent Balances'!$C:$H,4,FALSE)</f>
        <v>0</v>
      </c>
      <c r="G23" s="41">
        <f>VLOOKUP(C23,'[1]School Closing Unspent Balances'!$C:$H,5,FALSE)</f>
        <v>-10800.43</v>
      </c>
      <c r="H23" s="41">
        <f>VLOOKUP(C23,'[1]School Closing Unspent Balances'!$C:$H,6,FALSE)</f>
        <v>111.78</v>
      </c>
      <c r="J23" s="39"/>
      <c r="K23" s="35"/>
    </row>
    <row r="24" spans="1:11" x14ac:dyDescent="0.35">
      <c r="A24" s="2" t="s">
        <v>129</v>
      </c>
      <c r="B24" s="1" t="s">
        <v>58</v>
      </c>
      <c r="C24" s="3" t="s">
        <v>201</v>
      </c>
      <c r="D24" s="41">
        <f>VLOOKUP(C24,'[1]School Closing Unspent Balances'!$C:$D,2,FALSE)</f>
        <v>6811.97</v>
      </c>
      <c r="E24" s="41">
        <f>VLOOKUP(C24,'[1]School Closing Unspent Balances'!$C:$H,3,FALSE)</f>
        <v>86887.88</v>
      </c>
      <c r="F24" s="41">
        <f>VLOOKUP(C24,'[1]School Closing Unspent Balances'!$C:$H,4,FALSE)</f>
        <v>34496.89</v>
      </c>
      <c r="G24" s="41">
        <f>VLOOKUP(C24,'[1]School Closing Unspent Balances'!$C:$H,5,FALSE)</f>
        <v>0</v>
      </c>
      <c r="H24" s="41">
        <f>VLOOKUP(C24,'[1]School Closing Unspent Balances'!$C:$H,6,FALSE)</f>
        <v>0</v>
      </c>
      <c r="J24" s="39"/>
      <c r="K24" s="35"/>
    </row>
    <row r="25" spans="1:11" x14ac:dyDescent="0.35">
      <c r="A25" s="2" t="s">
        <v>82</v>
      </c>
      <c r="B25" s="1" t="s">
        <v>12</v>
      </c>
      <c r="C25" s="3" t="s">
        <v>160</v>
      </c>
      <c r="D25" s="41">
        <f>VLOOKUP(C25,'[1]School Closing Unspent Balances'!$C:$D,2,FALSE)</f>
        <v>-39651.910000000003</v>
      </c>
      <c r="E25" s="41">
        <f>VLOOKUP(C25,'[1]School Closing Unspent Balances'!$C:$H,3,FALSE)</f>
        <v>0</v>
      </c>
      <c r="F25" s="41">
        <f>VLOOKUP(C25,'[1]School Closing Unspent Balances'!$C:$H,4,FALSE)</f>
        <v>14085.48</v>
      </c>
      <c r="G25" s="41">
        <f>VLOOKUP(C25,'[1]School Closing Unspent Balances'!$C:$H,5,FALSE)</f>
        <v>0</v>
      </c>
      <c r="H25" s="41">
        <f>VLOOKUP(C25,'[1]School Closing Unspent Balances'!$C:$H,6,FALSE)</f>
        <v>0</v>
      </c>
      <c r="J25" s="39"/>
      <c r="K25" s="35"/>
    </row>
    <row r="26" spans="1:11" x14ac:dyDescent="0.35">
      <c r="A26" s="2" t="s">
        <v>74</v>
      </c>
      <c r="B26" s="1" t="s">
        <v>4</v>
      </c>
      <c r="C26" s="3" t="s">
        <v>153</v>
      </c>
      <c r="D26" s="41">
        <f>VLOOKUP(C26,'[1]School Closing Unspent Balances'!$C:$D,2,FALSE)</f>
        <v>0</v>
      </c>
      <c r="E26" s="41">
        <f>VLOOKUP(C26,'[1]School Closing Unspent Balances'!$C:$H,3,FALSE)</f>
        <v>96186.23</v>
      </c>
      <c r="F26" s="41">
        <f>VLOOKUP(C26,'[1]School Closing Unspent Balances'!$C:$H,4,FALSE)</f>
        <v>0</v>
      </c>
      <c r="G26" s="41">
        <f>VLOOKUP(C26,'[1]School Closing Unspent Balances'!$C:$H,5,FALSE)</f>
        <v>0</v>
      </c>
      <c r="H26" s="41">
        <f>VLOOKUP(C26,'[1]School Closing Unspent Balances'!$C:$H,6,FALSE)</f>
        <v>0</v>
      </c>
      <c r="J26" s="39"/>
      <c r="K26" s="35"/>
    </row>
    <row r="27" spans="1:11" x14ac:dyDescent="0.35">
      <c r="A27" s="2" t="s">
        <v>92</v>
      </c>
      <c r="B27" s="1" t="s">
        <v>22</v>
      </c>
      <c r="C27" s="3" t="s">
        <v>168</v>
      </c>
      <c r="D27" s="41">
        <f>VLOOKUP(C27,'[1]School Closing Unspent Balances'!$C:$D,2,FALSE)</f>
        <v>36715.019999999997</v>
      </c>
      <c r="E27" s="41">
        <f>VLOOKUP(C27,'[1]School Closing Unspent Balances'!$C:$H,3,FALSE)</f>
        <v>102782.67</v>
      </c>
      <c r="F27" s="41">
        <f>VLOOKUP(C27,'[1]School Closing Unspent Balances'!$C:$H,4,FALSE)</f>
        <v>13983.1</v>
      </c>
      <c r="G27" s="41">
        <f>VLOOKUP(C27,'[1]School Closing Unspent Balances'!$C:$H,5,FALSE)</f>
        <v>0</v>
      </c>
      <c r="H27" s="41">
        <f>VLOOKUP(C27,'[1]School Closing Unspent Balances'!$C:$H,6,FALSE)</f>
        <v>0</v>
      </c>
      <c r="J27" s="39"/>
      <c r="K27" s="35"/>
    </row>
    <row r="28" spans="1:11" x14ac:dyDescent="0.35">
      <c r="A28" s="2" t="s">
        <v>96</v>
      </c>
      <c r="B28" s="1" t="s">
        <v>26</v>
      </c>
      <c r="C28" s="3" t="s">
        <v>172</v>
      </c>
      <c r="D28" s="41">
        <f>VLOOKUP(C28,'[1]School Closing Unspent Balances'!$C:$D,2,FALSE)</f>
        <v>9865.2099999999991</v>
      </c>
      <c r="E28" s="41">
        <f>VLOOKUP(C28,'[1]School Closing Unspent Balances'!$C:$H,3,FALSE)</f>
        <v>20891.68</v>
      </c>
      <c r="F28" s="41">
        <f>VLOOKUP(C28,'[1]School Closing Unspent Balances'!$C:$H,4,FALSE)</f>
        <v>12929.26</v>
      </c>
      <c r="G28" s="41">
        <f>VLOOKUP(C28,'[1]School Closing Unspent Balances'!$C:$H,5,FALSE)</f>
        <v>0</v>
      </c>
      <c r="H28" s="41">
        <f>VLOOKUP(C28,'[1]School Closing Unspent Balances'!$C:$H,6,FALSE)</f>
        <v>0</v>
      </c>
      <c r="J28" s="39"/>
      <c r="K28" s="35"/>
    </row>
    <row r="29" spans="1:11" x14ac:dyDescent="0.35">
      <c r="A29" s="2" t="s">
        <v>75</v>
      </c>
      <c r="B29" s="1" t="s">
        <v>5</v>
      </c>
      <c r="C29" s="3" t="s">
        <v>154</v>
      </c>
      <c r="D29" s="41">
        <f>VLOOKUP(C29,'[1]School Closing Unspent Balances'!$C:$D,2,FALSE)</f>
        <v>0</v>
      </c>
      <c r="E29" s="41">
        <f>VLOOKUP(C29,'[1]School Closing Unspent Balances'!$C:$H,3,FALSE)</f>
        <v>64214.12</v>
      </c>
      <c r="F29" s="41">
        <f>VLOOKUP(C29,'[1]School Closing Unspent Balances'!$C:$H,4,FALSE)</f>
        <v>12516.25</v>
      </c>
      <c r="G29" s="41">
        <f>VLOOKUP(C29,'[1]School Closing Unspent Balances'!$C:$H,5,FALSE)</f>
        <v>0</v>
      </c>
      <c r="H29" s="41">
        <f>VLOOKUP(C29,'[1]School Closing Unspent Balances'!$C:$H,6,FALSE)</f>
        <v>0</v>
      </c>
      <c r="J29" s="39"/>
      <c r="K29" s="35"/>
    </row>
    <row r="30" spans="1:11" x14ac:dyDescent="0.35">
      <c r="A30" s="2" t="s">
        <v>87</v>
      </c>
      <c r="B30" s="1" t="s">
        <v>17</v>
      </c>
      <c r="C30" s="3" t="s">
        <v>164</v>
      </c>
      <c r="D30" s="41">
        <f>VLOOKUP(C30,'[1]School Closing Unspent Balances'!$C:$D,2,FALSE)</f>
        <v>-2467.29</v>
      </c>
      <c r="E30" s="41">
        <f>VLOOKUP(C30,'[1]School Closing Unspent Balances'!$C:$H,3,FALSE)</f>
        <v>-64573.24</v>
      </c>
      <c r="F30" s="41">
        <f>VLOOKUP(C30,'[1]School Closing Unspent Balances'!$C:$H,4,FALSE)</f>
        <v>1630.44</v>
      </c>
      <c r="G30" s="41">
        <f>VLOOKUP(C30,'[1]School Closing Unspent Balances'!$C:$H,5,FALSE)</f>
        <v>62762.8</v>
      </c>
      <c r="H30" s="41">
        <f>VLOOKUP(C30,'[1]School Closing Unspent Balances'!$C:$H,6,FALSE)</f>
        <v>0</v>
      </c>
      <c r="J30" s="39"/>
      <c r="K30" s="35"/>
    </row>
    <row r="31" spans="1:11" x14ac:dyDescent="0.35">
      <c r="A31" s="2" t="s">
        <v>112</v>
      </c>
      <c r="B31" s="1" t="s">
        <v>42</v>
      </c>
      <c r="C31" s="3" t="s">
        <v>187</v>
      </c>
      <c r="D31" s="41">
        <f>VLOOKUP(C31,'[1]School Closing Unspent Balances'!$C:$D,2,FALSE)</f>
        <v>0</v>
      </c>
      <c r="E31" s="41">
        <f>VLOOKUP(C31,'[1]School Closing Unspent Balances'!$C:$H,3,FALSE)</f>
        <v>58710.7</v>
      </c>
      <c r="F31" s="41">
        <f>VLOOKUP(C31,'[1]School Closing Unspent Balances'!$C:$H,4,FALSE)</f>
        <v>12757.52</v>
      </c>
      <c r="G31" s="41">
        <f>VLOOKUP(C31,'[1]School Closing Unspent Balances'!$C:$H,5,FALSE)</f>
        <v>0</v>
      </c>
      <c r="H31" s="41">
        <f>VLOOKUP(C31,'[1]School Closing Unspent Balances'!$C:$H,6,FALSE)</f>
        <v>0</v>
      </c>
      <c r="J31" s="39"/>
      <c r="K31" s="35"/>
    </row>
    <row r="32" spans="1:11" x14ac:dyDescent="0.35">
      <c r="A32" s="2" t="s">
        <v>103</v>
      </c>
      <c r="B32" s="1" t="s">
        <v>33</v>
      </c>
      <c r="C32" s="3" t="s">
        <v>179</v>
      </c>
      <c r="D32" s="41">
        <f>VLOOKUP(C32,'[1]School Closing Unspent Balances'!$C:$D,2,FALSE)</f>
        <v>0</v>
      </c>
      <c r="E32" s="41">
        <f>VLOOKUP(C32,'[1]School Closing Unspent Balances'!$C:$H,3,FALSE)</f>
        <v>162018.76999999999</v>
      </c>
      <c r="F32" s="41">
        <f>VLOOKUP(C32,'[1]School Closing Unspent Balances'!$C:$H,4,FALSE)</f>
        <v>8525.51</v>
      </c>
      <c r="G32" s="41">
        <f>VLOOKUP(C32,'[1]School Closing Unspent Balances'!$C:$H,5,FALSE)</f>
        <v>0</v>
      </c>
      <c r="H32" s="41">
        <f>VLOOKUP(C32,'[1]School Closing Unspent Balances'!$C:$H,6,FALSE)</f>
        <v>0</v>
      </c>
      <c r="J32" s="39"/>
      <c r="K32" s="35"/>
    </row>
    <row r="33" spans="1:11" x14ac:dyDescent="0.35">
      <c r="A33" s="2" t="s">
        <v>94</v>
      </c>
      <c r="B33" s="1" t="s">
        <v>24</v>
      </c>
      <c r="C33" s="3" t="s">
        <v>170</v>
      </c>
      <c r="D33" s="41">
        <f>VLOOKUP(C33,'[1]School Closing Unspent Balances'!$C:$D,2,FALSE)</f>
        <v>0</v>
      </c>
      <c r="E33" s="41">
        <f>VLOOKUP(C33,'[1]School Closing Unspent Balances'!$C:$H,3,FALSE)</f>
        <v>151455.91</v>
      </c>
      <c r="F33" s="41">
        <f>VLOOKUP(C33,'[1]School Closing Unspent Balances'!$C:$H,4,FALSE)</f>
        <v>16105.09</v>
      </c>
      <c r="G33" s="41">
        <f>VLOOKUP(C33,'[1]School Closing Unspent Balances'!$C:$H,5,FALSE)</f>
        <v>0</v>
      </c>
      <c r="H33" s="41">
        <f>VLOOKUP(C33,'[1]School Closing Unspent Balances'!$C:$H,6,FALSE)</f>
        <v>0</v>
      </c>
      <c r="J33" s="39"/>
      <c r="K33" s="35"/>
    </row>
    <row r="34" spans="1:11" x14ac:dyDescent="0.35">
      <c r="A34" s="2" t="s">
        <v>113</v>
      </c>
      <c r="B34" s="1" t="s">
        <v>43</v>
      </c>
      <c r="C34" s="3" t="s">
        <v>209</v>
      </c>
      <c r="D34" s="41">
        <f>VLOOKUP(C34,'[1]School Closing Unspent Balances'!$C:$D,2,FALSE)</f>
        <v>0</v>
      </c>
      <c r="E34" s="41">
        <f>VLOOKUP(C34,'[1]School Closing Unspent Balances'!$C:$H,3,FALSE)</f>
        <v>59681.41</v>
      </c>
      <c r="F34" s="41">
        <f>VLOOKUP(C34,'[1]School Closing Unspent Balances'!$C:$H,4,FALSE)</f>
        <v>7788.76</v>
      </c>
      <c r="G34" s="41">
        <f>VLOOKUP(C34,'[1]School Closing Unspent Balances'!$C:$H,5,FALSE)</f>
        <v>0</v>
      </c>
      <c r="H34" s="41">
        <f>VLOOKUP(C34,'[1]School Closing Unspent Balances'!$C:$H,6,FALSE)</f>
        <v>168.94</v>
      </c>
      <c r="J34" s="39"/>
      <c r="K34" s="35"/>
    </row>
    <row r="35" spans="1:11" x14ac:dyDescent="0.35">
      <c r="A35" s="2" t="s">
        <v>114</v>
      </c>
      <c r="B35" s="1" t="s">
        <v>44</v>
      </c>
      <c r="C35" s="3" t="s">
        <v>188</v>
      </c>
      <c r="D35" s="41">
        <f>VLOOKUP(C35,'[1]School Closing Unspent Balances'!$C:$D,2,FALSE)</f>
        <v>0</v>
      </c>
      <c r="E35" s="41">
        <f>VLOOKUP(C35,'[1]School Closing Unspent Balances'!$C:$H,3,FALSE)</f>
        <v>160590.66</v>
      </c>
      <c r="F35" s="41">
        <f>VLOOKUP(C35,'[1]School Closing Unspent Balances'!$C:$H,4,FALSE)</f>
        <v>42211.839999999997</v>
      </c>
      <c r="G35" s="41">
        <f>VLOOKUP(C35,'[1]School Closing Unspent Balances'!$C:$H,5,FALSE)</f>
        <v>0</v>
      </c>
      <c r="H35" s="41">
        <f>VLOOKUP(C35,'[1]School Closing Unspent Balances'!$C:$H,6,FALSE)</f>
        <v>0</v>
      </c>
      <c r="J35" s="39"/>
      <c r="K35" s="35"/>
    </row>
    <row r="36" spans="1:11" x14ac:dyDescent="0.35">
      <c r="A36" s="2" t="s">
        <v>93</v>
      </c>
      <c r="B36" s="1" t="s">
        <v>23</v>
      </c>
      <c r="C36" s="3" t="s">
        <v>169</v>
      </c>
      <c r="D36" s="41">
        <f>VLOOKUP(C36,'[1]School Closing Unspent Balances'!$C:$D,2,FALSE)</f>
        <v>37709.839999999997</v>
      </c>
      <c r="E36" s="41">
        <f>VLOOKUP(C36,'[1]School Closing Unspent Balances'!$C:$H,3,FALSE)</f>
        <v>32513.200000000001</v>
      </c>
      <c r="F36" s="41">
        <f>VLOOKUP(C36,'[1]School Closing Unspent Balances'!$C:$H,4,FALSE)</f>
        <v>24818.89</v>
      </c>
      <c r="G36" s="41">
        <f>VLOOKUP(C36,'[1]School Closing Unspent Balances'!$C:$H,5,FALSE)</f>
        <v>0</v>
      </c>
      <c r="H36" s="41">
        <f>VLOOKUP(C36,'[1]School Closing Unspent Balances'!$C:$H,6,FALSE)</f>
        <v>0</v>
      </c>
      <c r="J36" s="39"/>
      <c r="K36" s="35"/>
    </row>
    <row r="37" spans="1:11" x14ac:dyDescent="0.35">
      <c r="A37" s="2" t="s">
        <v>83</v>
      </c>
      <c r="B37" s="1" t="s">
        <v>13</v>
      </c>
      <c r="C37" s="3" t="s">
        <v>161</v>
      </c>
      <c r="D37" s="41">
        <f>VLOOKUP(C37,'[1]School Closing Unspent Balances'!$C:$D,2,FALSE)</f>
        <v>0</v>
      </c>
      <c r="E37" s="41">
        <f>VLOOKUP(C37,'[1]School Closing Unspent Balances'!$C:$H,3,FALSE)</f>
        <v>54471.16</v>
      </c>
      <c r="F37" s="41">
        <f>VLOOKUP(C37,'[1]School Closing Unspent Balances'!$C:$H,4,FALSE)</f>
        <v>11069.48</v>
      </c>
      <c r="G37" s="41">
        <f>VLOOKUP(C37,'[1]School Closing Unspent Balances'!$C:$H,5,FALSE)</f>
        <v>0</v>
      </c>
      <c r="H37" s="41">
        <f>VLOOKUP(C37,'[1]School Closing Unspent Balances'!$C:$H,6,FALSE)</f>
        <v>0</v>
      </c>
      <c r="J37" s="39"/>
      <c r="K37" s="35"/>
    </row>
    <row r="38" spans="1:11" x14ac:dyDescent="0.35">
      <c r="A38" s="2" t="s">
        <v>115</v>
      </c>
      <c r="B38" s="1" t="s">
        <v>45</v>
      </c>
      <c r="C38" s="3" t="s">
        <v>189</v>
      </c>
      <c r="D38" s="41">
        <f>VLOOKUP(C38,'[1]School Closing Unspent Balances'!$C:$D,2,FALSE)</f>
        <v>-87055.92</v>
      </c>
      <c r="E38" s="41">
        <f>VLOOKUP(C38,'[1]School Closing Unspent Balances'!$C:$H,3,FALSE)</f>
        <v>0</v>
      </c>
      <c r="F38" s="41">
        <f>VLOOKUP(C38,'[1]School Closing Unspent Balances'!$C:$H,4,FALSE)</f>
        <v>26373.66</v>
      </c>
      <c r="G38" s="41">
        <f>VLOOKUP(C38,'[1]School Closing Unspent Balances'!$C:$H,5,FALSE)</f>
        <v>0</v>
      </c>
      <c r="H38" s="41">
        <f>VLOOKUP(C38,'[1]School Closing Unspent Balances'!$C:$H,6,FALSE)</f>
        <v>0</v>
      </c>
      <c r="J38" s="39"/>
      <c r="K38" s="35"/>
    </row>
    <row r="39" spans="1:11" x14ac:dyDescent="0.35">
      <c r="A39" s="2" t="s">
        <v>131</v>
      </c>
      <c r="B39" s="1" t="s">
        <v>60</v>
      </c>
      <c r="C39" s="3" t="s">
        <v>210</v>
      </c>
      <c r="D39" s="41">
        <f>VLOOKUP(C39,'[1]School Closing Unspent Balances'!$C:$D,2,FALSE)</f>
        <v>-9822.1</v>
      </c>
      <c r="E39" s="41">
        <f>VLOOKUP(C39,'[1]School Closing Unspent Balances'!$C:$H,3,FALSE)</f>
        <v>0</v>
      </c>
      <c r="F39" s="41">
        <f>VLOOKUP(C39,'[1]School Closing Unspent Balances'!$C:$H,4,FALSE)</f>
        <v>12194.12</v>
      </c>
      <c r="G39" s="41">
        <f>VLOOKUP(C39,'[1]School Closing Unspent Balances'!$C:$H,5,FALSE)</f>
        <v>0</v>
      </c>
      <c r="H39" s="41">
        <f>VLOOKUP(C39,'[1]School Closing Unspent Balances'!$C:$H,6,FALSE)</f>
        <v>0</v>
      </c>
      <c r="J39" s="39"/>
      <c r="K39" s="35"/>
    </row>
    <row r="40" spans="1:11" x14ac:dyDescent="0.35">
      <c r="A40" s="2" t="s">
        <v>116</v>
      </c>
      <c r="B40" s="1" t="s">
        <v>46</v>
      </c>
      <c r="C40" s="3" t="s">
        <v>190</v>
      </c>
      <c r="D40" s="41">
        <f>VLOOKUP(C40,'[1]School Closing Unspent Balances'!$C:$D,2,FALSE)</f>
        <v>0</v>
      </c>
      <c r="E40" s="41">
        <f>VLOOKUP(C40,'[1]School Closing Unspent Balances'!$C:$H,3,FALSE)</f>
        <v>13168.75</v>
      </c>
      <c r="F40" s="41">
        <f>VLOOKUP(C40,'[1]School Closing Unspent Balances'!$C:$H,4,FALSE)</f>
        <v>23174.79</v>
      </c>
      <c r="G40" s="41">
        <f>VLOOKUP(C40,'[1]School Closing Unspent Balances'!$C:$H,5,FALSE)</f>
        <v>0</v>
      </c>
      <c r="H40" s="41">
        <f>VLOOKUP(C40,'[1]School Closing Unspent Balances'!$C:$H,6,FALSE)</f>
        <v>20193.830000000002</v>
      </c>
      <c r="J40" s="39"/>
      <c r="K40" s="35"/>
    </row>
    <row r="41" spans="1:11" x14ac:dyDescent="0.35">
      <c r="A41" s="2" t="s">
        <v>70</v>
      </c>
      <c r="B41" s="1" t="s">
        <v>66</v>
      </c>
      <c r="C41" s="3" t="s">
        <v>207</v>
      </c>
      <c r="D41" s="41">
        <f>VLOOKUP(C41,'[1]School Closing Unspent Balances'!$C:$D,2,FALSE)</f>
        <v>0</v>
      </c>
      <c r="E41" s="41">
        <f>VLOOKUP(C41,'[1]School Closing Unspent Balances'!$C:$H,3,FALSE)</f>
        <v>298903.19</v>
      </c>
      <c r="F41" s="41">
        <f>VLOOKUP(C41,'[1]School Closing Unspent Balances'!$C:$H,4,FALSE)</f>
        <v>12093.56</v>
      </c>
      <c r="G41" s="41">
        <f>VLOOKUP(C41,'[1]School Closing Unspent Balances'!$C:$H,5,FALSE)</f>
        <v>188761.09</v>
      </c>
      <c r="H41" s="41">
        <f>VLOOKUP(C41,'[1]School Closing Unspent Balances'!$C:$H,6,FALSE)</f>
        <v>0</v>
      </c>
      <c r="J41" s="39"/>
      <c r="K41" s="35"/>
    </row>
    <row r="42" spans="1:11" x14ac:dyDescent="0.35">
      <c r="A42" s="2" t="s">
        <v>117</v>
      </c>
      <c r="B42" s="1" t="s">
        <v>47</v>
      </c>
      <c r="C42" s="3" t="s">
        <v>191</v>
      </c>
      <c r="D42" s="41">
        <f>VLOOKUP(C42,'[1]School Closing Unspent Balances'!$C:$D,2,FALSE)</f>
        <v>-20141.46</v>
      </c>
      <c r="E42" s="41">
        <f>VLOOKUP(C42,'[1]School Closing Unspent Balances'!$C:$H,3,FALSE)</f>
        <v>0</v>
      </c>
      <c r="F42" s="41">
        <f>VLOOKUP(C42,'[1]School Closing Unspent Balances'!$C:$H,4,FALSE)</f>
        <v>11900.65</v>
      </c>
      <c r="G42" s="41">
        <f>VLOOKUP(C42,'[1]School Closing Unspent Balances'!$C:$H,5,FALSE)</f>
        <v>2016.56</v>
      </c>
      <c r="H42" s="41">
        <f>VLOOKUP(C42,'[1]School Closing Unspent Balances'!$C:$H,6,FALSE)</f>
        <v>0</v>
      </c>
      <c r="J42" s="39"/>
      <c r="K42" s="35"/>
    </row>
    <row r="43" spans="1:11" x14ac:dyDescent="0.35">
      <c r="A43" s="2" t="s">
        <v>118</v>
      </c>
      <c r="B43" s="1" t="s">
        <v>48</v>
      </c>
      <c r="C43" s="3" t="s">
        <v>192</v>
      </c>
      <c r="D43" s="41">
        <f>VLOOKUP(C43,'[1]School Closing Unspent Balances'!$C:$D,2,FALSE)</f>
        <v>36727.300000000003</v>
      </c>
      <c r="E43" s="41">
        <f>VLOOKUP(C43,'[1]School Closing Unspent Balances'!$C:$H,3,FALSE)</f>
        <v>157958.79999999999</v>
      </c>
      <c r="F43" s="41">
        <f>VLOOKUP(C43,'[1]School Closing Unspent Balances'!$C:$H,4,FALSE)</f>
        <v>10462.66</v>
      </c>
      <c r="G43" s="41">
        <f>VLOOKUP(C43,'[1]School Closing Unspent Balances'!$C:$H,5,FALSE)</f>
        <v>0</v>
      </c>
      <c r="H43" s="41">
        <f>VLOOKUP(C43,'[1]School Closing Unspent Balances'!$C:$H,6,FALSE)</f>
        <v>0</v>
      </c>
      <c r="J43" s="39"/>
      <c r="K43" s="35"/>
    </row>
    <row r="44" spans="1:11" x14ac:dyDescent="0.35">
      <c r="A44" s="2" t="s">
        <v>119</v>
      </c>
      <c r="B44" s="1" t="s">
        <v>49</v>
      </c>
      <c r="C44" s="3" t="s">
        <v>193</v>
      </c>
      <c r="D44" s="41">
        <f>VLOOKUP(C44,'[1]School Closing Unspent Balances'!$C:$D,2,FALSE)</f>
        <v>0</v>
      </c>
      <c r="E44" s="41">
        <f>VLOOKUP(C44,'[1]School Closing Unspent Balances'!$C:$H,3,FALSE)</f>
        <v>72900.990000000005</v>
      </c>
      <c r="F44" s="41">
        <f>VLOOKUP(C44,'[1]School Closing Unspent Balances'!$C:$H,4,FALSE)</f>
        <v>0</v>
      </c>
      <c r="G44" s="41">
        <f>VLOOKUP(C44,'[1]School Closing Unspent Balances'!$C:$H,5,FALSE)</f>
        <v>13205.59</v>
      </c>
      <c r="H44" s="41">
        <f>VLOOKUP(C44,'[1]School Closing Unspent Balances'!$C:$H,6,FALSE)</f>
        <v>0</v>
      </c>
      <c r="J44" s="39"/>
      <c r="K44" s="35"/>
    </row>
    <row r="45" spans="1:11" x14ac:dyDescent="0.35">
      <c r="A45" s="2" t="s">
        <v>79</v>
      </c>
      <c r="B45" s="1" t="s">
        <v>9</v>
      </c>
      <c r="C45" s="3" t="s">
        <v>157</v>
      </c>
      <c r="D45" s="41">
        <f>VLOOKUP(C45,'[1]School Closing Unspent Balances'!$C:$D,2,FALSE)</f>
        <v>47636.54</v>
      </c>
      <c r="E45" s="41">
        <f>VLOOKUP(C45,'[1]School Closing Unspent Balances'!$C:$H,3,FALSE)</f>
        <v>545699.62</v>
      </c>
      <c r="F45" s="41">
        <f>VLOOKUP(C45,'[1]School Closing Unspent Balances'!$C:$H,4,FALSE)</f>
        <v>23941.7</v>
      </c>
      <c r="G45" s="41">
        <f>VLOOKUP(C45,'[1]School Closing Unspent Balances'!$C:$H,5,FALSE)</f>
        <v>0</v>
      </c>
      <c r="H45" s="41">
        <f>VLOOKUP(C45,'[1]School Closing Unspent Balances'!$C:$H,6,FALSE)</f>
        <v>0</v>
      </c>
      <c r="J45" s="39"/>
      <c r="K45" s="35"/>
    </row>
    <row r="46" spans="1:11" x14ac:dyDescent="0.35">
      <c r="A46" s="2" t="s">
        <v>120</v>
      </c>
      <c r="B46" s="1" t="s">
        <v>50</v>
      </c>
      <c r="C46" s="3" t="s">
        <v>194</v>
      </c>
      <c r="D46" s="41">
        <f>VLOOKUP(C46,'[1]School Closing Unspent Balances'!$C:$D,2,FALSE)</f>
        <v>0</v>
      </c>
      <c r="E46" s="41">
        <f>VLOOKUP(C46,'[1]School Closing Unspent Balances'!$C:$H,3,FALSE)</f>
        <v>179263.64</v>
      </c>
      <c r="F46" s="41">
        <f>VLOOKUP(C46,'[1]School Closing Unspent Balances'!$C:$H,4,FALSE)</f>
        <v>12771.01</v>
      </c>
      <c r="G46" s="41">
        <f>VLOOKUP(C46,'[1]School Closing Unspent Balances'!$C:$H,5,FALSE)</f>
        <v>0</v>
      </c>
      <c r="H46" s="41">
        <f>VLOOKUP(C46,'[1]School Closing Unspent Balances'!$C:$H,6,FALSE)</f>
        <v>0</v>
      </c>
      <c r="J46" s="39"/>
      <c r="K46" s="35"/>
    </row>
    <row r="47" spans="1:11" x14ac:dyDescent="0.35">
      <c r="A47" s="2" t="s">
        <v>135</v>
      </c>
      <c r="B47" s="1" t="s">
        <v>64</v>
      </c>
      <c r="C47" s="3" t="s">
        <v>205</v>
      </c>
      <c r="D47" s="41">
        <f>VLOOKUP(C47,'[1]School Closing Unspent Balances'!$C:$D,2,FALSE)</f>
        <v>0</v>
      </c>
      <c r="E47" s="41">
        <f>VLOOKUP(C47,'[1]School Closing Unspent Balances'!$C:$H,3,FALSE)</f>
        <v>0</v>
      </c>
      <c r="F47" s="41">
        <f>VLOOKUP(C47,'[1]School Closing Unspent Balances'!$C:$H,4,FALSE)</f>
        <v>0</v>
      </c>
      <c r="G47" s="41">
        <f>VLOOKUP(C47,'[1]School Closing Unspent Balances'!$C:$H,5,FALSE)</f>
        <v>0</v>
      </c>
      <c r="H47" s="41">
        <f>VLOOKUP(C47,'[1]School Closing Unspent Balances'!$C:$H,6,FALSE)</f>
        <v>0</v>
      </c>
      <c r="J47" s="39"/>
      <c r="K47" s="35"/>
    </row>
    <row r="48" spans="1:11" x14ac:dyDescent="0.35">
      <c r="A48" s="2" t="s">
        <v>133</v>
      </c>
      <c r="B48" s="1" t="s">
        <v>62</v>
      </c>
      <c r="C48" s="3" t="s">
        <v>211</v>
      </c>
      <c r="D48" s="41">
        <f>VLOOKUP(C48,'[1]School Closing Unspent Balances'!$C:$D,2,FALSE)</f>
        <v>80847</v>
      </c>
      <c r="E48" s="41">
        <f>VLOOKUP(C48,'[1]School Closing Unspent Balances'!$C:$H,3,FALSE)</f>
        <v>337400.35</v>
      </c>
      <c r="F48" s="41">
        <f>VLOOKUP(C48,'[1]School Closing Unspent Balances'!$C:$H,4,FALSE)</f>
        <v>49657.06</v>
      </c>
      <c r="G48" s="41">
        <f>VLOOKUP(C48,'[1]School Closing Unspent Balances'!$C:$H,5,FALSE)</f>
        <v>0</v>
      </c>
      <c r="H48" s="41">
        <f>VLOOKUP(C48,'[1]School Closing Unspent Balances'!$C:$H,6,FALSE)</f>
        <v>0</v>
      </c>
      <c r="J48" s="39"/>
      <c r="K48" s="35"/>
    </row>
    <row r="49" spans="1:11" x14ac:dyDescent="0.35">
      <c r="A49" s="2" t="s">
        <v>121</v>
      </c>
      <c r="B49" s="1" t="s">
        <v>51</v>
      </c>
      <c r="C49" s="3" t="s">
        <v>212</v>
      </c>
      <c r="D49" s="41">
        <f>VLOOKUP(C49,'[1]School Closing Unspent Balances'!$C:$D,2,FALSE)</f>
        <v>0</v>
      </c>
      <c r="E49" s="41">
        <f>VLOOKUP(C49,'[1]School Closing Unspent Balances'!$C:$H,3,FALSE)</f>
        <v>11451.98</v>
      </c>
      <c r="F49" s="41">
        <f>VLOOKUP(C49,'[1]School Closing Unspent Balances'!$C:$H,4,FALSE)</f>
        <v>25949.84</v>
      </c>
      <c r="G49" s="41">
        <f>VLOOKUP(C49,'[1]School Closing Unspent Balances'!$C:$H,5,FALSE)</f>
        <v>0</v>
      </c>
      <c r="H49" s="41">
        <f>VLOOKUP(C49,'[1]School Closing Unspent Balances'!$C:$H,6,FALSE)</f>
        <v>0</v>
      </c>
      <c r="J49" s="39"/>
      <c r="K49" s="35"/>
    </row>
    <row r="50" spans="1:11" x14ac:dyDescent="0.35">
      <c r="A50" s="2" t="s">
        <v>84</v>
      </c>
      <c r="B50" s="1" t="s">
        <v>14</v>
      </c>
      <c r="C50" s="3" t="s">
        <v>213</v>
      </c>
      <c r="D50" s="41">
        <f>VLOOKUP(C50,'[1]School Closing Unspent Balances'!$C:$D,2,FALSE)</f>
        <v>0</v>
      </c>
      <c r="E50" s="41">
        <f>VLOOKUP(C50,'[1]School Closing Unspent Balances'!$C:$H,3,FALSE)</f>
        <v>958698.36</v>
      </c>
      <c r="F50" s="41">
        <f>VLOOKUP(C50,'[1]School Closing Unspent Balances'!$C:$H,4,FALSE)</f>
        <v>0</v>
      </c>
      <c r="G50" s="41">
        <f>VLOOKUP(C50,'[1]School Closing Unspent Balances'!$C:$H,5,FALSE)</f>
        <v>5570.63</v>
      </c>
      <c r="H50" s="41">
        <f>VLOOKUP(C50,'[1]School Closing Unspent Balances'!$C:$H,6,FALSE)</f>
        <v>0</v>
      </c>
      <c r="J50" s="39"/>
      <c r="K50" s="35"/>
    </row>
    <row r="51" spans="1:11" x14ac:dyDescent="0.35">
      <c r="A51" s="2" t="s">
        <v>102</v>
      </c>
      <c r="B51" s="1" t="s">
        <v>32</v>
      </c>
      <c r="C51" s="3" t="s">
        <v>178</v>
      </c>
      <c r="D51" s="41">
        <f>VLOOKUP(C51,'[1]School Closing Unspent Balances'!$C:$D,2,FALSE)</f>
        <v>-19200.68</v>
      </c>
      <c r="E51" s="41">
        <f>VLOOKUP(C51,'[1]School Closing Unspent Balances'!$C:$H,3,FALSE)</f>
        <v>0</v>
      </c>
      <c r="F51" s="41">
        <f>VLOOKUP(C51,'[1]School Closing Unspent Balances'!$C:$H,4,FALSE)</f>
        <v>12553.73</v>
      </c>
      <c r="G51" s="41">
        <f>VLOOKUP(C51,'[1]School Closing Unspent Balances'!$C:$H,5,FALSE)</f>
        <v>0</v>
      </c>
      <c r="H51" s="41">
        <f>VLOOKUP(C51,'[1]School Closing Unspent Balances'!$C:$H,6,FALSE)</f>
        <v>0</v>
      </c>
      <c r="J51" s="39"/>
      <c r="K51" s="35"/>
    </row>
    <row r="52" spans="1:11" x14ac:dyDescent="0.35">
      <c r="A52" s="2" t="s">
        <v>122</v>
      </c>
      <c r="B52" s="1" t="s">
        <v>52</v>
      </c>
      <c r="C52" s="3" t="s">
        <v>195</v>
      </c>
      <c r="D52" s="41">
        <f>VLOOKUP(C52,'[1]School Closing Unspent Balances'!$C:$D,2,FALSE)</f>
        <v>0</v>
      </c>
      <c r="E52" s="41">
        <f>VLOOKUP(C52,'[1]School Closing Unspent Balances'!$C:$H,3,FALSE)</f>
        <v>5075</v>
      </c>
      <c r="F52" s="41">
        <f>VLOOKUP(C52,'[1]School Closing Unspent Balances'!$C:$H,4,FALSE)</f>
        <v>16590.990000000002</v>
      </c>
      <c r="G52" s="41">
        <f>VLOOKUP(C52,'[1]School Closing Unspent Balances'!$C:$H,5,FALSE)</f>
        <v>0</v>
      </c>
      <c r="H52" s="41">
        <f>VLOOKUP(C52,'[1]School Closing Unspent Balances'!$C:$H,6,FALSE)</f>
        <v>0</v>
      </c>
      <c r="J52" s="39"/>
      <c r="K52" s="35"/>
    </row>
    <row r="53" spans="1:11" x14ac:dyDescent="0.35">
      <c r="A53" s="42" t="s">
        <v>88</v>
      </c>
      <c r="B53" s="1" t="s">
        <v>18</v>
      </c>
      <c r="C53" s="3" t="s">
        <v>214</v>
      </c>
      <c r="D53" s="41">
        <f>VLOOKUP(C53,'[1]School Closing Unspent Balances'!$C:$D,2,FALSE)</f>
        <v>0</v>
      </c>
      <c r="E53" s="41">
        <f>VLOOKUP(C53,'[1]School Closing Unspent Balances'!$C:$H,3,FALSE)</f>
        <v>581089</v>
      </c>
      <c r="F53" s="41">
        <f>VLOOKUP(C53,'[1]School Closing Unspent Balances'!$C:$H,4,FALSE)</f>
        <v>0</v>
      </c>
      <c r="G53" s="41">
        <f>VLOOKUP(C53,'[1]School Closing Unspent Balances'!$C:$H,5,FALSE)</f>
        <v>3.33</v>
      </c>
      <c r="H53" s="41">
        <f>VLOOKUP(C53,'[1]School Closing Unspent Balances'!$C:$H,6,FALSE)</f>
        <v>0</v>
      </c>
      <c r="J53" s="39"/>
      <c r="K53" s="35"/>
    </row>
    <row r="54" spans="1:11" x14ac:dyDescent="0.35">
      <c r="A54" s="2" t="s">
        <v>100</v>
      </c>
      <c r="B54" s="1" t="s">
        <v>30</v>
      </c>
      <c r="C54" s="3" t="s">
        <v>176</v>
      </c>
      <c r="D54" s="41">
        <f>VLOOKUP(C54,'[1]School Closing Unspent Balances'!$C:$D,2,FALSE)</f>
        <v>0</v>
      </c>
      <c r="E54" s="41">
        <f>VLOOKUP(C54,'[1]School Closing Unspent Balances'!$C:$H,3,FALSE)</f>
        <v>178415.43</v>
      </c>
      <c r="F54" s="41">
        <f>VLOOKUP(C54,'[1]School Closing Unspent Balances'!$C:$H,4,FALSE)</f>
        <v>21796.79</v>
      </c>
      <c r="G54" s="41">
        <f>VLOOKUP(C54,'[1]School Closing Unspent Balances'!$C:$H,5,FALSE)</f>
        <v>0</v>
      </c>
      <c r="H54" s="41">
        <f>VLOOKUP(C54,'[1]School Closing Unspent Balances'!$C:$H,6,FALSE)</f>
        <v>1004.5</v>
      </c>
      <c r="J54" s="39"/>
      <c r="K54" s="35"/>
    </row>
    <row r="55" spans="1:11" x14ac:dyDescent="0.35">
      <c r="A55" s="2" t="s">
        <v>91</v>
      </c>
      <c r="B55" s="1" t="s">
        <v>21</v>
      </c>
      <c r="C55" s="3" t="s">
        <v>167</v>
      </c>
      <c r="D55" s="41">
        <f>VLOOKUP(C55,'[1]School Closing Unspent Balances'!$C:$D,2,FALSE)</f>
        <v>-53984.54</v>
      </c>
      <c r="E55" s="41">
        <f>VLOOKUP(C55,'[1]School Closing Unspent Balances'!$C:$H,3,FALSE)</f>
        <v>0</v>
      </c>
      <c r="F55" s="41">
        <f>VLOOKUP(C55,'[1]School Closing Unspent Balances'!$C:$H,4,FALSE)</f>
        <v>18247.34</v>
      </c>
      <c r="G55" s="41">
        <f>VLOOKUP(C55,'[1]School Closing Unspent Balances'!$C:$H,5,FALSE)</f>
        <v>0</v>
      </c>
      <c r="H55" s="41">
        <f>VLOOKUP(C55,'[1]School Closing Unspent Balances'!$C:$H,6,FALSE)</f>
        <v>0</v>
      </c>
      <c r="J55" s="39"/>
      <c r="K55" s="35"/>
    </row>
    <row r="56" spans="1:11" x14ac:dyDescent="0.35">
      <c r="A56" s="2" t="s">
        <v>132</v>
      </c>
      <c r="B56" s="1" t="s">
        <v>61</v>
      </c>
      <c r="C56" s="3" t="s">
        <v>203</v>
      </c>
      <c r="D56" s="41">
        <f>VLOOKUP(C56,'[1]School Closing Unspent Balances'!$C:$D,2,FALSE)</f>
        <v>0</v>
      </c>
      <c r="E56" s="41">
        <f>VLOOKUP(C56,'[1]School Closing Unspent Balances'!$C:$H,3,FALSE)</f>
        <v>197480.95</v>
      </c>
      <c r="F56" s="41">
        <f>VLOOKUP(C56,'[1]School Closing Unspent Balances'!$C:$H,4,FALSE)</f>
        <v>0</v>
      </c>
      <c r="G56" s="41">
        <f>VLOOKUP(C56,'[1]School Closing Unspent Balances'!$C:$H,5,FALSE)</f>
        <v>0</v>
      </c>
      <c r="H56" s="41">
        <f>VLOOKUP(C56,'[1]School Closing Unspent Balances'!$C:$H,6,FALSE)</f>
        <v>63.75</v>
      </c>
      <c r="J56" s="39"/>
      <c r="K56" s="35"/>
    </row>
    <row r="57" spans="1:11" x14ac:dyDescent="0.35">
      <c r="A57" s="2" t="s">
        <v>89</v>
      </c>
      <c r="B57" s="1" t="s">
        <v>19</v>
      </c>
      <c r="C57" s="3" t="s">
        <v>165</v>
      </c>
      <c r="D57" s="41">
        <f>VLOOKUP(C57,'[1]School Closing Unspent Balances'!$C:$D,2,FALSE)</f>
        <v>0</v>
      </c>
      <c r="E57" s="41">
        <f>VLOOKUP(C57,'[1]School Closing Unspent Balances'!$C:$H,3,FALSE)</f>
        <v>167397.37</v>
      </c>
      <c r="F57" s="41">
        <f>VLOOKUP(C57,'[1]School Closing Unspent Balances'!$C:$H,4,FALSE)</f>
        <v>0</v>
      </c>
      <c r="G57" s="41">
        <f>VLOOKUP(C57,'[1]School Closing Unspent Balances'!$C:$H,5,FALSE)</f>
        <v>0</v>
      </c>
      <c r="H57" s="41">
        <f>VLOOKUP(C57,'[1]School Closing Unspent Balances'!$C:$H,6,FALSE)</f>
        <v>0</v>
      </c>
      <c r="J57" s="39"/>
      <c r="K57" s="35"/>
    </row>
    <row r="58" spans="1:11" x14ac:dyDescent="0.35">
      <c r="A58" s="2" t="s">
        <v>125</v>
      </c>
      <c r="B58" s="1" t="s">
        <v>219</v>
      </c>
      <c r="C58" s="3" t="s">
        <v>198</v>
      </c>
      <c r="D58" s="41">
        <f>VLOOKUP(C58,'[1]School Closing Unspent Balances'!$C:$D,2,FALSE)</f>
        <v>0</v>
      </c>
      <c r="E58" s="41">
        <f>VLOOKUP(C58,'[1]School Closing Unspent Balances'!$C:$H,3,FALSE)</f>
        <v>226646.51</v>
      </c>
      <c r="F58" s="41">
        <f>VLOOKUP(C58,'[1]School Closing Unspent Balances'!$C:$H,4,FALSE)</f>
        <v>1289.5999999999999</v>
      </c>
      <c r="G58" s="41">
        <f>VLOOKUP(C58,'[1]School Closing Unspent Balances'!$C:$H,5,FALSE)</f>
        <v>0</v>
      </c>
      <c r="H58" s="41">
        <f>VLOOKUP(C58,'[1]School Closing Unspent Balances'!$C:$H,6,FALSE)</f>
        <v>0</v>
      </c>
      <c r="J58" s="39"/>
      <c r="K58" s="35"/>
    </row>
    <row r="59" spans="1:11" x14ac:dyDescent="0.35">
      <c r="A59" s="2" t="s">
        <v>123</v>
      </c>
      <c r="B59" s="1" t="s">
        <v>53</v>
      </c>
      <c r="C59" s="3" t="s">
        <v>196</v>
      </c>
      <c r="D59" s="41">
        <f>VLOOKUP(C59,'[1]School Closing Unspent Balances'!$C:$D,2,FALSE)</f>
        <v>21790.13</v>
      </c>
      <c r="E59" s="41">
        <f>VLOOKUP(C59,'[1]School Closing Unspent Balances'!$C:$H,3,FALSE)</f>
        <v>221113.8</v>
      </c>
      <c r="F59" s="41">
        <f>VLOOKUP(C59,'[1]School Closing Unspent Balances'!$C:$H,4,FALSE)</f>
        <v>0</v>
      </c>
      <c r="G59" s="41">
        <f>VLOOKUP(C59,'[1]School Closing Unspent Balances'!$C:$H,5,FALSE)</f>
        <v>14406.14</v>
      </c>
      <c r="H59" s="41">
        <f>VLOOKUP(C59,'[1]School Closing Unspent Balances'!$C:$H,6,FALSE)</f>
        <v>300</v>
      </c>
      <c r="J59" s="39"/>
      <c r="K59" s="35"/>
    </row>
    <row r="60" spans="1:11" x14ac:dyDescent="0.35">
      <c r="A60" s="2" t="s">
        <v>76</v>
      </c>
      <c r="B60" s="1" t="s">
        <v>6</v>
      </c>
      <c r="C60" s="3" t="s">
        <v>215</v>
      </c>
      <c r="D60" s="41">
        <f>VLOOKUP(C60,'[1]School Closing Unspent Balances'!$C:$D,2,FALSE)</f>
        <v>951560</v>
      </c>
      <c r="E60" s="41">
        <f>VLOOKUP(C60,'[1]School Closing Unspent Balances'!$C:$H,3,FALSE)</f>
        <v>467999.9</v>
      </c>
      <c r="F60" s="41">
        <f>VLOOKUP(C60,'[1]School Closing Unspent Balances'!$C:$H,4,FALSE)</f>
        <v>39392.14</v>
      </c>
      <c r="G60" s="41">
        <f>VLOOKUP(C60,'[1]School Closing Unspent Balances'!$C:$H,5,FALSE)</f>
        <v>0</v>
      </c>
      <c r="H60" s="41">
        <f>VLOOKUP(C60,'[1]School Closing Unspent Balances'!$C:$H,6,FALSE)</f>
        <v>0</v>
      </c>
      <c r="J60" s="39"/>
      <c r="K60" s="35"/>
    </row>
    <row r="61" spans="1:11" x14ac:dyDescent="0.35">
      <c r="A61" s="2" t="s">
        <v>97</v>
      </c>
      <c r="B61" s="1" t="s">
        <v>27</v>
      </c>
      <c r="C61" s="3" t="s">
        <v>173</v>
      </c>
      <c r="D61" s="41">
        <f>VLOOKUP(C61,'[1]School Closing Unspent Balances'!$C:$D,2,FALSE)</f>
        <v>0</v>
      </c>
      <c r="E61" s="41">
        <f>VLOOKUP(C61,'[1]School Closing Unspent Balances'!$C:$H,3,FALSE)</f>
        <v>356746.04</v>
      </c>
      <c r="F61" s="41">
        <f>VLOOKUP(C61,'[1]School Closing Unspent Balances'!$C:$H,4,FALSE)</f>
        <v>0</v>
      </c>
      <c r="G61" s="41">
        <f>VLOOKUP(C61,'[1]School Closing Unspent Balances'!$C:$H,5,FALSE)</f>
        <v>0</v>
      </c>
      <c r="H61" s="41">
        <f>VLOOKUP(C61,'[1]School Closing Unspent Balances'!$C:$H,6,FALSE)</f>
        <v>0</v>
      </c>
      <c r="J61" s="39"/>
      <c r="K61" s="35"/>
    </row>
    <row r="62" spans="1:11" x14ac:dyDescent="0.35">
      <c r="A62" s="2" t="s">
        <v>224</v>
      </c>
      <c r="B62" s="1" t="s">
        <v>220</v>
      </c>
      <c r="C62" s="3" t="s">
        <v>216</v>
      </c>
      <c r="D62" s="41">
        <f>VLOOKUP(C62,'[1]School Closing Unspent Balances'!$C:$D,2,FALSE)</f>
        <v>0</v>
      </c>
      <c r="E62" s="41">
        <f>VLOOKUP(C62,'[1]School Closing Unspent Balances'!$C:$H,3,FALSE)</f>
        <v>266193.09999999998</v>
      </c>
      <c r="F62" s="41">
        <f>VLOOKUP(C62,'[1]School Closing Unspent Balances'!$C:$H,4,FALSE)</f>
        <v>0</v>
      </c>
      <c r="G62" s="41">
        <f>VLOOKUP(C62,'[1]School Closing Unspent Balances'!$C:$H,5,FALSE)</f>
        <v>16018</v>
      </c>
      <c r="H62" s="41">
        <f>VLOOKUP(C62,'[1]School Closing Unspent Balances'!$C:$H,6,FALSE)</f>
        <v>0</v>
      </c>
      <c r="J62" s="39"/>
      <c r="K62" s="35"/>
    </row>
    <row r="63" spans="1:11" x14ac:dyDescent="0.35">
      <c r="A63" s="2" t="s">
        <v>124</v>
      </c>
      <c r="B63" s="1" t="s">
        <v>54</v>
      </c>
      <c r="C63" s="3" t="s">
        <v>197</v>
      </c>
      <c r="D63" s="41">
        <f>VLOOKUP(C63,'[1]School Closing Unspent Balances'!$C:$D,2,FALSE)</f>
        <v>0</v>
      </c>
      <c r="E63" s="41">
        <f>VLOOKUP(C63,'[1]School Closing Unspent Balances'!$C:$H,3,FALSE)</f>
        <v>30508.06</v>
      </c>
      <c r="F63" s="41">
        <f>VLOOKUP(C63,'[1]School Closing Unspent Balances'!$C:$H,4,FALSE)</f>
        <v>33026.83</v>
      </c>
      <c r="G63" s="41">
        <f>VLOOKUP(C63,'[1]School Closing Unspent Balances'!$C:$H,5,FALSE)</f>
        <v>2604.56</v>
      </c>
      <c r="H63" s="41">
        <f>VLOOKUP(C63,'[1]School Closing Unspent Balances'!$C:$H,6,FALSE)</f>
        <v>2100.27</v>
      </c>
      <c r="J63" s="39"/>
      <c r="K63" s="35"/>
    </row>
    <row r="64" spans="1:11" x14ac:dyDescent="0.35">
      <c r="A64" s="2" t="s">
        <v>101</v>
      </c>
      <c r="B64" s="1" t="s">
        <v>31</v>
      </c>
      <c r="C64" s="3" t="s">
        <v>177</v>
      </c>
      <c r="D64" s="41">
        <f>VLOOKUP(C64,'[1]School Closing Unspent Balances'!$C:$D,2,FALSE)</f>
        <v>0</v>
      </c>
      <c r="E64" s="41">
        <f>VLOOKUP(C64,'[1]School Closing Unspent Balances'!$C:$H,3,FALSE)</f>
        <v>40746.47</v>
      </c>
      <c r="F64" s="41">
        <f>VLOOKUP(C64,'[1]School Closing Unspent Balances'!$C:$H,4,FALSE)</f>
        <v>26483.57</v>
      </c>
      <c r="G64" s="41">
        <f>VLOOKUP(C64,'[1]School Closing Unspent Balances'!$C:$H,5,FALSE)</f>
        <v>905.65</v>
      </c>
      <c r="H64" s="41">
        <f>VLOOKUP(C64,'[1]School Closing Unspent Balances'!$C:$H,6,FALSE)</f>
        <v>0</v>
      </c>
      <c r="J64" s="39"/>
      <c r="K64" s="35"/>
    </row>
    <row r="65" spans="1:11" x14ac:dyDescent="0.35">
      <c r="A65" s="2" t="s">
        <v>134</v>
      </c>
      <c r="B65" s="1" t="s">
        <v>63</v>
      </c>
      <c r="C65" s="3" t="s">
        <v>204</v>
      </c>
      <c r="D65" s="41">
        <f>VLOOKUP(C65,'[1]School Closing Unspent Balances'!$C:$D,2,FALSE)</f>
        <v>3802.46</v>
      </c>
      <c r="E65" s="41">
        <f>VLOOKUP(C65,'[1]School Closing Unspent Balances'!$C:$H,3,FALSE)</f>
        <v>-7604.92</v>
      </c>
      <c r="F65" s="41">
        <f>VLOOKUP(C65,'[1]School Closing Unspent Balances'!$C:$H,4,FALSE)</f>
        <v>21575.87</v>
      </c>
      <c r="G65" s="41">
        <f>VLOOKUP(C65,'[1]School Closing Unspent Balances'!$C:$H,5,FALSE)</f>
        <v>0</v>
      </c>
      <c r="H65" s="41">
        <f>VLOOKUP(C65,'[1]School Closing Unspent Balances'!$C:$H,6,FALSE)</f>
        <v>0</v>
      </c>
      <c r="J65" s="39"/>
      <c r="K65" s="35"/>
    </row>
    <row r="66" spans="1:11" x14ac:dyDescent="0.35">
      <c r="A66" s="2" t="s">
        <v>107</v>
      </c>
      <c r="B66" s="1" t="s">
        <v>37</v>
      </c>
      <c r="C66" s="3" t="s">
        <v>217</v>
      </c>
      <c r="D66" s="41">
        <f>VLOOKUP(C66,'[1]School Closing Unspent Balances'!$C:$D,2,FALSE)</f>
        <v>0</v>
      </c>
      <c r="E66" s="41">
        <f>VLOOKUP(C66,'[1]School Closing Unspent Balances'!$C:$H,3,FALSE)</f>
        <v>361305.28</v>
      </c>
      <c r="F66" s="41">
        <f>VLOOKUP(C66,'[1]School Closing Unspent Balances'!$C:$H,4,FALSE)</f>
        <v>0</v>
      </c>
      <c r="G66" s="41">
        <f>VLOOKUP(C66,'[1]School Closing Unspent Balances'!$C:$H,5,FALSE)</f>
        <v>1.21</v>
      </c>
      <c r="H66" s="41">
        <f>VLOOKUP(C66,'[1]School Closing Unspent Balances'!$C:$H,6,FALSE)</f>
        <v>0</v>
      </c>
      <c r="J66" s="39"/>
      <c r="K66" s="35"/>
    </row>
    <row r="67" spans="1:11" x14ac:dyDescent="0.35">
      <c r="A67" s="2" t="s">
        <v>106</v>
      </c>
      <c r="B67" s="1" t="s">
        <v>36</v>
      </c>
      <c r="C67" s="3" t="s">
        <v>182</v>
      </c>
      <c r="D67" s="41">
        <f>VLOOKUP(C67,'[1]School Closing Unspent Balances'!$C:$D,2,FALSE)</f>
        <v>0</v>
      </c>
      <c r="E67" s="41">
        <f>VLOOKUP(C67,'[1]School Closing Unspent Balances'!$C:$H,3,FALSE)</f>
        <v>85648.14</v>
      </c>
      <c r="F67" s="41">
        <f>VLOOKUP(C67,'[1]School Closing Unspent Balances'!$C:$H,4,FALSE)</f>
        <v>0</v>
      </c>
      <c r="G67" s="41">
        <f>VLOOKUP(C67,'[1]School Closing Unspent Balances'!$C:$H,5,FALSE)</f>
        <v>-0.5</v>
      </c>
      <c r="H67" s="41">
        <f>VLOOKUP(C67,'[1]School Closing Unspent Balances'!$C:$H,6,FALSE)</f>
        <v>0</v>
      </c>
      <c r="J67" s="39"/>
      <c r="K67" s="35"/>
    </row>
    <row r="68" spans="1:11" x14ac:dyDescent="0.35">
      <c r="A68" s="2" t="s">
        <v>126</v>
      </c>
      <c r="B68" s="1" t="s">
        <v>55</v>
      </c>
      <c r="C68" s="3" t="s">
        <v>218</v>
      </c>
      <c r="D68" s="41">
        <f>VLOOKUP(C68,'[1]School Closing Unspent Balances'!$C:$D,2,FALSE)</f>
        <v>40823</v>
      </c>
      <c r="E68" s="41">
        <f>VLOOKUP(C68,'[1]School Closing Unspent Balances'!$C:$H,3,FALSE)</f>
        <v>433320.58</v>
      </c>
      <c r="F68" s="41">
        <f>VLOOKUP(C68,'[1]School Closing Unspent Balances'!$C:$H,4,FALSE)</f>
        <v>23269.69</v>
      </c>
      <c r="G68" s="41">
        <f>VLOOKUP(C68,'[1]School Closing Unspent Balances'!$C:$H,5,FALSE)</f>
        <v>0</v>
      </c>
      <c r="H68" s="41">
        <f>VLOOKUP(C68,'[1]School Closing Unspent Balances'!$C:$H,6,FALSE)</f>
        <v>0</v>
      </c>
      <c r="J68" s="39"/>
      <c r="K68" s="35"/>
    </row>
    <row r="69" spans="1:11" x14ac:dyDescent="0.35">
      <c r="A69" s="2" t="s">
        <v>98</v>
      </c>
      <c r="B69" s="1" t="s">
        <v>28</v>
      </c>
      <c r="C69" s="3" t="s">
        <v>174</v>
      </c>
      <c r="D69" s="41">
        <f>VLOOKUP(C69,'[1]School Closing Unspent Balances'!$C:$D,2,FALSE)</f>
        <v>5008.3</v>
      </c>
      <c r="E69" s="41">
        <f>VLOOKUP(C69,'[1]School Closing Unspent Balances'!$C:$H,3,FALSE)</f>
        <v>295737.43</v>
      </c>
      <c r="F69" s="41">
        <f>VLOOKUP(C69,'[1]School Closing Unspent Balances'!$C:$H,4,FALSE)</f>
        <v>27601.32</v>
      </c>
      <c r="G69" s="41">
        <f>VLOOKUP(C69,'[1]School Closing Unspent Balances'!$C:$H,5,FALSE)</f>
        <v>24190.15</v>
      </c>
      <c r="H69" s="41">
        <f>VLOOKUP(C69,'[1]School Closing Unspent Balances'!$C:$H,6,FALSE)</f>
        <v>0</v>
      </c>
      <c r="J69" s="39"/>
      <c r="K69" s="35"/>
    </row>
    <row r="70" spans="1:11" x14ac:dyDescent="0.35">
      <c r="A70" s="2" t="s">
        <v>127</v>
      </c>
      <c r="B70" s="1" t="s">
        <v>56</v>
      </c>
      <c r="C70" s="3" t="s">
        <v>199</v>
      </c>
      <c r="D70" s="41">
        <f>VLOOKUP(C70,'[1]School Closing Unspent Balances'!$C:$D,2,FALSE)</f>
        <v>0</v>
      </c>
      <c r="E70" s="41">
        <f>VLOOKUP(C70,'[1]School Closing Unspent Balances'!$C:$H,3,FALSE)</f>
        <v>136905.29</v>
      </c>
      <c r="F70" s="41">
        <f>VLOOKUP(C70,'[1]School Closing Unspent Balances'!$C:$H,4,FALSE)</f>
        <v>11868.78</v>
      </c>
      <c r="G70" s="41">
        <f>VLOOKUP(C70,'[1]School Closing Unspent Balances'!$C:$H,5,FALSE)</f>
        <v>0</v>
      </c>
      <c r="H70" s="41">
        <f>VLOOKUP(C70,'[1]School Closing Unspent Balances'!$C:$H,6,FALSE)</f>
        <v>2950.01</v>
      </c>
      <c r="J70" s="39"/>
      <c r="K70" s="35"/>
    </row>
    <row r="71" spans="1:11" x14ac:dyDescent="0.35">
      <c r="A71" s="2" t="s">
        <v>128</v>
      </c>
      <c r="B71" s="1" t="s">
        <v>57</v>
      </c>
      <c r="C71" s="3" t="s">
        <v>200</v>
      </c>
      <c r="D71" s="41">
        <f>VLOOKUP(C71,'[1]School Closing Unspent Balances'!$C:$D,2,FALSE)</f>
        <v>-42078.1</v>
      </c>
      <c r="E71" s="41">
        <f>VLOOKUP(C71,'[1]School Closing Unspent Balances'!$C:$H,3,FALSE)</f>
        <v>0</v>
      </c>
      <c r="F71" s="41">
        <f>VLOOKUP(C71,'[1]School Closing Unspent Balances'!$C:$H,4,FALSE)</f>
        <v>0</v>
      </c>
      <c r="G71" s="41">
        <f>VLOOKUP(C71,'[1]School Closing Unspent Balances'!$C:$H,5,FALSE)</f>
        <v>16222.58</v>
      </c>
      <c r="H71" s="41">
        <f>VLOOKUP(C71,'[1]School Closing Unspent Balances'!$C:$H,6,FALSE)</f>
        <v>-1949.33</v>
      </c>
      <c r="J71" s="39"/>
      <c r="K71" s="35"/>
    </row>
    <row r="72" spans="1:11" x14ac:dyDescent="0.35">
      <c r="A72" s="2" t="s">
        <v>77</v>
      </c>
      <c r="B72" s="1" t="s">
        <v>7</v>
      </c>
      <c r="C72" s="3" t="s">
        <v>155</v>
      </c>
      <c r="D72" s="41">
        <f>VLOOKUP(C72,'[1]School Closing Unspent Balances'!$C:$D,2,FALSE)</f>
        <v>0</v>
      </c>
      <c r="E72" s="41">
        <f>VLOOKUP(C72,'[1]School Closing Unspent Balances'!$C:$H,3,FALSE)</f>
        <v>95833.98</v>
      </c>
      <c r="F72" s="41">
        <f>VLOOKUP(C72,'[1]School Closing Unspent Balances'!$C:$H,4,FALSE)</f>
        <v>16029.68</v>
      </c>
      <c r="G72" s="41">
        <f>VLOOKUP(C72,'[1]School Closing Unspent Balances'!$C:$H,5,FALSE)</f>
        <v>0</v>
      </c>
      <c r="H72" s="41">
        <f>VLOOKUP(C72,'[1]School Closing Unspent Balances'!$C:$H,6,FALSE)</f>
        <v>0</v>
      </c>
      <c r="J72" s="39"/>
      <c r="K72" s="35"/>
    </row>
    <row r="73" spans="1:11" x14ac:dyDescent="0.35">
      <c r="D73" s="41"/>
      <c r="E73" s="41"/>
      <c r="F73" s="41"/>
      <c r="G73" s="41"/>
      <c r="H73" s="41"/>
    </row>
    <row r="74" spans="1:11" x14ac:dyDescent="0.35">
      <c r="B74" s="3" t="s">
        <v>67</v>
      </c>
      <c r="D74" s="41">
        <f>SUM(D5:D73)</f>
        <v>1239192.8299999998</v>
      </c>
      <c r="E74" s="41">
        <f t="shared" ref="E74:H74" si="0">SUM(E5:E73)</f>
        <v>11321125.680000002</v>
      </c>
      <c r="F74" s="41">
        <f t="shared" si="0"/>
        <v>968091.33</v>
      </c>
      <c r="G74" s="41">
        <f t="shared" si="0"/>
        <v>405921.71000000014</v>
      </c>
      <c r="H74" s="41">
        <f t="shared" si="0"/>
        <v>71994.909999999989</v>
      </c>
      <c r="J74" s="44">
        <f>SUM(D74:I74)</f>
        <v>14006326.460000003</v>
      </c>
    </row>
    <row r="75" spans="1:11" x14ac:dyDescent="0.35">
      <c r="D75" s="41"/>
      <c r="E75" s="41"/>
      <c r="F75" s="41"/>
      <c r="G75" s="41"/>
      <c r="H75" s="41"/>
      <c r="J75" s="44"/>
    </row>
    <row r="76" spans="1:11" x14ac:dyDescent="0.35">
      <c r="D76" s="41">
        <f>'[1]School Closing Unspent Balances'!$D$84</f>
        <v>1239192.83</v>
      </c>
      <c r="E76" s="41">
        <f>'[1]School Closing Unspent Balances'!$E$84</f>
        <v>11321125.68</v>
      </c>
      <c r="F76" s="41">
        <f>'[1]School Closing Unspent Balances'!$F$84</f>
        <v>968091.33</v>
      </c>
      <c r="G76" s="41">
        <f>'[1]School Closing Unspent Balances'!$G$84</f>
        <v>405921.71</v>
      </c>
      <c r="H76" s="41">
        <f>'[1]School Closing Unspent Balances'!$H$84</f>
        <v>71994.91</v>
      </c>
      <c r="J76" s="44">
        <f t="shared" ref="J76" si="1">SUM(D76:I76)</f>
        <v>14006326.460000001</v>
      </c>
    </row>
    <row r="77" spans="1:11" x14ac:dyDescent="0.35">
      <c r="E77" s="7"/>
      <c r="F77" s="7"/>
      <c r="G77" s="7"/>
    </row>
    <row r="78" spans="1:11" x14ac:dyDescent="0.35">
      <c r="D78" s="41">
        <f>D74-D76</f>
        <v>0</v>
      </c>
      <c r="E78" s="41">
        <f t="shared" ref="E78:J78" si="2">E74-E76</f>
        <v>0</v>
      </c>
      <c r="F78" s="41">
        <f t="shared" si="2"/>
        <v>0</v>
      </c>
      <c r="G78" s="41">
        <f t="shared" si="2"/>
        <v>0</v>
      </c>
      <c r="H78" s="41">
        <f t="shared" si="2"/>
        <v>0</v>
      </c>
      <c r="I78" s="41">
        <f t="shared" si="2"/>
        <v>0</v>
      </c>
      <c r="J78" s="41">
        <f t="shared" si="2"/>
        <v>0</v>
      </c>
    </row>
    <row r="79" spans="1:11" x14ac:dyDescent="0.35">
      <c r="E79" s="7"/>
      <c r="F79" s="7"/>
      <c r="G79" s="7"/>
    </row>
    <row r="80" spans="1:11" x14ac:dyDescent="0.35">
      <c r="E80" s="7"/>
      <c r="F80" s="7"/>
      <c r="G80" s="7"/>
    </row>
    <row r="81" spans="5:7" x14ac:dyDescent="0.35">
      <c r="E81" s="7"/>
      <c r="F81" s="7"/>
      <c r="G81" s="7"/>
    </row>
    <row r="82" spans="5:7" x14ac:dyDescent="0.35">
      <c r="E82" s="7"/>
      <c r="F82" s="7"/>
      <c r="G82" s="7"/>
    </row>
    <row r="83" spans="5:7" x14ac:dyDescent="0.35">
      <c r="E83" s="7"/>
      <c r="F83" s="7"/>
      <c r="G83" s="7"/>
    </row>
    <row r="84" spans="5:7" x14ac:dyDescent="0.35">
      <c r="E84" s="7"/>
      <c r="F84" s="7"/>
      <c r="G84" s="7"/>
    </row>
    <row r="85" spans="5:7" x14ac:dyDescent="0.35">
      <c r="E85" s="7"/>
      <c r="F85" s="7"/>
      <c r="G85" s="7"/>
    </row>
    <row r="86" spans="5:7" x14ac:dyDescent="0.35">
      <c r="E86" s="7"/>
      <c r="F86" s="7"/>
      <c r="G86" s="7"/>
    </row>
    <row r="87" spans="5:7" x14ac:dyDescent="0.35">
      <c r="E87" s="7"/>
      <c r="F87" s="7"/>
      <c r="G87" s="7"/>
    </row>
    <row r="88" spans="5:7" x14ac:dyDescent="0.35">
      <c r="E88" s="7"/>
      <c r="F88" s="7"/>
      <c r="G88" s="7"/>
    </row>
    <row r="89" spans="5:7" x14ac:dyDescent="0.35">
      <c r="E89" s="7"/>
      <c r="F89" s="7"/>
      <c r="G89" s="7"/>
    </row>
    <row r="90" spans="5:7" x14ac:dyDescent="0.35">
      <c r="E90" s="7"/>
      <c r="F90" s="7"/>
      <c r="G90" s="7"/>
    </row>
    <row r="91" spans="5:7" x14ac:dyDescent="0.35">
      <c r="E91" s="7"/>
      <c r="F91" s="7"/>
      <c r="G91" s="7"/>
    </row>
    <row r="92" spans="5:7" x14ac:dyDescent="0.35">
      <c r="E92" s="7"/>
      <c r="F92" s="7"/>
      <c r="G92" s="7"/>
    </row>
    <row r="93" spans="5:7" x14ac:dyDescent="0.35">
      <c r="E93" s="7"/>
      <c r="F93" s="7"/>
      <c r="G93" s="7"/>
    </row>
    <row r="94" spans="5:7" x14ac:dyDescent="0.35">
      <c r="E94" s="7"/>
      <c r="F94" s="7"/>
      <c r="G94" s="7"/>
    </row>
    <row r="95" spans="5:7" x14ac:dyDescent="0.35">
      <c r="E95" s="7"/>
      <c r="F95" s="7"/>
      <c r="G95" s="7"/>
    </row>
    <row r="96" spans="5:7" x14ac:dyDescent="0.35">
      <c r="E96" s="7"/>
      <c r="F96" s="7"/>
      <c r="G96" s="7"/>
    </row>
    <row r="97" spans="5:7" x14ac:dyDescent="0.35">
      <c r="E97" s="7"/>
      <c r="F97" s="7"/>
      <c r="G97" s="7"/>
    </row>
    <row r="98" spans="5:7" x14ac:dyDescent="0.35">
      <c r="E98" s="7"/>
      <c r="F98" s="7"/>
      <c r="G98" s="7"/>
    </row>
    <row r="99" spans="5:7" x14ac:dyDescent="0.35">
      <c r="E99" s="7"/>
      <c r="F99" s="7"/>
      <c r="G99" s="7"/>
    </row>
    <row r="100" spans="5:7" x14ac:dyDescent="0.35">
      <c r="E100" s="7"/>
      <c r="F100" s="7"/>
      <c r="G100" s="7"/>
    </row>
    <row r="101" spans="5:7" x14ac:dyDescent="0.35">
      <c r="E101" s="7"/>
      <c r="F101" s="7"/>
      <c r="G101" s="7"/>
    </row>
    <row r="102" spans="5:7" x14ac:dyDescent="0.35">
      <c r="E102" s="7"/>
      <c r="F102" s="7"/>
      <c r="G102" s="7"/>
    </row>
    <row r="103" spans="5:7" x14ac:dyDescent="0.35">
      <c r="E103" s="7"/>
      <c r="F103" s="7"/>
      <c r="G103" s="7"/>
    </row>
    <row r="104" spans="5:7" x14ac:dyDescent="0.35">
      <c r="E104" s="7"/>
      <c r="F104" s="7"/>
      <c r="G104" s="7"/>
    </row>
    <row r="105" spans="5:7" x14ac:dyDescent="0.35">
      <c r="E105" s="7"/>
      <c r="F105" s="7"/>
      <c r="G105" s="7"/>
    </row>
    <row r="106" spans="5:7" x14ac:dyDescent="0.35">
      <c r="E106" s="7"/>
      <c r="F106" s="7"/>
      <c r="G106" s="7"/>
    </row>
    <row r="107" spans="5:7" x14ac:dyDescent="0.35">
      <c r="E107" s="7"/>
      <c r="F107" s="7"/>
      <c r="G107" s="7"/>
    </row>
    <row r="108" spans="5:7" x14ac:dyDescent="0.35">
      <c r="E108" s="7"/>
      <c r="F108" s="7"/>
      <c r="G108" s="7"/>
    </row>
    <row r="109" spans="5:7" x14ac:dyDescent="0.35">
      <c r="E109" s="7"/>
      <c r="F109" s="7"/>
      <c r="G109" s="7"/>
    </row>
    <row r="110" spans="5:7" x14ac:dyDescent="0.35">
      <c r="E110" s="7"/>
      <c r="F110" s="7"/>
      <c r="G110" s="7"/>
    </row>
    <row r="111" spans="5:7" x14ac:dyDescent="0.35">
      <c r="E111" s="7"/>
      <c r="F111" s="7"/>
      <c r="G111" s="7"/>
    </row>
    <row r="112" spans="5:7" x14ac:dyDescent="0.35">
      <c r="E112" s="7"/>
      <c r="F112" s="7"/>
      <c r="G112" s="7"/>
    </row>
    <row r="113" spans="5:7" x14ac:dyDescent="0.35">
      <c r="E113" s="7"/>
      <c r="F113" s="7"/>
      <c r="G113" s="7"/>
    </row>
    <row r="114" spans="5:7" x14ac:dyDescent="0.35">
      <c r="E114" s="7"/>
      <c r="F114" s="7"/>
      <c r="G114" s="7"/>
    </row>
    <row r="115" spans="5:7" x14ac:dyDescent="0.35">
      <c r="E115" s="7"/>
      <c r="F115" s="7"/>
      <c r="G115" s="7"/>
    </row>
    <row r="116" spans="5:7" x14ac:dyDescent="0.35">
      <c r="E116" s="7"/>
      <c r="F116" s="7"/>
      <c r="G116" s="7"/>
    </row>
    <row r="117" spans="5:7" x14ac:dyDescent="0.35">
      <c r="E117" s="7"/>
      <c r="F117" s="7"/>
      <c r="G117" s="7"/>
    </row>
    <row r="118" spans="5:7" x14ac:dyDescent="0.35">
      <c r="E118" s="7"/>
      <c r="F118" s="7"/>
      <c r="G118" s="7"/>
    </row>
    <row r="119" spans="5:7" x14ac:dyDescent="0.35">
      <c r="E119" s="7"/>
      <c r="F119" s="7"/>
      <c r="G119" s="7"/>
    </row>
    <row r="120" spans="5:7" x14ac:dyDescent="0.35">
      <c r="E120" s="7"/>
      <c r="F120" s="7"/>
      <c r="G120" s="7"/>
    </row>
    <row r="121" spans="5:7" x14ac:dyDescent="0.35">
      <c r="E121" s="7"/>
      <c r="F121" s="7"/>
      <c r="G121" s="7"/>
    </row>
    <row r="122" spans="5:7" x14ac:dyDescent="0.35">
      <c r="E122" s="7"/>
      <c r="F122" s="7"/>
      <c r="G122" s="7"/>
    </row>
    <row r="123" spans="5:7" x14ac:dyDescent="0.35">
      <c r="E123" s="7"/>
      <c r="F123" s="7"/>
      <c r="G123" s="7"/>
    </row>
    <row r="124" spans="5:7" x14ac:dyDescent="0.35">
      <c r="E124" s="7"/>
      <c r="F124" s="7"/>
      <c r="G124" s="7"/>
    </row>
    <row r="125" spans="5:7" x14ac:dyDescent="0.35">
      <c r="E125" s="7"/>
      <c r="F125" s="7"/>
      <c r="G125" s="7"/>
    </row>
    <row r="126" spans="5:7" x14ac:dyDescent="0.35">
      <c r="E126" s="7"/>
      <c r="F126" s="7"/>
      <c r="G126" s="7"/>
    </row>
    <row r="127" spans="5:7" x14ac:dyDescent="0.35">
      <c r="E127" s="7"/>
      <c r="F127" s="7"/>
      <c r="G127" s="7"/>
    </row>
    <row r="128" spans="5:7" x14ac:dyDescent="0.35">
      <c r="E128" s="7"/>
      <c r="F128" s="7"/>
      <c r="G128" s="7"/>
    </row>
    <row r="129" spans="5:7" x14ac:dyDescent="0.35">
      <c r="E129" s="7"/>
      <c r="F129" s="7"/>
      <c r="G129" s="7"/>
    </row>
    <row r="130" spans="5:7" x14ac:dyDescent="0.35">
      <c r="E130" s="7"/>
      <c r="F130" s="7"/>
      <c r="G130" s="7"/>
    </row>
    <row r="131" spans="5:7" x14ac:dyDescent="0.35">
      <c r="E131" s="7"/>
      <c r="F131" s="7"/>
      <c r="G131" s="7"/>
    </row>
    <row r="132" spans="5:7" x14ac:dyDescent="0.35">
      <c r="E132" s="7"/>
      <c r="F132" s="7"/>
      <c r="G132" s="7"/>
    </row>
    <row r="133" spans="5:7" x14ac:dyDescent="0.35">
      <c r="E133" s="7"/>
      <c r="F133" s="7"/>
      <c r="G133" s="7"/>
    </row>
    <row r="134" spans="5:7" x14ac:dyDescent="0.35">
      <c r="E134" s="7"/>
      <c r="F134" s="7"/>
      <c r="G134" s="7"/>
    </row>
    <row r="135" spans="5:7" x14ac:dyDescent="0.35">
      <c r="E135" s="7"/>
      <c r="F135" s="7"/>
      <c r="G135" s="7"/>
    </row>
    <row r="136" spans="5:7" x14ac:dyDescent="0.35">
      <c r="E136" s="7"/>
      <c r="F136" s="7"/>
      <c r="G136" s="7"/>
    </row>
    <row r="137" spans="5:7" x14ac:dyDescent="0.35">
      <c r="E137" s="7"/>
      <c r="F137" s="7"/>
      <c r="G137" s="7"/>
    </row>
    <row r="138" spans="5:7" x14ac:dyDescent="0.35">
      <c r="E138" s="7"/>
      <c r="F138" s="7"/>
      <c r="G138" s="7"/>
    </row>
    <row r="139" spans="5:7" x14ac:dyDescent="0.35">
      <c r="E139" s="7"/>
      <c r="F139" s="7"/>
      <c r="G139" s="7"/>
    </row>
    <row r="140" spans="5:7" x14ac:dyDescent="0.35">
      <c r="E140" s="7"/>
      <c r="F140" s="7"/>
      <c r="G140" s="7"/>
    </row>
    <row r="141" spans="5:7" x14ac:dyDescent="0.35">
      <c r="E141" s="7"/>
      <c r="F141" s="7"/>
      <c r="G141" s="7"/>
    </row>
    <row r="142" spans="5:7" x14ac:dyDescent="0.35">
      <c r="E142" s="7"/>
      <c r="F142" s="7"/>
      <c r="G142" s="7"/>
    </row>
    <row r="143" spans="5:7" x14ac:dyDescent="0.35">
      <c r="E143" s="7"/>
      <c r="F143" s="7"/>
      <c r="G143" s="7"/>
    </row>
    <row r="144" spans="5:7" x14ac:dyDescent="0.35">
      <c r="E144" s="7"/>
      <c r="F144" s="7"/>
      <c r="G144" s="7"/>
    </row>
    <row r="145" spans="5:7" x14ac:dyDescent="0.35">
      <c r="E145" s="7"/>
      <c r="F145" s="7"/>
      <c r="G145" s="7"/>
    </row>
    <row r="146" spans="5:7" x14ac:dyDescent="0.35">
      <c r="E146" s="7"/>
      <c r="F146" s="7"/>
      <c r="G146" s="7"/>
    </row>
    <row r="147" spans="5:7" x14ac:dyDescent="0.35">
      <c r="E147" s="7"/>
      <c r="F147" s="7"/>
      <c r="G147" s="7"/>
    </row>
    <row r="148" spans="5:7" x14ac:dyDescent="0.35">
      <c r="E148" s="7"/>
      <c r="F148" s="7"/>
      <c r="G148" s="7"/>
    </row>
    <row r="149" spans="5:7" x14ac:dyDescent="0.35">
      <c r="E149" s="7"/>
      <c r="F149" s="7"/>
      <c r="G149" s="7"/>
    </row>
    <row r="150" spans="5:7" x14ac:dyDescent="0.35">
      <c r="E150" s="7"/>
      <c r="F150" s="7"/>
      <c r="G150" s="7"/>
    </row>
    <row r="151" spans="5:7" x14ac:dyDescent="0.35">
      <c r="E151" s="7"/>
      <c r="F151" s="7"/>
      <c r="G151" s="7"/>
    </row>
    <row r="152" spans="5:7" x14ac:dyDescent="0.35">
      <c r="E152" s="7"/>
      <c r="F152" s="7"/>
      <c r="G152" s="7"/>
    </row>
    <row r="153" spans="5:7" x14ac:dyDescent="0.35">
      <c r="E153" s="7"/>
      <c r="F153" s="7"/>
      <c r="G153" s="7"/>
    </row>
    <row r="154" spans="5:7" x14ac:dyDescent="0.35">
      <c r="E154" s="7"/>
      <c r="F154" s="7"/>
      <c r="G154" s="7"/>
    </row>
    <row r="155" spans="5:7" x14ac:dyDescent="0.35">
      <c r="E155" s="7"/>
      <c r="F155" s="7"/>
      <c r="G155" s="7"/>
    </row>
    <row r="156" spans="5:7" x14ac:dyDescent="0.35">
      <c r="E156" s="7"/>
      <c r="F156" s="7"/>
      <c r="G156" s="7"/>
    </row>
    <row r="157" spans="5:7" x14ac:dyDescent="0.35">
      <c r="E157" s="7"/>
      <c r="F157" s="7"/>
      <c r="G157" s="7"/>
    </row>
    <row r="158" spans="5:7" x14ac:dyDescent="0.35">
      <c r="E158" s="7"/>
      <c r="F158" s="7"/>
      <c r="G158" s="7"/>
    </row>
    <row r="159" spans="5:7" x14ac:dyDescent="0.35">
      <c r="E159" s="7"/>
      <c r="F159" s="7"/>
      <c r="G159" s="7"/>
    </row>
    <row r="160" spans="5:7" x14ac:dyDescent="0.35">
      <c r="E160" s="7"/>
      <c r="F160" s="7"/>
      <c r="G160" s="7"/>
    </row>
    <row r="161" spans="5:7" x14ac:dyDescent="0.35">
      <c r="E161" s="7"/>
      <c r="F161" s="7"/>
      <c r="G161" s="7"/>
    </row>
    <row r="162" spans="5:7" x14ac:dyDescent="0.35">
      <c r="E162" s="7"/>
      <c r="F162" s="7"/>
      <c r="G162" s="7"/>
    </row>
    <row r="163" spans="5:7" x14ac:dyDescent="0.35">
      <c r="E163" s="7"/>
      <c r="F163" s="7"/>
      <c r="G163" s="7"/>
    </row>
    <row r="164" spans="5:7" x14ac:dyDescent="0.35">
      <c r="E164" s="7"/>
      <c r="F164" s="7"/>
      <c r="G164" s="7"/>
    </row>
    <row r="165" spans="5:7" x14ac:dyDescent="0.35">
      <c r="E165" s="7"/>
      <c r="F165" s="7"/>
      <c r="G165" s="7"/>
    </row>
    <row r="166" spans="5:7" x14ac:dyDescent="0.35">
      <c r="E166" s="7"/>
      <c r="F166" s="7"/>
      <c r="G166" s="7"/>
    </row>
    <row r="167" spans="5:7" x14ac:dyDescent="0.35">
      <c r="E167" s="7"/>
      <c r="F167" s="7"/>
      <c r="G167" s="7"/>
    </row>
    <row r="168" spans="5:7" x14ac:dyDescent="0.35">
      <c r="E168" s="7"/>
      <c r="F168" s="7"/>
      <c r="G168" s="7"/>
    </row>
    <row r="169" spans="5:7" x14ac:dyDescent="0.35">
      <c r="E169" s="7"/>
      <c r="F169" s="7"/>
      <c r="G169" s="7"/>
    </row>
    <row r="170" spans="5:7" x14ac:dyDescent="0.35">
      <c r="E170" s="7"/>
      <c r="F170" s="7"/>
      <c r="G170" s="7"/>
    </row>
    <row r="171" spans="5:7" x14ac:dyDescent="0.35">
      <c r="E171" s="7"/>
      <c r="F171" s="7"/>
      <c r="G171" s="7"/>
    </row>
    <row r="172" spans="5:7" x14ac:dyDescent="0.35">
      <c r="E172" s="7"/>
      <c r="F172" s="7"/>
      <c r="G172" s="7"/>
    </row>
    <row r="173" spans="5:7" x14ac:dyDescent="0.35">
      <c r="E173" s="7"/>
      <c r="F173" s="7"/>
      <c r="G173" s="7"/>
    </row>
    <row r="174" spans="5:7" x14ac:dyDescent="0.35">
      <c r="E174" s="7"/>
      <c r="F174" s="7"/>
      <c r="G174" s="7"/>
    </row>
    <row r="175" spans="5:7" x14ac:dyDescent="0.35">
      <c r="E175" s="7"/>
      <c r="F175" s="7"/>
      <c r="G175" s="7"/>
    </row>
    <row r="176" spans="5:7" x14ac:dyDescent="0.35">
      <c r="E176" s="7"/>
      <c r="F176" s="7"/>
      <c r="G176" s="7"/>
    </row>
    <row r="177" spans="5:7" x14ac:dyDescent="0.35">
      <c r="E177" s="7"/>
      <c r="F177" s="7"/>
      <c r="G177" s="7"/>
    </row>
    <row r="178" spans="5:7" x14ac:dyDescent="0.35">
      <c r="E178" s="7"/>
      <c r="F178" s="7"/>
      <c r="G178" s="7"/>
    </row>
    <row r="179" spans="5:7" x14ac:dyDescent="0.35">
      <c r="E179" s="7"/>
      <c r="F179" s="7"/>
      <c r="G179" s="7"/>
    </row>
    <row r="180" spans="5:7" x14ac:dyDescent="0.35">
      <c r="E180" s="7"/>
      <c r="F180" s="7"/>
      <c r="G180" s="7"/>
    </row>
    <row r="181" spans="5:7" x14ac:dyDescent="0.35">
      <c r="E181" s="7"/>
      <c r="F181" s="7"/>
      <c r="G181" s="7"/>
    </row>
    <row r="182" spans="5:7" x14ac:dyDescent="0.35">
      <c r="E182" s="7"/>
      <c r="F182" s="7"/>
      <c r="G182" s="7"/>
    </row>
    <row r="183" spans="5:7" x14ac:dyDescent="0.35">
      <c r="E183" s="7"/>
      <c r="F183" s="7"/>
      <c r="G183" s="7"/>
    </row>
    <row r="184" spans="5:7" x14ac:dyDescent="0.35">
      <c r="E184" s="7"/>
      <c r="F184" s="7"/>
      <c r="G184" s="7"/>
    </row>
    <row r="185" spans="5:7" x14ac:dyDescent="0.35">
      <c r="E185" s="7"/>
      <c r="F185" s="7"/>
      <c r="G185" s="7"/>
    </row>
    <row r="186" spans="5:7" x14ac:dyDescent="0.35">
      <c r="E186" s="7"/>
      <c r="F186" s="7"/>
      <c r="G186" s="7"/>
    </row>
    <row r="187" spans="5:7" x14ac:dyDescent="0.35">
      <c r="E187" s="7"/>
      <c r="F187" s="7"/>
      <c r="G187" s="7"/>
    </row>
    <row r="188" spans="5:7" x14ac:dyDescent="0.35">
      <c r="E188" s="7"/>
      <c r="F188" s="7"/>
      <c r="G188" s="7"/>
    </row>
    <row r="189" spans="5:7" x14ac:dyDescent="0.35">
      <c r="E189" s="7"/>
      <c r="F189" s="7"/>
      <c r="G189" s="7"/>
    </row>
    <row r="190" spans="5:7" x14ac:dyDescent="0.35">
      <c r="E190" s="7"/>
      <c r="F190" s="7"/>
      <c r="G190" s="7"/>
    </row>
    <row r="191" spans="5:7" x14ac:dyDescent="0.35">
      <c r="E191" s="7"/>
      <c r="F191" s="7"/>
      <c r="G191" s="7"/>
    </row>
    <row r="192" spans="5:7" x14ac:dyDescent="0.35">
      <c r="E192" s="7"/>
      <c r="F192" s="7"/>
      <c r="G192" s="7"/>
    </row>
    <row r="193" spans="5:7" x14ac:dyDescent="0.35">
      <c r="E193" s="7"/>
      <c r="F193" s="7"/>
      <c r="G193" s="7"/>
    </row>
    <row r="194" spans="5:7" x14ac:dyDescent="0.35">
      <c r="E194" s="7"/>
      <c r="F194" s="7"/>
      <c r="G194" s="7"/>
    </row>
    <row r="195" spans="5:7" x14ac:dyDescent="0.35">
      <c r="E195" s="7"/>
      <c r="F195" s="7"/>
      <c r="G195" s="7"/>
    </row>
    <row r="196" spans="5:7" x14ac:dyDescent="0.35">
      <c r="E196" s="7"/>
      <c r="F196" s="7"/>
      <c r="G196" s="7"/>
    </row>
    <row r="197" spans="5:7" x14ac:dyDescent="0.35">
      <c r="E197" s="7"/>
      <c r="F197" s="7"/>
      <c r="G197" s="7"/>
    </row>
    <row r="198" spans="5:7" x14ac:dyDescent="0.35">
      <c r="E198" s="7"/>
      <c r="F198" s="7"/>
      <c r="G198" s="7"/>
    </row>
    <row r="199" spans="5:7" x14ac:dyDescent="0.35">
      <c r="E199" s="7"/>
      <c r="F199" s="7"/>
      <c r="G199" s="7"/>
    </row>
    <row r="200" spans="5:7" x14ac:dyDescent="0.35">
      <c r="E200" s="7"/>
      <c r="F200" s="7"/>
      <c r="G200" s="7"/>
    </row>
    <row r="201" spans="5:7" x14ac:dyDescent="0.35">
      <c r="E201" s="7"/>
      <c r="F201" s="7"/>
      <c r="G201" s="7"/>
    </row>
    <row r="202" spans="5:7" x14ac:dyDescent="0.35">
      <c r="E202" s="7"/>
      <c r="F202" s="7"/>
      <c r="G202" s="7"/>
    </row>
    <row r="203" spans="5:7" x14ac:dyDescent="0.35">
      <c r="E203" s="7"/>
      <c r="F203" s="7"/>
      <c r="G203" s="7"/>
    </row>
    <row r="204" spans="5:7" x14ac:dyDescent="0.35">
      <c r="E204" s="7"/>
      <c r="F204" s="7"/>
      <c r="G204" s="7"/>
    </row>
    <row r="205" spans="5:7" x14ac:dyDescent="0.35">
      <c r="E205" s="7"/>
      <c r="F205" s="7"/>
      <c r="G205" s="7"/>
    </row>
    <row r="206" spans="5:7" x14ac:dyDescent="0.35">
      <c r="E206" s="7"/>
      <c r="F206" s="7"/>
      <c r="G206" s="7"/>
    </row>
    <row r="207" spans="5:7" x14ac:dyDescent="0.35">
      <c r="E207" s="7"/>
      <c r="F207" s="7"/>
      <c r="G207" s="7"/>
    </row>
    <row r="208" spans="5:7" x14ac:dyDescent="0.35">
      <c r="E208" s="7"/>
      <c r="F208" s="7"/>
      <c r="G208" s="7"/>
    </row>
    <row r="209" spans="5:7" x14ac:dyDescent="0.35">
      <c r="E209" s="7"/>
      <c r="F209" s="7"/>
      <c r="G209" s="7"/>
    </row>
    <row r="210" spans="5:7" x14ac:dyDescent="0.35">
      <c r="E210" s="7"/>
      <c r="F210" s="7"/>
      <c r="G210" s="7"/>
    </row>
    <row r="211" spans="5:7" x14ac:dyDescent="0.35">
      <c r="E211" s="7"/>
      <c r="F211" s="7"/>
      <c r="G211" s="7"/>
    </row>
    <row r="212" spans="5:7" x14ac:dyDescent="0.35">
      <c r="E212" s="7"/>
      <c r="F212" s="7"/>
      <c r="G212" s="7"/>
    </row>
    <row r="213" spans="5:7" x14ac:dyDescent="0.35">
      <c r="E213" s="7"/>
      <c r="F213" s="7"/>
      <c r="G213" s="7"/>
    </row>
    <row r="214" spans="5:7" x14ac:dyDescent="0.35">
      <c r="E214" s="7"/>
      <c r="F214" s="7"/>
      <c r="G214" s="7"/>
    </row>
    <row r="215" spans="5:7" x14ac:dyDescent="0.35">
      <c r="E215" s="7"/>
      <c r="F215" s="7"/>
      <c r="G215" s="7"/>
    </row>
    <row r="216" spans="5:7" x14ac:dyDescent="0.35">
      <c r="E216" s="7"/>
      <c r="F216" s="7"/>
      <c r="G216" s="7"/>
    </row>
    <row r="217" spans="5:7" x14ac:dyDescent="0.35">
      <c r="E217" s="7"/>
      <c r="F217" s="7"/>
      <c r="G217" s="7"/>
    </row>
    <row r="218" spans="5:7" x14ac:dyDescent="0.35">
      <c r="E218" s="7"/>
      <c r="F218" s="7"/>
      <c r="G218" s="7"/>
    </row>
    <row r="219" spans="5:7" x14ac:dyDescent="0.35">
      <c r="E219" s="7"/>
      <c r="F219" s="7"/>
      <c r="G219" s="7"/>
    </row>
    <row r="220" spans="5:7" x14ac:dyDescent="0.35">
      <c r="E220" s="7"/>
      <c r="F220" s="7"/>
      <c r="G220" s="7"/>
    </row>
    <row r="221" spans="5:7" x14ac:dyDescent="0.35">
      <c r="E221" s="7"/>
      <c r="F221" s="7"/>
      <c r="G221" s="7"/>
    </row>
    <row r="222" spans="5:7" x14ac:dyDescent="0.35">
      <c r="E222" s="7"/>
      <c r="F222" s="7"/>
      <c r="G222" s="7"/>
    </row>
    <row r="223" spans="5:7" x14ac:dyDescent="0.35">
      <c r="E223" s="7"/>
      <c r="F223" s="7"/>
      <c r="G223" s="7"/>
    </row>
    <row r="224" spans="5:7" x14ac:dyDescent="0.35">
      <c r="E224" s="7"/>
      <c r="F224" s="7"/>
      <c r="G224" s="7"/>
    </row>
    <row r="225" spans="5:7" x14ac:dyDescent="0.35">
      <c r="E225" s="7"/>
      <c r="F225" s="7"/>
      <c r="G225" s="7"/>
    </row>
    <row r="226" spans="5:7" x14ac:dyDescent="0.35">
      <c r="E226" s="7"/>
      <c r="F226" s="7"/>
      <c r="G226" s="7"/>
    </row>
    <row r="227" spans="5:7" x14ac:dyDescent="0.35">
      <c r="E227" s="7"/>
      <c r="F227" s="7"/>
      <c r="G227" s="7"/>
    </row>
    <row r="228" spans="5:7" x14ac:dyDescent="0.35">
      <c r="E228" s="7"/>
      <c r="F228" s="7"/>
      <c r="G228" s="7"/>
    </row>
    <row r="229" spans="5:7" x14ac:dyDescent="0.35">
      <c r="E229" s="7"/>
      <c r="F229" s="7"/>
      <c r="G229" s="7"/>
    </row>
    <row r="230" spans="5:7" x14ac:dyDescent="0.35">
      <c r="E230" s="7"/>
      <c r="F230" s="7"/>
      <c r="G230" s="7"/>
    </row>
    <row r="231" spans="5:7" x14ac:dyDescent="0.35">
      <c r="E231" s="7"/>
      <c r="F231" s="7"/>
      <c r="G231" s="7"/>
    </row>
    <row r="232" spans="5:7" x14ac:dyDescent="0.35">
      <c r="E232" s="7"/>
      <c r="F232" s="7"/>
      <c r="G232" s="7"/>
    </row>
    <row r="233" spans="5:7" x14ac:dyDescent="0.35">
      <c r="E233" s="7"/>
      <c r="F233" s="7"/>
      <c r="G233" s="7"/>
    </row>
    <row r="234" spans="5:7" x14ac:dyDescent="0.35">
      <c r="E234" s="7"/>
      <c r="F234" s="7"/>
      <c r="G234" s="7"/>
    </row>
    <row r="235" spans="5:7" x14ac:dyDescent="0.35">
      <c r="E235" s="7"/>
      <c r="F235" s="7"/>
      <c r="G235" s="7"/>
    </row>
    <row r="236" spans="5:7" x14ac:dyDescent="0.35">
      <c r="E236" s="7"/>
      <c r="F236" s="7"/>
      <c r="G236" s="7"/>
    </row>
    <row r="237" spans="5:7" x14ac:dyDescent="0.35">
      <c r="E237" s="7"/>
      <c r="F237" s="7"/>
      <c r="G237" s="7"/>
    </row>
    <row r="238" spans="5:7" x14ac:dyDescent="0.35">
      <c r="E238" s="7"/>
      <c r="F238" s="7"/>
      <c r="G238" s="7"/>
    </row>
    <row r="239" spans="5:7" x14ac:dyDescent="0.35">
      <c r="E239" s="7"/>
      <c r="F239" s="7"/>
      <c r="G239" s="7"/>
    </row>
    <row r="240" spans="5:7" x14ac:dyDescent="0.35">
      <c r="E240" s="7"/>
      <c r="F240" s="7"/>
      <c r="G240" s="7"/>
    </row>
    <row r="241" spans="5:7" x14ac:dyDescent="0.35">
      <c r="E241" s="7"/>
      <c r="F241" s="7"/>
      <c r="G241" s="7"/>
    </row>
    <row r="242" spans="5:7" x14ac:dyDescent="0.35">
      <c r="E242" s="7"/>
      <c r="F242" s="7"/>
      <c r="G242" s="7"/>
    </row>
    <row r="243" spans="5:7" x14ac:dyDescent="0.35">
      <c r="E243" s="7"/>
      <c r="F243" s="7"/>
      <c r="G243" s="7"/>
    </row>
    <row r="244" spans="5:7" x14ac:dyDescent="0.35">
      <c r="E244" s="7"/>
      <c r="F244" s="7"/>
      <c r="G244" s="7"/>
    </row>
    <row r="245" spans="5:7" x14ac:dyDescent="0.35">
      <c r="E245" s="7"/>
      <c r="F245" s="7"/>
      <c r="G245" s="7"/>
    </row>
    <row r="246" spans="5:7" x14ac:dyDescent="0.35">
      <c r="E246" s="7"/>
      <c r="F246" s="7"/>
      <c r="G246" s="7"/>
    </row>
    <row r="247" spans="5:7" x14ac:dyDescent="0.35">
      <c r="E247" s="7"/>
      <c r="F247" s="7"/>
      <c r="G247" s="7"/>
    </row>
    <row r="248" spans="5:7" x14ac:dyDescent="0.35">
      <c r="E248" s="7"/>
      <c r="F248" s="7"/>
      <c r="G248" s="7"/>
    </row>
    <row r="249" spans="5:7" x14ac:dyDescent="0.35">
      <c r="E249" s="7"/>
      <c r="F249" s="7"/>
      <c r="G249" s="7"/>
    </row>
    <row r="250" spans="5:7" x14ac:dyDescent="0.35">
      <c r="E250" s="7"/>
      <c r="F250" s="7"/>
      <c r="G250" s="7"/>
    </row>
    <row r="251" spans="5:7" x14ac:dyDescent="0.35">
      <c r="E251" s="7"/>
      <c r="F251" s="7"/>
      <c r="G251" s="7"/>
    </row>
    <row r="252" spans="5:7" x14ac:dyDescent="0.35">
      <c r="E252" s="7"/>
      <c r="F252" s="7"/>
      <c r="G252" s="7"/>
    </row>
    <row r="253" spans="5:7" x14ac:dyDescent="0.35">
      <c r="E253" s="7"/>
      <c r="F253" s="7"/>
      <c r="G253" s="7"/>
    </row>
    <row r="254" spans="5:7" x14ac:dyDescent="0.35">
      <c r="E254" s="7"/>
      <c r="F254" s="7"/>
      <c r="G254" s="7"/>
    </row>
    <row r="255" spans="5:7" x14ac:dyDescent="0.35">
      <c r="E255" s="7"/>
      <c r="F255" s="7"/>
      <c r="G255" s="7"/>
    </row>
    <row r="256" spans="5:7" x14ac:dyDescent="0.35">
      <c r="E256" s="7"/>
      <c r="F256" s="7"/>
      <c r="G256" s="7"/>
    </row>
    <row r="257" spans="5:7" x14ac:dyDescent="0.35">
      <c r="E257" s="7"/>
      <c r="F257" s="7"/>
      <c r="G257" s="7"/>
    </row>
    <row r="258" spans="5:7" x14ac:dyDescent="0.35">
      <c r="E258" s="7"/>
      <c r="F258" s="7"/>
      <c r="G258" s="7"/>
    </row>
    <row r="259" spans="5:7" x14ac:dyDescent="0.35">
      <c r="E259" s="7"/>
      <c r="F259" s="7"/>
      <c r="G259" s="7"/>
    </row>
    <row r="260" spans="5:7" x14ac:dyDescent="0.35">
      <c r="E260" s="7"/>
      <c r="F260" s="7"/>
      <c r="G260" s="7"/>
    </row>
    <row r="261" spans="5:7" x14ac:dyDescent="0.35">
      <c r="E261" s="7"/>
      <c r="F261" s="7"/>
      <c r="G261" s="7"/>
    </row>
    <row r="262" spans="5:7" x14ac:dyDescent="0.35">
      <c r="E262" s="7"/>
      <c r="F262" s="7"/>
      <c r="G262" s="7"/>
    </row>
    <row r="263" spans="5:7" x14ac:dyDescent="0.35">
      <c r="E263" s="7"/>
      <c r="F263" s="7"/>
      <c r="G263" s="7"/>
    </row>
    <row r="264" spans="5:7" x14ac:dyDescent="0.35">
      <c r="E264" s="7"/>
      <c r="F264" s="7"/>
      <c r="G264" s="7"/>
    </row>
    <row r="265" spans="5:7" x14ac:dyDescent="0.35">
      <c r="E265" s="7"/>
      <c r="F265" s="7"/>
      <c r="G265" s="7"/>
    </row>
    <row r="266" spans="5:7" x14ac:dyDescent="0.35">
      <c r="E266" s="7"/>
      <c r="F266" s="7"/>
      <c r="G266" s="7"/>
    </row>
    <row r="267" spans="5:7" x14ac:dyDescent="0.35">
      <c r="E267" s="7"/>
      <c r="F267" s="7"/>
      <c r="G267" s="7"/>
    </row>
    <row r="268" spans="5:7" x14ac:dyDescent="0.35">
      <c r="E268" s="7"/>
      <c r="F268" s="7"/>
      <c r="G268" s="7"/>
    </row>
    <row r="269" spans="5:7" x14ac:dyDescent="0.35">
      <c r="E269" s="7"/>
      <c r="F269" s="7"/>
      <c r="G269" s="7"/>
    </row>
    <row r="270" spans="5:7" x14ac:dyDescent="0.35">
      <c r="E270" s="7"/>
      <c r="F270" s="7"/>
      <c r="G270" s="7"/>
    </row>
    <row r="271" spans="5:7" x14ac:dyDescent="0.35">
      <c r="E271" s="7"/>
      <c r="F271" s="7"/>
      <c r="G271" s="7"/>
    </row>
    <row r="272" spans="5:7" x14ac:dyDescent="0.35">
      <c r="E272" s="7"/>
      <c r="F272" s="7"/>
      <c r="G272" s="7"/>
    </row>
    <row r="273" spans="5:7" x14ac:dyDescent="0.35">
      <c r="E273" s="7"/>
      <c r="F273" s="7"/>
      <c r="G273" s="7"/>
    </row>
    <row r="274" spans="5:7" x14ac:dyDescent="0.35">
      <c r="E274" s="7"/>
      <c r="F274" s="7"/>
      <c r="G274" s="7"/>
    </row>
    <row r="275" spans="5:7" x14ac:dyDescent="0.35">
      <c r="E275" s="7"/>
      <c r="F275" s="7"/>
      <c r="G275" s="7"/>
    </row>
    <row r="276" spans="5:7" x14ac:dyDescent="0.35">
      <c r="E276" s="7"/>
      <c r="F276" s="7"/>
      <c r="G276" s="7"/>
    </row>
    <row r="277" spans="5:7" x14ac:dyDescent="0.35">
      <c r="E277" s="7"/>
      <c r="F277" s="7"/>
      <c r="G277" s="7"/>
    </row>
    <row r="278" spans="5:7" x14ac:dyDescent="0.35">
      <c r="E278" s="7"/>
      <c r="F278" s="7"/>
      <c r="G278" s="7"/>
    </row>
    <row r="279" spans="5:7" x14ac:dyDescent="0.35">
      <c r="E279" s="7"/>
      <c r="F279" s="7"/>
      <c r="G279" s="7"/>
    </row>
    <row r="280" spans="5:7" x14ac:dyDescent="0.35">
      <c r="E280" s="7"/>
      <c r="F280" s="7"/>
      <c r="G280" s="7"/>
    </row>
    <row r="281" spans="5:7" x14ac:dyDescent="0.35">
      <c r="E281" s="7"/>
      <c r="F281" s="7"/>
      <c r="G281" s="7"/>
    </row>
    <row r="282" spans="5:7" x14ac:dyDescent="0.35">
      <c r="E282" s="7"/>
      <c r="F282" s="7"/>
      <c r="G282" s="7"/>
    </row>
    <row r="283" spans="5:7" x14ac:dyDescent="0.35">
      <c r="E283" s="7"/>
      <c r="F283" s="7"/>
      <c r="G283" s="7"/>
    </row>
    <row r="284" spans="5:7" x14ac:dyDescent="0.35">
      <c r="E284" s="7"/>
      <c r="F284" s="7"/>
      <c r="G284" s="7"/>
    </row>
    <row r="285" spans="5:7" x14ac:dyDescent="0.35">
      <c r="E285" s="7"/>
      <c r="F285" s="7"/>
      <c r="G285" s="7"/>
    </row>
    <row r="286" spans="5:7" x14ac:dyDescent="0.35">
      <c r="E286" s="7"/>
      <c r="F286" s="7"/>
      <c r="G286" s="7"/>
    </row>
    <row r="287" spans="5:7" x14ac:dyDescent="0.35">
      <c r="E287" s="7"/>
      <c r="F287" s="7"/>
      <c r="G287" s="7"/>
    </row>
    <row r="288" spans="5:7" x14ac:dyDescent="0.35">
      <c r="E288" s="7"/>
      <c r="F288" s="7"/>
      <c r="G288" s="7"/>
    </row>
    <row r="289" spans="5:7" x14ac:dyDescent="0.35">
      <c r="E289" s="7"/>
      <c r="F289" s="7"/>
      <c r="G289" s="7"/>
    </row>
    <row r="290" spans="5:7" x14ac:dyDescent="0.35">
      <c r="E290" s="7"/>
      <c r="F290" s="7"/>
      <c r="G290" s="7"/>
    </row>
    <row r="291" spans="5:7" x14ac:dyDescent="0.35">
      <c r="E291" s="7"/>
      <c r="F291" s="7"/>
      <c r="G291" s="7"/>
    </row>
    <row r="292" spans="5:7" x14ac:dyDescent="0.35">
      <c r="E292" s="7"/>
      <c r="F292" s="7"/>
      <c r="G292" s="7"/>
    </row>
    <row r="293" spans="5:7" x14ac:dyDescent="0.35">
      <c r="E293" s="7"/>
      <c r="F293" s="7"/>
      <c r="G293" s="7"/>
    </row>
    <row r="294" spans="5:7" x14ac:dyDescent="0.35">
      <c r="E294" s="7"/>
      <c r="F294" s="7"/>
      <c r="G294" s="7"/>
    </row>
    <row r="295" spans="5:7" x14ac:dyDescent="0.35">
      <c r="E295" s="7"/>
      <c r="F295" s="7"/>
      <c r="G295" s="7"/>
    </row>
    <row r="296" spans="5:7" x14ac:dyDescent="0.35">
      <c r="E296" s="7"/>
      <c r="F296" s="7"/>
      <c r="G296" s="7"/>
    </row>
    <row r="297" spans="5:7" x14ac:dyDescent="0.35">
      <c r="E297" s="7"/>
      <c r="F297" s="7"/>
      <c r="G297" s="7"/>
    </row>
    <row r="298" spans="5:7" x14ac:dyDescent="0.35">
      <c r="E298" s="7"/>
      <c r="F298" s="7"/>
      <c r="G298" s="7"/>
    </row>
    <row r="299" spans="5:7" x14ac:dyDescent="0.35">
      <c r="E299" s="7"/>
      <c r="F299" s="7"/>
      <c r="G299" s="7"/>
    </row>
    <row r="300" spans="5:7" x14ac:dyDescent="0.35">
      <c r="E300" s="7"/>
      <c r="F300" s="7"/>
      <c r="G300" s="7"/>
    </row>
    <row r="301" spans="5:7" x14ac:dyDescent="0.35">
      <c r="E301" s="7"/>
      <c r="F301" s="7"/>
      <c r="G301" s="7"/>
    </row>
    <row r="302" spans="5:7" x14ac:dyDescent="0.35">
      <c r="E302" s="7"/>
      <c r="F302" s="7"/>
      <c r="G302" s="7"/>
    </row>
    <row r="303" spans="5:7" x14ac:dyDescent="0.35">
      <c r="E303" s="7"/>
      <c r="F303" s="7"/>
      <c r="G303" s="7"/>
    </row>
    <row r="304" spans="5:7" x14ac:dyDescent="0.35">
      <c r="E304" s="7"/>
      <c r="F304" s="7"/>
      <c r="G304" s="7"/>
    </row>
    <row r="305" spans="5:7" x14ac:dyDescent="0.35">
      <c r="E305" s="7"/>
      <c r="F305" s="7"/>
      <c r="G305" s="7"/>
    </row>
    <row r="306" spans="5:7" x14ac:dyDescent="0.35">
      <c r="E306" s="7"/>
      <c r="F306" s="7"/>
      <c r="G306" s="7"/>
    </row>
    <row r="307" spans="5:7" x14ac:dyDescent="0.35">
      <c r="E307" s="7"/>
      <c r="F307" s="7"/>
      <c r="G307" s="7"/>
    </row>
    <row r="308" spans="5:7" x14ac:dyDescent="0.35">
      <c r="E308" s="7"/>
      <c r="F308" s="7"/>
      <c r="G308" s="7"/>
    </row>
    <row r="309" spans="5:7" x14ac:dyDescent="0.35">
      <c r="E309" s="7"/>
      <c r="F309" s="7"/>
      <c r="G309" s="7"/>
    </row>
    <row r="310" spans="5:7" x14ac:dyDescent="0.35">
      <c r="E310" s="7"/>
      <c r="F310" s="7"/>
      <c r="G310" s="7"/>
    </row>
    <row r="311" spans="5:7" x14ac:dyDescent="0.35">
      <c r="E311" s="7"/>
      <c r="F311" s="7"/>
      <c r="G311" s="7"/>
    </row>
    <row r="312" spans="5:7" x14ac:dyDescent="0.35">
      <c r="E312" s="7"/>
      <c r="F312" s="7"/>
      <c r="G312" s="7"/>
    </row>
    <row r="313" spans="5:7" x14ac:dyDescent="0.35">
      <c r="E313" s="7"/>
      <c r="F313" s="7"/>
      <c r="G313" s="7"/>
    </row>
    <row r="314" spans="5:7" x14ac:dyDescent="0.35">
      <c r="E314" s="7"/>
      <c r="F314" s="7"/>
      <c r="G314" s="7"/>
    </row>
    <row r="315" spans="5:7" x14ac:dyDescent="0.35">
      <c r="E315" s="7"/>
      <c r="F315" s="7"/>
      <c r="G315" s="7"/>
    </row>
    <row r="316" spans="5:7" x14ac:dyDescent="0.35">
      <c r="E316" s="7"/>
      <c r="F316" s="7"/>
      <c r="G316" s="7"/>
    </row>
    <row r="317" spans="5:7" x14ac:dyDescent="0.35">
      <c r="E317" s="7"/>
      <c r="F317" s="7"/>
      <c r="G317" s="7"/>
    </row>
    <row r="318" spans="5:7" x14ac:dyDescent="0.35">
      <c r="E318" s="7"/>
      <c r="F318" s="7"/>
      <c r="G318" s="7"/>
    </row>
    <row r="319" spans="5:7" x14ac:dyDescent="0.35">
      <c r="E319" s="7"/>
      <c r="F319" s="7"/>
      <c r="G319" s="7"/>
    </row>
    <row r="320" spans="5:7" x14ac:dyDescent="0.35">
      <c r="E320" s="7"/>
      <c r="F320" s="7"/>
      <c r="G320" s="7"/>
    </row>
    <row r="321" spans="5:7" x14ac:dyDescent="0.35">
      <c r="E321" s="7"/>
      <c r="F321" s="7"/>
      <c r="G321" s="7"/>
    </row>
    <row r="322" spans="5:7" x14ac:dyDescent="0.35">
      <c r="E322" s="7"/>
      <c r="F322" s="7"/>
      <c r="G322" s="7"/>
    </row>
    <row r="323" spans="5:7" x14ac:dyDescent="0.35">
      <c r="E323" s="7"/>
      <c r="F323" s="7"/>
      <c r="G323" s="7"/>
    </row>
    <row r="324" spans="5:7" x14ac:dyDescent="0.35">
      <c r="E324" s="7"/>
      <c r="F324" s="7"/>
      <c r="G324" s="7"/>
    </row>
    <row r="325" spans="5:7" x14ac:dyDescent="0.35">
      <c r="E325" s="7"/>
      <c r="F325" s="7"/>
      <c r="G325" s="7"/>
    </row>
    <row r="326" spans="5:7" x14ac:dyDescent="0.35">
      <c r="E326" s="7"/>
      <c r="F326" s="7"/>
      <c r="G326" s="7"/>
    </row>
    <row r="327" spans="5:7" x14ac:dyDescent="0.35">
      <c r="E327" s="7"/>
      <c r="F327" s="7"/>
      <c r="G327" s="7"/>
    </row>
    <row r="328" spans="5:7" x14ac:dyDescent="0.35">
      <c r="E328" s="7"/>
      <c r="F328" s="7"/>
      <c r="G328" s="7"/>
    </row>
    <row r="329" spans="5:7" x14ac:dyDescent="0.35">
      <c r="E329" s="7"/>
      <c r="F329" s="7"/>
      <c r="G329" s="7"/>
    </row>
    <row r="330" spans="5:7" x14ac:dyDescent="0.35">
      <c r="E330" s="7"/>
      <c r="F330" s="7"/>
      <c r="G330" s="7"/>
    </row>
    <row r="331" spans="5:7" x14ac:dyDescent="0.35">
      <c r="E331" s="7"/>
      <c r="F331" s="7"/>
      <c r="G331" s="7"/>
    </row>
    <row r="332" spans="5:7" x14ac:dyDescent="0.35">
      <c r="E332" s="7"/>
      <c r="F332" s="7"/>
      <c r="G332" s="7"/>
    </row>
    <row r="333" spans="5:7" x14ac:dyDescent="0.35">
      <c r="E333" s="7"/>
      <c r="F333" s="7"/>
      <c r="G333" s="7"/>
    </row>
    <row r="334" spans="5:7" x14ac:dyDescent="0.35">
      <c r="E334" s="7"/>
      <c r="F334" s="7"/>
      <c r="G334" s="7"/>
    </row>
    <row r="335" spans="5:7" x14ac:dyDescent="0.35">
      <c r="E335" s="7"/>
      <c r="F335" s="7"/>
      <c r="G335" s="7"/>
    </row>
    <row r="336" spans="5:7" x14ac:dyDescent="0.35">
      <c r="E336" s="7"/>
      <c r="F336" s="7"/>
      <c r="G336" s="7"/>
    </row>
    <row r="337" spans="5:7" x14ac:dyDescent="0.35">
      <c r="E337" s="7"/>
      <c r="F337" s="7"/>
      <c r="G337" s="7"/>
    </row>
    <row r="338" spans="5:7" x14ac:dyDescent="0.35">
      <c r="E338" s="7"/>
      <c r="F338" s="7"/>
      <c r="G338" s="7"/>
    </row>
    <row r="339" spans="5:7" x14ac:dyDescent="0.35">
      <c r="E339" s="7"/>
      <c r="F339" s="7"/>
      <c r="G339" s="7"/>
    </row>
    <row r="340" spans="5:7" x14ac:dyDescent="0.35">
      <c r="E340" s="7"/>
      <c r="F340" s="7"/>
      <c r="G340" s="7"/>
    </row>
    <row r="341" spans="5:7" x14ac:dyDescent="0.35">
      <c r="E341" s="7"/>
      <c r="F341" s="7"/>
      <c r="G341" s="7"/>
    </row>
    <row r="342" spans="5:7" x14ac:dyDescent="0.35">
      <c r="E342" s="7"/>
      <c r="F342" s="7"/>
      <c r="G342" s="7"/>
    </row>
    <row r="343" spans="5:7" x14ac:dyDescent="0.35">
      <c r="E343" s="7"/>
      <c r="F343" s="7"/>
      <c r="G343" s="7"/>
    </row>
    <row r="344" spans="5:7" x14ac:dyDescent="0.35">
      <c r="E344" s="7"/>
      <c r="F344" s="7"/>
      <c r="G344" s="7"/>
    </row>
    <row r="345" spans="5:7" x14ac:dyDescent="0.35">
      <c r="E345" s="7"/>
      <c r="F345" s="7"/>
      <c r="G345" s="7"/>
    </row>
    <row r="346" spans="5:7" x14ac:dyDescent="0.35">
      <c r="E346" s="7"/>
      <c r="F346" s="7"/>
      <c r="G346" s="7"/>
    </row>
    <row r="347" spans="5:7" x14ac:dyDescent="0.35">
      <c r="E347" s="7"/>
      <c r="F347" s="7"/>
      <c r="G347" s="7"/>
    </row>
    <row r="348" spans="5:7" x14ac:dyDescent="0.35">
      <c r="E348" s="7"/>
      <c r="F348" s="7"/>
      <c r="G348" s="7"/>
    </row>
    <row r="349" spans="5:7" x14ac:dyDescent="0.35">
      <c r="E349" s="7"/>
      <c r="F349" s="7"/>
      <c r="G349" s="7"/>
    </row>
    <row r="350" spans="5:7" x14ac:dyDescent="0.35">
      <c r="E350" s="7"/>
      <c r="F350" s="7"/>
      <c r="G350" s="7"/>
    </row>
    <row r="351" spans="5:7" x14ac:dyDescent="0.35">
      <c r="E351" s="7"/>
      <c r="F351" s="7"/>
      <c r="G351" s="7"/>
    </row>
    <row r="352" spans="5:7" x14ac:dyDescent="0.35">
      <c r="E352" s="7"/>
      <c r="F352" s="7"/>
      <c r="G352" s="7"/>
    </row>
    <row r="353" spans="5:7" x14ac:dyDescent="0.35">
      <c r="E353" s="7"/>
      <c r="F353" s="7"/>
      <c r="G353" s="7"/>
    </row>
    <row r="354" spans="5:7" x14ac:dyDescent="0.35">
      <c r="E354" s="7"/>
      <c r="F354" s="7"/>
      <c r="G354" s="7"/>
    </row>
    <row r="355" spans="5:7" x14ac:dyDescent="0.35">
      <c r="E355" s="7"/>
      <c r="F355" s="7"/>
      <c r="G355" s="7"/>
    </row>
    <row r="356" spans="5:7" x14ac:dyDescent="0.35">
      <c r="E356" s="7"/>
      <c r="F356" s="7"/>
      <c r="G356" s="7"/>
    </row>
    <row r="357" spans="5:7" x14ac:dyDescent="0.35">
      <c r="E357" s="7"/>
      <c r="F357" s="7"/>
      <c r="G357" s="7"/>
    </row>
    <row r="358" spans="5:7" x14ac:dyDescent="0.35">
      <c r="E358" s="7"/>
      <c r="F358" s="7"/>
      <c r="G358" s="7"/>
    </row>
    <row r="359" spans="5:7" x14ac:dyDescent="0.35">
      <c r="E359" s="7"/>
      <c r="F359" s="7"/>
      <c r="G359" s="7"/>
    </row>
    <row r="360" spans="5:7" x14ac:dyDescent="0.35">
      <c r="E360" s="7"/>
      <c r="F360" s="7"/>
      <c r="G360" s="7"/>
    </row>
    <row r="361" spans="5:7" x14ac:dyDescent="0.35">
      <c r="E361" s="7"/>
      <c r="F361" s="7"/>
      <c r="G361" s="7"/>
    </row>
    <row r="362" spans="5:7" x14ac:dyDescent="0.35">
      <c r="E362" s="7"/>
      <c r="F362" s="7"/>
      <c r="G362" s="7"/>
    </row>
    <row r="363" spans="5:7" x14ac:dyDescent="0.35">
      <c r="E363" s="7"/>
      <c r="F363" s="7"/>
      <c r="G363" s="7"/>
    </row>
    <row r="364" spans="5:7" x14ac:dyDescent="0.35">
      <c r="E364" s="7"/>
      <c r="F364" s="7"/>
      <c r="G364" s="7"/>
    </row>
    <row r="365" spans="5:7" x14ac:dyDescent="0.35">
      <c r="E365" s="7"/>
      <c r="F365" s="7"/>
      <c r="G365" s="7"/>
    </row>
    <row r="366" spans="5:7" x14ac:dyDescent="0.35">
      <c r="E366" s="7"/>
      <c r="F366" s="7"/>
      <c r="G366" s="7"/>
    </row>
    <row r="367" spans="5:7" x14ac:dyDescent="0.35">
      <c r="E367" s="7"/>
      <c r="F367" s="7"/>
      <c r="G367" s="7"/>
    </row>
    <row r="368" spans="5:7" x14ac:dyDescent="0.35">
      <c r="E368" s="7"/>
      <c r="F368" s="7"/>
      <c r="G368" s="7"/>
    </row>
    <row r="369" spans="5:7" x14ac:dyDescent="0.35">
      <c r="E369" s="7"/>
      <c r="F369" s="7"/>
      <c r="G369" s="7"/>
    </row>
    <row r="370" spans="5:7" x14ac:dyDescent="0.35">
      <c r="E370" s="7"/>
      <c r="F370" s="7"/>
      <c r="G370" s="7"/>
    </row>
    <row r="371" spans="5:7" x14ac:dyDescent="0.35">
      <c r="E371" s="7"/>
      <c r="F371" s="7"/>
      <c r="G371" s="7"/>
    </row>
    <row r="372" spans="5:7" x14ac:dyDescent="0.35">
      <c r="E372" s="7"/>
      <c r="F372" s="7"/>
      <c r="G372" s="7"/>
    </row>
    <row r="373" spans="5:7" x14ac:dyDescent="0.35">
      <c r="E373" s="7"/>
      <c r="F373" s="7"/>
      <c r="G373" s="7"/>
    </row>
    <row r="374" spans="5:7" x14ac:dyDescent="0.35">
      <c r="E374" s="7"/>
      <c r="F374" s="7"/>
      <c r="G374" s="7"/>
    </row>
    <row r="375" spans="5:7" x14ac:dyDescent="0.35">
      <c r="E375" s="7"/>
      <c r="F375" s="7"/>
      <c r="G375" s="7"/>
    </row>
    <row r="376" spans="5:7" x14ac:dyDescent="0.35">
      <c r="E376" s="7"/>
      <c r="F376" s="7"/>
      <c r="G376" s="7"/>
    </row>
    <row r="377" spans="5:7" x14ac:dyDescent="0.35">
      <c r="E377" s="7"/>
      <c r="F377" s="7"/>
      <c r="G377" s="7"/>
    </row>
    <row r="378" spans="5:7" x14ac:dyDescent="0.35">
      <c r="E378" s="7"/>
      <c r="F378" s="7"/>
      <c r="G378" s="7"/>
    </row>
    <row r="379" spans="5:7" x14ac:dyDescent="0.35">
      <c r="E379" s="7"/>
      <c r="F379" s="7"/>
      <c r="G379" s="7"/>
    </row>
    <row r="380" spans="5:7" x14ac:dyDescent="0.35">
      <c r="E380" s="7"/>
      <c r="F380" s="7"/>
      <c r="G380" s="7"/>
    </row>
    <row r="381" spans="5:7" x14ac:dyDescent="0.35">
      <c r="E381" s="7"/>
      <c r="F381" s="7"/>
      <c r="G381" s="7"/>
    </row>
    <row r="382" spans="5:7" x14ac:dyDescent="0.35">
      <c r="E382" s="7"/>
      <c r="F382" s="7"/>
      <c r="G382" s="7"/>
    </row>
    <row r="383" spans="5:7" x14ac:dyDescent="0.35">
      <c r="E383" s="7"/>
      <c r="F383" s="7"/>
      <c r="G383" s="7"/>
    </row>
    <row r="384" spans="5:7" x14ac:dyDescent="0.35">
      <c r="E384" s="7"/>
      <c r="F384" s="7"/>
      <c r="G384" s="7"/>
    </row>
    <row r="385" spans="5:7" x14ac:dyDescent="0.35">
      <c r="E385" s="7"/>
      <c r="F385" s="7"/>
      <c r="G385" s="7"/>
    </row>
    <row r="386" spans="5:7" x14ac:dyDescent="0.35">
      <c r="E386" s="7"/>
      <c r="F386" s="7"/>
      <c r="G386" s="7"/>
    </row>
    <row r="387" spans="5:7" x14ac:dyDescent="0.35">
      <c r="E387" s="7"/>
      <c r="F387" s="7"/>
      <c r="G387" s="7"/>
    </row>
    <row r="388" spans="5:7" x14ac:dyDescent="0.35">
      <c r="E388" s="7"/>
      <c r="F388" s="7"/>
      <c r="G388" s="7"/>
    </row>
    <row r="389" spans="5:7" x14ac:dyDescent="0.35">
      <c r="E389" s="7"/>
      <c r="F389" s="7"/>
      <c r="G389" s="7"/>
    </row>
    <row r="390" spans="5:7" x14ac:dyDescent="0.35">
      <c r="E390" s="7"/>
      <c r="F390" s="7"/>
      <c r="G390" s="7"/>
    </row>
    <row r="391" spans="5:7" x14ac:dyDescent="0.35">
      <c r="E391" s="7"/>
      <c r="F391" s="7"/>
      <c r="G391" s="7"/>
    </row>
    <row r="392" spans="5:7" x14ac:dyDescent="0.35">
      <c r="E392" s="7"/>
      <c r="F392" s="7"/>
      <c r="G392" s="7"/>
    </row>
    <row r="393" spans="5:7" x14ac:dyDescent="0.35">
      <c r="E393" s="7"/>
      <c r="F393" s="7"/>
      <c r="G393" s="7"/>
    </row>
    <row r="394" spans="5:7" x14ac:dyDescent="0.35">
      <c r="E394" s="7"/>
      <c r="F394" s="7"/>
      <c r="G394" s="7"/>
    </row>
    <row r="395" spans="5:7" x14ac:dyDescent="0.35">
      <c r="E395" s="7"/>
      <c r="F395" s="7"/>
      <c r="G395" s="7"/>
    </row>
    <row r="396" spans="5:7" x14ac:dyDescent="0.35">
      <c r="E396" s="7"/>
      <c r="F396" s="7"/>
      <c r="G396" s="7"/>
    </row>
    <row r="397" spans="5:7" x14ac:dyDescent="0.35">
      <c r="E397" s="7"/>
      <c r="F397" s="7"/>
      <c r="G397" s="7"/>
    </row>
    <row r="398" spans="5:7" x14ac:dyDescent="0.35">
      <c r="E398" s="7"/>
      <c r="F398" s="7"/>
      <c r="G398" s="7"/>
    </row>
    <row r="399" spans="5:7" x14ac:dyDescent="0.35">
      <c r="E399" s="7"/>
      <c r="F399" s="7"/>
      <c r="G399" s="7"/>
    </row>
    <row r="400" spans="5:7" x14ac:dyDescent="0.35">
      <c r="E400" s="7"/>
      <c r="F400" s="7"/>
      <c r="G400" s="7"/>
    </row>
    <row r="401" spans="5:7" x14ac:dyDescent="0.35">
      <c r="E401" s="7"/>
      <c r="F401" s="7"/>
      <c r="G401" s="7"/>
    </row>
    <row r="402" spans="5:7" x14ac:dyDescent="0.35">
      <c r="E402" s="7"/>
      <c r="F402" s="7"/>
      <c r="G402" s="7"/>
    </row>
    <row r="403" spans="5:7" x14ac:dyDescent="0.35">
      <c r="E403" s="7"/>
      <c r="F403" s="7"/>
      <c r="G403" s="7"/>
    </row>
    <row r="404" spans="5:7" x14ac:dyDescent="0.35">
      <c r="E404" s="7"/>
      <c r="F404" s="7"/>
      <c r="G404" s="7"/>
    </row>
    <row r="405" spans="5:7" x14ac:dyDescent="0.35">
      <c r="E405" s="7"/>
      <c r="F405" s="7"/>
      <c r="G405" s="7"/>
    </row>
    <row r="406" spans="5:7" x14ac:dyDescent="0.35">
      <c r="E406" s="7"/>
      <c r="F406" s="7"/>
      <c r="G406" s="7"/>
    </row>
    <row r="407" spans="5:7" x14ac:dyDescent="0.35">
      <c r="E407" s="7"/>
      <c r="F407" s="7"/>
      <c r="G407" s="7"/>
    </row>
    <row r="408" spans="5:7" x14ac:dyDescent="0.35">
      <c r="E408" s="7"/>
      <c r="F408" s="7"/>
      <c r="G408" s="7"/>
    </row>
    <row r="409" spans="5:7" x14ac:dyDescent="0.35">
      <c r="E409" s="7"/>
      <c r="F409" s="7"/>
      <c r="G409" s="7"/>
    </row>
    <row r="410" spans="5:7" x14ac:dyDescent="0.35">
      <c r="E410" s="7"/>
      <c r="F410" s="7"/>
      <c r="G410" s="7"/>
    </row>
    <row r="411" spans="5:7" x14ac:dyDescent="0.35">
      <c r="E411" s="7"/>
      <c r="F411" s="7"/>
      <c r="G411" s="7"/>
    </row>
    <row r="412" spans="5:7" x14ac:dyDescent="0.35">
      <c r="E412" s="7"/>
      <c r="F412" s="7"/>
      <c r="G412" s="7"/>
    </row>
    <row r="413" spans="5:7" x14ac:dyDescent="0.35">
      <c r="E413" s="7"/>
      <c r="F413" s="7"/>
      <c r="G413" s="7"/>
    </row>
    <row r="414" spans="5:7" x14ac:dyDescent="0.35">
      <c r="E414" s="7"/>
      <c r="F414" s="7"/>
      <c r="G414" s="7"/>
    </row>
    <row r="415" spans="5:7" x14ac:dyDescent="0.35">
      <c r="E415" s="7"/>
      <c r="F415" s="7"/>
      <c r="G415" s="7"/>
    </row>
    <row r="416" spans="5:7" x14ac:dyDescent="0.35">
      <c r="E416" s="7"/>
      <c r="F416" s="7"/>
      <c r="G416" s="7"/>
    </row>
    <row r="417" spans="5:7" x14ac:dyDescent="0.35">
      <c r="E417" s="7"/>
      <c r="F417" s="7"/>
      <c r="G417" s="7"/>
    </row>
    <row r="418" spans="5:7" x14ac:dyDescent="0.35">
      <c r="E418" s="7"/>
      <c r="F418" s="7"/>
      <c r="G418" s="7"/>
    </row>
    <row r="419" spans="5:7" x14ac:dyDescent="0.35">
      <c r="E419" s="7"/>
      <c r="F419" s="7"/>
      <c r="G419" s="7"/>
    </row>
    <row r="420" spans="5:7" x14ac:dyDescent="0.35">
      <c r="E420" s="7"/>
      <c r="F420" s="7"/>
      <c r="G420" s="7"/>
    </row>
    <row r="421" spans="5:7" x14ac:dyDescent="0.35">
      <c r="E421" s="7"/>
      <c r="F421" s="7"/>
      <c r="G421" s="7"/>
    </row>
    <row r="422" spans="5:7" x14ac:dyDescent="0.35">
      <c r="E422" s="7"/>
      <c r="F422" s="7"/>
      <c r="G422" s="7"/>
    </row>
    <row r="423" spans="5:7" x14ac:dyDescent="0.35">
      <c r="E423" s="7"/>
      <c r="F423" s="7"/>
      <c r="G423" s="7"/>
    </row>
    <row r="424" spans="5:7" x14ac:dyDescent="0.35">
      <c r="E424" s="7"/>
      <c r="F424" s="7"/>
      <c r="G424" s="7"/>
    </row>
    <row r="425" spans="5:7" x14ac:dyDescent="0.35">
      <c r="E425" s="7"/>
      <c r="F425" s="7"/>
      <c r="G425" s="7"/>
    </row>
    <row r="426" spans="5:7" x14ac:dyDescent="0.35">
      <c r="E426" s="7"/>
      <c r="F426" s="7"/>
      <c r="G426" s="7"/>
    </row>
    <row r="427" spans="5:7" x14ac:dyDescent="0.35">
      <c r="E427" s="7"/>
      <c r="F427" s="7"/>
      <c r="G427" s="7"/>
    </row>
    <row r="428" spans="5:7" x14ac:dyDescent="0.35">
      <c r="E428" s="7"/>
      <c r="F428" s="7"/>
      <c r="G428" s="7"/>
    </row>
    <row r="429" spans="5:7" x14ac:dyDescent="0.35">
      <c r="E429" s="7"/>
      <c r="F429" s="7"/>
      <c r="G429" s="7"/>
    </row>
    <row r="430" spans="5:7" x14ac:dyDescent="0.35">
      <c r="E430" s="7"/>
      <c r="F430" s="7"/>
      <c r="G430" s="7"/>
    </row>
    <row r="431" spans="5:7" x14ac:dyDescent="0.35">
      <c r="E431" s="7"/>
      <c r="F431" s="7"/>
      <c r="G431" s="7"/>
    </row>
    <row r="432" spans="5:7" x14ac:dyDescent="0.35">
      <c r="E432" s="7"/>
      <c r="F432" s="7"/>
      <c r="G432" s="7"/>
    </row>
    <row r="433" spans="5:7" x14ac:dyDescent="0.35">
      <c r="E433" s="7"/>
      <c r="F433" s="7"/>
      <c r="G433" s="7"/>
    </row>
    <row r="434" spans="5:7" x14ac:dyDescent="0.35">
      <c r="E434" s="7"/>
      <c r="F434" s="7"/>
      <c r="G434" s="7"/>
    </row>
    <row r="435" spans="5:7" x14ac:dyDescent="0.35">
      <c r="E435" s="7"/>
      <c r="F435" s="7"/>
      <c r="G435" s="7"/>
    </row>
    <row r="436" spans="5:7" x14ac:dyDescent="0.35">
      <c r="E436" s="7"/>
      <c r="F436" s="7"/>
      <c r="G436" s="7"/>
    </row>
    <row r="437" spans="5:7" x14ac:dyDescent="0.35">
      <c r="E437" s="7"/>
      <c r="F437" s="7"/>
      <c r="G437" s="7"/>
    </row>
    <row r="438" spans="5:7" x14ac:dyDescent="0.35">
      <c r="E438" s="7"/>
      <c r="F438" s="7"/>
      <c r="G438" s="7"/>
    </row>
    <row r="439" spans="5:7" x14ac:dyDescent="0.35">
      <c r="E439" s="7"/>
      <c r="F439" s="7"/>
      <c r="G439" s="7"/>
    </row>
    <row r="440" spans="5:7" x14ac:dyDescent="0.35">
      <c r="E440" s="7"/>
      <c r="F440" s="7"/>
      <c r="G440" s="7"/>
    </row>
    <row r="441" spans="5:7" x14ac:dyDescent="0.35">
      <c r="E441" s="7"/>
      <c r="F441" s="7"/>
      <c r="G441" s="7"/>
    </row>
    <row r="442" spans="5:7" x14ac:dyDescent="0.35">
      <c r="E442" s="7"/>
      <c r="F442" s="7"/>
      <c r="G442" s="7"/>
    </row>
    <row r="443" spans="5:7" x14ac:dyDescent="0.35">
      <c r="E443" s="7"/>
      <c r="F443" s="7"/>
      <c r="G443" s="7"/>
    </row>
    <row r="444" spans="5:7" x14ac:dyDescent="0.35">
      <c r="E444" s="7"/>
      <c r="F444" s="7"/>
      <c r="G444" s="7"/>
    </row>
    <row r="445" spans="5:7" x14ac:dyDescent="0.35">
      <c r="E445" s="7"/>
      <c r="F445" s="7"/>
      <c r="G445" s="7"/>
    </row>
    <row r="446" spans="5:7" x14ac:dyDescent="0.35">
      <c r="E446" s="7"/>
      <c r="F446" s="7"/>
      <c r="G446" s="7"/>
    </row>
    <row r="447" spans="5:7" x14ac:dyDescent="0.35">
      <c r="E447" s="7"/>
      <c r="F447" s="7"/>
      <c r="G447" s="7"/>
    </row>
    <row r="448" spans="5:7" x14ac:dyDescent="0.35">
      <c r="E448" s="7"/>
      <c r="F448" s="7"/>
      <c r="G448" s="7"/>
    </row>
    <row r="449" spans="5:7" x14ac:dyDescent="0.35">
      <c r="E449" s="7"/>
      <c r="F449" s="7"/>
      <c r="G449" s="7"/>
    </row>
    <row r="450" spans="5:7" x14ac:dyDescent="0.35">
      <c r="E450" s="7"/>
      <c r="F450" s="7"/>
      <c r="G450" s="7"/>
    </row>
    <row r="451" spans="5:7" x14ac:dyDescent="0.35">
      <c r="E451" s="7"/>
      <c r="F451" s="7"/>
      <c r="G451" s="7"/>
    </row>
    <row r="452" spans="5:7" x14ac:dyDescent="0.35">
      <c r="E452" s="7"/>
      <c r="F452" s="7"/>
      <c r="G452" s="7"/>
    </row>
    <row r="453" spans="5:7" x14ac:dyDescent="0.35">
      <c r="E453" s="7"/>
      <c r="F453" s="7"/>
      <c r="G453" s="7"/>
    </row>
    <row r="454" spans="5:7" x14ac:dyDescent="0.35">
      <c r="E454" s="7"/>
      <c r="F454" s="7"/>
      <c r="G454" s="7"/>
    </row>
    <row r="455" spans="5:7" x14ac:dyDescent="0.35">
      <c r="E455" s="7"/>
      <c r="F455" s="7"/>
      <c r="G455" s="7"/>
    </row>
    <row r="456" spans="5:7" x14ac:dyDescent="0.35">
      <c r="E456" s="7"/>
      <c r="F456" s="7"/>
      <c r="G456" s="7"/>
    </row>
    <row r="457" spans="5:7" x14ac:dyDescent="0.35">
      <c r="E457" s="7"/>
      <c r="F457" s="7"/>
      <c r="G457" s="7"/>
    </row>
    <row r="458" spans="5:7" x14ac:dyDescent="0.35">
      <c r="E458" s="7"/>
      <c r="F458" s="7"/>
      <c r="G458" s="7"/>
    </row>
    <row r="459" spans="5:7" x14ac:dyDescent="0.35">
      <c r="E459" s="7"/>
      <c r="F459" s="7"/>
      <c r="G459" s="7"/>
    </row>
    <row r="460" spans="5:7" x14ac:dyDescent="0.35">
      <c r="E460" s="7"/>
      <c r="F460" s="7"/>
      <c r="G460" s="7"/>
    </row>
    <row r="461" spans="5:7" x14ac:dyDescent="0.35">
      <c r="E461" s="7"/>
      <c r="F461" s="7"/>
      <c r="G461" s="7"/>
    </row>
    <row r="462" spans="5:7" x14ac:dyDescent="0.35">
      <c r="E462" s="7"/>
      <c r="F462" s="7"/>
      <c r="G462" s="7"/>
    </row>
    <row r="463" spans="5:7" x14ac:dyDescent="0.35">
      <c r="E463" s="7"/>
      <c r="F463" s="7"/>
      <c r="G463" s="7"/>
    </row>
    <row r="464" spans="5:7" x14ac:dyDescent="0.35">
      <c r="E464" s="7"/>
      <c r="F464" s="7"/>
      <c r="G464" s="7"/>
    </row>
    <row r="465" spans="5:7" x14ac:dyDescent="0.35">
      <c r="E465" s="7"/>
      <c r="F465" s="7"/>
      <c r="G465" s="7"/>
    </row>
    <row r="466" spans="5:7" x14ac:dyDescent="0.35">
      <c r="E466" s="7"/>
      <c r="F466" s="7"/>
      <c r="G466" s="7"/>
    </row>
    <row r="467" spans="5:7" x14ac:dyDescent="0.35">
      <c r="E467" s="7"/>
      <c r="F467" s="7"/>
      <c r="G467" s="7"/>
    </row>
    <row r="468" spans="5:7" x14ac:dyDescent="0.35">
      <c r="E468" s="7"/>
      <c r="F468" s="7"/>
      <c r="G468" s="7"/>
    </row>
    <row r="469" spans="5:7" x14ac:dyDescent="0.35">
      <c r="E469" s="7"/>
      <c r="F469" s="7"/>
      <c r="G469" s="7"/>
    </row>
    <row r="470" spans="5:7" x14ac:dyDescent="0.35">
      <c r="E470" s="7"/>
      <c r="F470" s="7"/>
      <c r="G470" s="7"/>
    </row>
    <row r="471" spans="5:7" x14ac:dyDescent="0.35">
      <c r="E471" s="7"/>
      <c r="F471" s="7"/>
      <c r="G471" s="7"/>
    </row>
    <row r="472" spans="5:7" x14ac:dyDescent="0.35">
      <c r="E472" s="7"/>
      <c r="F472" s="7"/>
      <c r="G472" s="7"/>
    </row>
    <row r="473" spans="5:7" x14ac:dyDescent="0.35">
      <c r="E473" s="7"/>
      <c r="F473" s="7"/>
      <c r="G473" s="7"/>
    </row>
    <row r="474" spans="5:7" x14ac:dyDescent="0.35">
      <c r="E474" s="7"/>
      <c r="F474" s="7"/>
      <c r="G474" s="7"/>
    </row>
    <row r="475" spans="5:7" x14ac:dyDescent="0.35">
      <c r="E475" s="7"/>
      <c r="F475" s="7"/>
      <c r="G475" s="7"/>
    </row>
    <row r="476" spans="5:7" x14ac:dyDescent="0.35">
      <c r="E476" s="7"/>
      <c r="F476" s="7"/>
      <c r="G476" s="7"/>
    </row>
    <row r="477" spans="5:7" x14ac:dyDescent="0.35">
      <c r="E477" s="7"/>
      <c r="F477" s="7"/>
      <c r="G477" s="7"/>
    </row>
    <row r="478" spans="5:7" x14ac:dyDescent="0.35">
      <c r="E478" s="7"/>
      <c r="F478" s="7"/>
      <c r="G478" s="7"/>
    </row>
    <row r="479" spans="5:7" x14ac:dyDescent="0.35">
      <c r="E479" s="7"/>
      <c r="F479" s="7"/>
      <c r="G479" s="7"/>
    </row>
    <row r="480" spans="5:7" x14ac:dyDescent="0.35">
      <c r="E480" s="7"/>
      <c r="F480" s="7"/>
      <c r="G480" s="7"/>
    </row>
    <row r="481" spans="5:7" x14ac:dyDescent="0.35">
      <c r="E481" s="7"/>
      <c r="F481" s="7"/>
      <c r="G481" s="7"/>
    </row>
    <row r="482" spans="5:7" x14ac:dyDescent="0.35">
      <c r="E482" s="7"/>
      <c r="F482" s="7"/>
      <c r="G482" s="7"/>
    </row>
    <row r="483" spans="5:7" x14ac:dyDescent="0.35">
      <c r="E483" s="7"/>
      <c r="F483" s="7"/>
      <c r="G483" s="7"/>
    </row>
    <row r="484" spans="5:7" x14ac:dyDescent="0.35">
      <c r="E484" s="7"/>
      <c r="F484" s="7"/>
      <c r="G484" s="7"/>
    </row>
    <row r="485" spans="5:7" x14ac:dyDescent="0.35">
      <c r="E485" s="7"/>
      <c r="F485" s="7"/>
      <c r="G485" s="7"/>
    </row>
    <row r="486" spans="5:7" x14ac:dyDescent="0.35">
      <c r="E486" s="7"/>
      <c r="F486" s="7"/>
      <c r="G486" s="7"/>
    </row>
    <row r="487" spans="5:7" x14ac:dyDescent="0.35">
      <c r="E487" s="7"/>
      <c r="F487" s="7"/>
      <c r="G487" s="7"/>
    </row>
    <row r="488" spans="5:7" x14ac:dyDescent="0.35">
      <c r="E488" s="7"/>
      <c r="F488" s="7"/>
      <c r="G488" s="7"/>
    </row>
    <row r="489" spans="5:7" x14ac:dyDescent="0.35">
      <c r="E489" s="7"/>
      <c r="F489" s="7"/>
      <c r="G489" s="7"/>
    </row>
    <row r="490" spans="5:7" x14ac:dyDescent="0.35">
      <c r="E490" s="7"/>
      <c r="F490" s="7"/>
      <c r="G490" s="7"/>
    </row>
    <row r="491" spans="5:7" x14ac:dyDescent="0.35">
      <c r="E491" s="7"/>
      <c r="F491" s="7"/>
      <c r="G491" s="7"/>
    </row>
    <row r="492" spans="5:7" x14ac:dyDescent="0.35">
      <c r="E492" s="7"/>
      <c r="F492" s="7"/>
      <c r="G492" s="7"/>
    </row>
    <row r="493" spans="5:7" x14ac:dyDescent="0.35">
      <c r="E493" s="7"/>
      <c r="F493" s="7"/>
      <c r="G493" s="7"/>
    </row>
    <row r="494" spans="5:7" x14ac:dyDescent="0.35">
      <c r="E494" s="7"/>
      <c r="F494" s="7"/>
      <c r="G494" s="7"/>
    </row>
    <row r="495" spans="5:7" x14ac:dyDescent="0.35">
      <c r="E495" s="7"/>
      <c r="F495" s="7"/>
      <c r="G495" s="7"/>
    </row>
    <row r="496" spans="5:7" x14ac:dyDescent="0.35">
      <c r="E496" s="7"/>
      <c r="F496" s="7"/>
      <c r="G496" s="7"/>
    </row>
    <row r="497" spans="5:7" x14ac:dyDescent="0.35">
      <c r="E497" s="7"/>
      <c r="F497" s="7"/>
      <c r="G497" s="7"/>
    </row>
    <row r="498" spans="5:7" x14ac:dyDescent="0.35">
      <c r="E498" s="7"/>
      <c r="F498" s="7"/>
      <c r="G498" s="7"/>
    </row>
    <row r="499" spans="5:7" x14ac:dyDescent="0.35">
      <c r="E499" s="7"/>
      <c r="F499" s="7"/>
      <c r="G499" s="7"/>
    </row>
    <row r="500" spans="5:7" x14ac:dyDescent="0.35">
      <c r="E500" s="7"/>
      <c r="F500" s="7"/>
      <c r="G500" s="7"/>
    </row>
    <row r="501" spans="5:7" x14ac:dyDescent="0.35">
      <c r="E501" s="7"/>
      <c r="F501" s="7"/>
      <c r="G501" s="7"/>
    </row>
    <row r="502" spans="5:7" x14ac:dyDescent="0.35">
      <c r="E502" s="7"/>
      <c r="F502" s="7"/>
      <c r="G502" s="7"/>
    </row>
    <row r="503" spans="5:7" x14ac:dyDescent="0.35">
      <c r="E503" s="7"/>
      <c r="F503" s="7"/>
      <c r="G503" s="7"/>
    </row>
    <row r="504" spans="5:7" x14ac:dyDescent="0.35">
      <c r="E504" s="7"/>
      <c r="F504" s="7"/>
      <c r="G504" s="7"/>
    </row>
    <row r="505" spans="5:7" x14ac:dyDescent="0.35">
      <c r="E505" s="7"/>
      <c r="F505" s="7"/>
      <c r="G505" s="7"/>
    </row>
    <row r="506" spans="5:7" x14ac:dyDescent="0.35">
      <c r="E506" s="7"/>
      <c r="F506" s="7"/>
      <c r="G506" s="7"/>
    </row>
    <row r="507" spans="5:7" x14ac:dyDescent="0.35">
      <c r="E507" s="7"/>
      <c r="F507" s="7"/>
      <c r="G507" s="7"/>
    </row>
    <row r="508" spans="5:7" x14ac:dyDescent="0.35">
      <c r="E508" s="7"/>
      <c r="F508" s="7"/>
      <c r="G508" s="7"/>
    </row>
    <row r="509" spans="5:7" x14ac:dyDescent="0.35">
      <c r="E509" s="7"/>
      <c r="F509" s="7"/>
      <c r="G509" s="7"/>
    </row>
    <row r="510" spans="5:7" x14ac:dyDescent="0.35">
      <c r="E510" s="7"/>
      <c r="F510" s="7"/>
      <c r="G510" s="7"/>
    </row>
    <row r="511" spans="5:7" x14ac:dyDescent="0.35">
      <c r="E511" s="7"/>
      <c r="F511" s="7"/>
      <c r="G511" s="7"/>
    </row>
    <row r="512" spans="5:7" x14ac:dyDescent="0.35">
      <c r="E512" s="7"/>
      <c r="F512" s="7"/>
      <c r="G512" s="7"/>
    </row>
    <row r="513" spans="5:7" x14ac:dyDescent="0.35">
      <c r="E513" s="7"/>
      <c r="F513" s="7"/>
      <c r="G513" s="7"/>
    </row>
    <row r="514" spans="5:7" x14ac:dyDescent="0.35">
      <c r="E514" s="7"/>
      <c r="F514" s="7"/>
      <c r="G514" s="7"/>
    </row>
    <row r="515" spans="5:7" x14ac:dyDescent="0.35">
      <c r="E515" s="7"/>
      <c r="F515" s="7"/>
      <c r="G515" s="7"/>
    </row>
    <row r="516" spans="5:7" x14ac:dyDescent="0.35">
      <c r="E516" s="7"/>
      <c r="F516" s="7"/>
      <c r="G516" s="7"/>
    </row>
    <row r="517" spans="5:7" x14ac:dyDescent="0.35">
      <c r="E517" s="8"/>
      <c r="F517" s="8"/>
      <c r="G517" s="8"/>
    </row>
    <row r="518" spans="5:7" x14ac:dyDescent="0.35">
      <c r="E518" s="8"/>
      <c r="F518" s="8"/>
      <c r="G518" s="8"/>
    </row>
    <row r="519" spans="5:7" x14ac:dyDescent="0.35">
      <c r="E519" s="8"/>
      <c r="F519" s="8"/>
      <c r="G519" s="8"/>
    </row>
    <row r="520" spans="5:7" x14ac:dyDescent="0.35">
      <c r="E520" s="8"/>
      <c r="F520" s="8"/>
      <c r="G520" s="8"/>
    </row>
    <row r="521" spans="5:7" x14ac:dyDescent="0.35">
      <c r="E521" s="8"/>
      <c r="F521" s="8"/>
      <c r="G521" s="8"/>
    </row>
    <row r="522" spans="5:7" x14ac:dyDescent="0.35">
      <c r="E522" s="8"/>
      <c r="F522" s="8"/>
      <c r="G522" s="8"/>
    </row>
    <row r="523" spans="5:7" x14ac:dyDescent="0.35">
      <c r="E523" s="8"/>
      <c r="F523" s="8"/>
      <c r="G523" s="8"/>
    </row>
    <row r="524" spans="5:7" x14ac:dyDescent="0.35">
      <c r="E524" s="8"/>
      <c r="F524" s="8"/>
      <c r="G524" s="8"/>
    </row>
    <row r="525" spans="5:7" x14ac:dyDescent="0.35">
      <c r="E525" s="8"/>
      <c r="F525" s="8"/>
      <c r="G525" s="8"/>
    </row>
    <row r="526" spans="5:7" x14ac:dyDescent="0.35">
      <c r="E526" s="8"/>
      <c r="F526" s="8"/>
      <c r="G526" s="8"/>
    </row>
    <row r="527" spans="5:7" x14ac:dyDescent="0.35">
      <c r="E527" s="8"/>
      <c r="F527" s="8"/>
      <c r="G527" s="8"/>
    </row>
    <row r="528" spans="5:7" x14ac:dyDescent="0.35">
      <c r="E528" s="8"/>
      <c r="F528" s="8"/>
      <c r="G528" s="8"/>
    </row>
    <row r="529" spans="5:7" x14ac:dyDescent="0.35">
      <c r="E529" s="8"/>
      <c r="F529" s="8"/>
      <c r="G529" s="8"/>
    </row>
    <row r="530" spans="5:7" x14ac:dyDescent="0.35">
      <c r="E530" s="8"/>
      <c r="F530" s="8"/>
      <c r="G530" s="8"/>
    </row>
    <row r="531" spans="5:7" x14ac:dyDescent="0.35">
      <c r="E531" s="8"/>
      <c r="F531" s="8"/>
      <c r="G531" s="8"/>
    </row>
    <row r="532" spans="5:7" x14ac:dyDescent="0.35">
      <c r="E532" s="8"/>
      <c r="F532" s="8"/>
      <c r="G532" s="8"/>
    </row>
    <row r="533" spans="5:7" x14ac:dyDescent="0.35">
      <c r="E533" s="8"/>
      <c r="F533" s="8"/>
      <c r="G533" s="8"/>
    </row>
    <row r="534" spans="5:7" x14ac:dyDescent="0.35">
      <c r="E534" s="8"/>
      <c r="F534" s="8"/>
      <c r="G534" s="8"/>
    </row>
    <row r="535" spans="5:7" x14ac:dyDescent="0.35">
      <c r="E535" s="8"/>
      <c r="F535" s="8"/>
      <c r="G535" s="8"/>
    </row>
    <row r="536" spans="5:7" x14ac:dyDescent="0.35">
      <c r="E536" s="8"/>
      <c r="F536" s="8"/>
      <c r="G536" s="8"/>
    </row>
    <row r="537" spans="5:7" x14ac:dyDescent="0.35">
      <c r="E537" s="8"/>
      <c r="F537" s="8"/>
      <c r="G537" s="8"/>
    </row>
    <row r="538" spans="5:7" x14ac:dyDescent="0.35">
      <c r="E538" s="8"/>
      <c r="F538" s="8"/>
      <c r="G538" s="8"/>
    </row>
    <row r="539" spans="5:7" x14ac:dyDescent="0.35">
      <c r="E539" s="8"/>
      <c r="F539" s="8"/>
      <c r="G539" s="8"/>
    </row>
    <row r="540" spans="5:7" x14ac:dyDescent="0.35">
      <c r="E540" s="8"/>
      <c r="F540" s="8"/>
      <c r="G540" s="8"/>
    </row>
    <row r="541" spans="5:7" x14ac:dyDescent="0.35">
      <c r="E541" s="8"/>
      <c r="F541" s="8"/>
      <c r="G541" s="8"/>
    </row>
    <row r="542" spans="5:7" x14ac:dyDescent="0.35">
      <c r="E542" s="8"/>
      <c r="F542" s="8"/>
      <c r="G542" s="8"/>
    </row>
    <row r="543" spans="5:7" x14ac:dyDescent="0.35">
      <c r="E543" s="8"/>
      <c r="F543" s="8"/>
      <c r="G543" s="8"/>
    </row>
    <row r="544" spans="5:7" x14ac:dyDescent="0.35">
      <c r="E544" s="8"/>
      <c r="F544" s="8"/>
      <c r="G544" s="8"/>
    </row>
    <row r="545" spans="5:7" x14ac:dyDescent="0.35">
      <c r="E545" s="8"/>
      <c r="F545" s="8"/>
      <c r="G545" s="8"/>
    </row>
    <row r="546" spans="5:7" x14ac:dyDescent="0.35">
      <c r="E546" s="8"/>
      <c r="F546" s="8"/>
      <c r="G546" s="8"/>
    </row>
    <row r="547" spans="5:7" x14ac:dyDescent="0.35">
      <c r="E547" s="8"/>
      <c r="F547" s="8"/>
      <c r="G547" s="8"/>
    </row>
    <row r="548" spans="5:7" x14ac:dyDescent="0.35">
      <c r="E548" s="8"/>
      <c r="F548" s="8"/>
      <c r="G548" s="8"/>
    </row>
    <row r="549" spans="5:7" x14ac:dyDescent="0.35">
      <c r="E549" s="8"/>
      <c r="F549" s="8"/>
      <c r="G549" s="8"/>
    </row>
    <row r="550" spans="5:7" x14ac:dyDescent="0.35">
      <c r="E550" s="8"/>
      <c r="F550" s="8"/>
      <c r="G550" s="8"/>
    </row>
    <row r="551" spans="5:7" x14ac:dyDescent="0.35">
      <c r="E551" s="8"/>
      <c r="F551" s="8"/>
      <c r="G551" s="8"/>
    </row>
    <row r="552" spans="5:7" x14ac:dyDescent="0.35">
      <c r="E552" s="8"/>
      <c r="F552" s="8"/>
      <c r="G552" s="8"/>
    </row>
    <row r="553" spans="5:7" x14ac:dyDescent="0.35">
      <c r="E553" s="8"/>
      <c r="F553" s="8"/>
      <c r="G553" s="8"/>
    </row>
    <row r="554" spans="5:7" x14ac:dyDescent="0.35">
      <c r="E554" s="8"/>
      <c r="F554" s="8"/>
      <c r="G554" s="8"/>
    </row>
    <row r="555" spans="5:7" x14ac:dyDescent="0.35">
      <c r="E555" s="8"/>
      <c r="F555" s="8"/>
      <c r="G555" s="8"/>
    </row>
    <row r="556" spans="5:7" x14ac:dyDescent="0.35">
      <c r="E556" s="8"/>
      <c r="F556" s="8"/>
      <c r="G556" s="8"/>
    </row>
    <row r="557" spans="5:7" x14ac:dyDescent="0.35">
      <c r="E557" s="8"/>
      <c r="F557" s="8"/>
      <c r="G557" s="8"/>
    </row>
    <row r="558" spans="5:7" x14ac:dyDescent="0.35">
      <c r="E558" s="8"/>
      <c r="F558" s="8"/>
      <c r="G558" s="8"/>
    </row>
    <row r="559" spans="5:7" x14ac:dyDescent="0.35">
      <c r="E559" s="8"/>
      <c r="F559" s="8"/>
      <c r="G559" s="8"/>
    </row>
    <row r="560" spans="5:7" x14ac:dyDescent="0.35">
      <c r="E560" s="8"/>
      <c r="F560" s="8"/>
      <c r="G560" s="8"/>
    </row>
    <row r="561" spans="5:7" x14ac:dyDescent="0.35">
      <c r="E561" s="8"/>
      <c r="F561" s="8"/>
      <c r="G561" s="8"/>
    </row>
    <row r="562" spans="5:7" x14ac:dyDescent="0.35">
      <c r="E562" s="8"/>
      <c r="F562" s="8"/>
      <c r="G562" s="8"/>
    </row>
    <row r="563" spans="5:7" x14ac:dyDescent="0.35">
      <c r="E563" s="8"/>
      <c r="F563" s="8"/>
      <c r="G563" s="8"/>
    </row>
    <row r="564" spans="5:7" x14ac:dyDescent="0.35">
      <c r="E564" s="8"/>
      <c r="F564" s="8"/>
      <c r="G564" s="8"/>
    </row>
    <row r="565" spans="5:7" x14ac:dyDescent="0.35">
      <c r="E565" s="8"/>
      <c r="F565" s="8"/>
      <c r="G565" s="8"/>
    </row>
    <row r="566" spans="5:7" x14ac:dyDescent="0.35">
      <c r="E566" s="8"/>
      <c r="F566" s="8"/>
      <c r="G566" s="8"/>
    </row>
    <row r="567" spans="5:7" x14ac:dyDescent="0.35">
      <c r="E567" s="8"/>
      <c r="F567" s="8"/>
      <c r="G567" s="8"/>
    </row>
    <row r="568" spans="5:7" x14ac:dyDescent="0.35">
      <c r="E568" s="8"/>
      <c r="F568" s="8"/>
      <c r="G568" s="8"/>
    </row>
    <row r="569" spans="5:7" x14ac:dyDescent="0.35">
      <c r="E569" s="8"/>
      <c r="F569" s="8"/>
      <c r="G569" s="8"/>
    </row>
    <row r="570" spans="5:7" x14ac:dyDescent="0.35">
      <c r="E570" s="8"/>
      <c r="F570" s="8"/>
      <c r="G570" s="8"/>
    </row>
    <row r="571" spans="5:7" x14ac:dyDescent="0.35">
      <c r="E571" s="8"/>
      <c r="F571" s="8"/>
      <c r="G571" s="8"/>
    </row>
    <row r="572" spans="5:7" x14ac:dyDescent="0.35">
      <c r="E572" s="8"/>
      <c r="F572" s="8"/>
      <c r="G572" s="8"/>
    </row>
    <row r="573" spans="5:7" x14ac:dyDescent="0.35">
      <c r="E573" s="8"/>
      <c r="F573" s="8"/>
      <c r="G573" s="8"/>
    </row>
    <row r="574" spans="5:7" x14ac:dyDescent="0.35">
      <c r="E574" s="8"/>
      <c r="F574" s="8"/>
      <c r="G574" s="8"/>
    </row>
    <row r="575" spans="5:7" x14ac:dyDescent="0.35">
      <c r="E575" s="8"/>
      <c r="F575" s="8"/>
      <c r="G575" s="8"/>
    </row>
    <row r="576" spans="5:7" x14ac:dyDescent="0.35">
      <c r="E576" s="8"/>
      <c r="F576" s="8"/>
      <c r="G576" s="8"/>
    </row>
    <row r="577" spans="5:7" x14ac:dyDescent="0.35">
      <c r="E577" s="8"/>
      <c r="F577" s="8"/>
      <c r="G577" s="8"/>
    </row>
    <row r="578" spans="5:7" x14ac:dyDescent="0.35">
      <c r="E578" s="8"/>
      <c r="F578" s="8"/>
      <c r="G578" s="8"/>
    </row>
    <row r="579" spans="5:7" x14ac:dyDescent="0.35">
      <c r="E579" s="8"/>
      <c r="F579" s="8"/>
      <c r="G579" s="8"/>
    </row>
    <row r="580" spans="5:7" x14ac:dyDescent="0.35">
      <c r="E580" s="8"/>
      <c r="F580" s="8"/>
      <c r="G580" s="8"/>
    </row>
    <row r="581" spans="5:7" x14ac:dyDescent="0.35">
      <c r="E581" s="8"/>
      <c r="F581" s="8"/>
      <c r="G581" s="8"/>
    </row>
    <row r="582" spans="5:7" x14ac:dyDescent="0.35">
      <c r="E582" s="8"/>
      <c r="F582" s="8"/>
      <c r="G582" s="8"/>
    </row>
    <row r="583" spans="5:7" x14ac:dyDescent="0.35">
      <c r="E583" s="8"/>
      <c r="F583" s="8"/>
      <c r="G583" s="8"/>
    </row>
    <row r="584" spans="5:7" x14ac:dyDescent="0.35">
      <c r="E584" s="8"/>
      <c r="F584" s="8"/>
      <c r="G584" s="8"/>
    </row>
    <row r="585" spans="5:7" x14ac:dyDescent="0.35">
      <c r="E585" s="8"/>
      <c r="F585" s="8"/>
      <c r="G585" s="8"/>
    </row>
    <row r="586" spans="5:7" x14ac:dyDescent="0.35">
      <c r="E586" s="8"/>
      <c r="F586" s="8"/>
      <c r="G586" s="8"/>
    </row>
    <row r="587" spans="5:7" x14ac:dyDescent="0.35">
      <c r="E587" s="8"/>
      <c r="F587" s="8"/>
      <c r="G587" s="8"/>
    </row>
    <row r="588" spans="5:7" x14ac:dyDescent="0.35">
      <c r="E588" s="8"/>
      <c r="F588" s="8"/>
      <c r="G588" s="8"/>
    </row>
    <row r="589" spans="5:7" x14ac:dyDescent="0.35">
      <c r="E589" s="8"/>
      <c r="F589" s="8"/>
      <c r="G589" s="8"/>
    </row>
    <row r="590" spans="5:7" x14ac:dyDescent="0.35">
      <c r="E590" s="8"/>
      <c r="F590" s="8"/>
      <c r="G590" s="8"/>
    </row>
    <row r="591" spans="5:7" x14ac:dyDescent="0.35">
      <c r="E591" s="8"/>
      <c r="F591" s="8"/>
      <c r="G591" s="8"/>
    </row>
    <row r="592" spans="5:7" x14ac:dyDescent="0.35">
      <c r="E592" s="8"/>
      <c r="F592" s="8"/>
      <c r="G592" s="8"/>
    </row>
    <row r="593" spans="5:7" x14ac:dyDescent="0.35">
      <c r="E593" s="8"/>
      <c r="F593" s="8"/>
      <c r="G593" s="8"/>
    </row>
    <row r="594" spans="5:7" x14ac:dyDescent="0.35">
      <c r="E594" s="8"/>
      <c r="F594" s="8"/>
      <c r="G594" s="8"/>
    </row>
    <row r="595" spans="5:7" x14ac:dyDescent="0.35">
      <c r="E595" s="8"/>
      <c r="F595" s="8"/>
      <c r="G595" s="8"/>
    </row>
    <row r="596" spans="5:7" x14ac:dyDescent="0.35">
      <c r="E596" s="8"/>
      <c r="F596" s="8"/>
      <c r="G596" s="8"/>
    </row>
    <row r="597" spans="5:7" x14ac:dyDescent="0.35">
      <c r="E597" s="8"/>
      <c r="F597" s="8"/>
      <c r="G597" s="8"/>
    </row>
    <row r="598" spans="5:7" x14ac:dyDescent="0.35">
      <c r="E598" s="8"/>
      <c r="F598" s="8"/>
      <c r="G598" s="8"/>
    </row>
    <row r="599" spans="5:7" x14ac:dyDescent="0.35">
      <c r="E599" s="8"/>
      <c r="F599" s="8"/>
      <c r="G599" s="8"/>
    </row>
    <row r="600" spans="5:7" x14ac:dyDescent="0.35">
      <c r="E600" s="8"/>
      <c r="F600" s="8"/>
      <c r="G600" s="8"/>
    </row>
    <row r="601" spans="5:7" x14ac:dyDescent="0.35">
      <c r="E601" s="8"/>
      <c r="F601" s="8"/>
      <c r="G601" s="8"/>
    </row>
    <row r="602" spans="5:7" x14ac:dyDescent="0.35">
      <c r="E602" s="8"/>
      <c r="F602" s="8"/>
      <c r="G602" s="8"/>
    </row>
    <row r="603" spans="5:7" x14ac:dyDescent="0.35">
      <c r="E603" s="8"/>
      <c r="F603" s="8"/>
      <c r="G603" s="8"/>
    </row>
    <row r="604" spans="5:7" x14ac:dyDescent="0.35">
      <c r="E604" s="8"/>
      <c r="F604" s="8"/>
      <c r="G604" s="8"/>
    </row>
    <row r="605" spans="5:7" x14ac:dyDescent="0.35">
      <c r="E605" s="8"/>
      <c r="F605" s="8"/>
      <c r="G605" s="8"/>
    </row>
    <row r="606" spans="5:7" x14ac:dyDescent="0.35">
      <c r="E606" s="8"/>
      <c r="F606" s="8"/>
      <c r="G606" s="8"/>
    </row>
    <row r="607" spans="5:7" x14ac:dyDescent="0.35">
      <c r="E607" s="8"/>
      <c r="F607" s="8"/>
      <c r="G607" s="8"/>
    </row>
    <row r="608" spans="5:7" x14ac:dyDescent="0.35">
      <c r="E608" s="8"/>
      <c r="F608" s="8"/>
      <c r="G608" s="8"/>
    </row>
    <row r="609" spans="5:7" x14ac:dyDescent="0.35">
      <c r="E609" s="8"/>
      <c r="F609" s="8"/>
      <c r="G609" s="8"/>
    </row>
    <row r="610" spans="5:7" x14ac:dyDescent="0.35">
      <c r="E610" s="8"/>
      <c r="F610" s="8"/>
      <c r="G610" s="8"/>
    </row>
    <row r="611" spans="5:7" x14ac:dyDescent="0.35">
      <c r="E611" s="8"/>
      <c r="F611" s="8"/>
      <c r="G611" s="8"/>
    </row>
    <row r="612" spans="5:7" x14ac:dyDescent="0.35">
      <c r="E612" s="8"/>
      <c r="F612" s="8"/>
      <c r="G612" s="8"/>
    </row>
    <row r="613" spans="5:7" x14ac:dyDescent="0.35">
      <c r="E613" s="8"/>
      <c r="F613" s="8"/>
      <c r="G613" s="8"/>
    </row>
    <row r="614" spans="5:7" x14ac:dyDescent="0.35">
      <c r="E614" s="8"/>
      <c r="F614" s="8"/>
      <c r="G614" s="8"/>
    </row>
    <row r="615" spans="5:7" x14ac:dyDescent="0.35">
      <c r="E615" s="8"/>
      <c r="F615" s="8"/>
      <c r="G615" s="8"/>
    </row>
    <row r="616" spans="5:7" x14ac:dyDescent="0.35">
      <c r="E616" s="8"/>
      <c r="F616" s="8"/>
      <c r="G616" s="8"/>
    </row>
    <row r="617" spans="5:7" x14ac:dyDescent="0.35">
      <c r="E617" s="8"/>
      <c r="F617" s="8"/>
      <c r="G617" s="8"/>
    </row>
    <row r="618" spans="5:7" x14ac:dyDescent="0.35">
      <c r="E618" s="8"/>
      <c r="F618" s="8"/>
      <c r="G618" s="8"/>
    </row>
    <row r="619" spans="5:7" x14ac:dyDescent="0.35">
      <c r="E619" s="8"/>
      <c r="F619" s="8"/>
      <c r="G619" s="8"/>
    </row>
    <row r="620" spans="5:7" x14ac:dyDescent="0.35">
      <c r="E620" s="8"/>
      <c r="F620" s="8"/>
      <c r="G620" s="8"/>
    </row>
    <row r="621" spans="5:7" x14ac:dyDescent="0.35">
      <c r="E621" s="8"/>
      <c r="F621" s="8"/>
      <c r="G621" s="8"/>
    </row>
    <row r="622" spans="5:7" x14ac:dyDescent="0.35">
      <c r="E622" s="8"/>
      <c r="F622" s="8"/>
      <c r="G622" s="8"/>
    </row>
    <row r="623" spans="5:7" x14ac:dyDescent="0.35">
      <c r="E623" s="8"/>
      <c r="F623" s="8"/>
      <c r="G623" s="8"/>
    </row>
    <row r="624" spans="5:7" x14ac:dyDescent="0.35">
      <c r="E624" s="8"/>
      <c r="F624" s="8"/>
      <c r="G624" s="8"/>
    </row>
    <row r="625" spans="5:7" x14ac:dyDescent="0.35">
      <c r="E625" s="8"/>
      <c r="F625" s="8"/>
      <c r="G625" s="8"/>
    </row>
    <row r="626" spans="5:7" x14ac:dyDescent="0.35">
      <c r="E626" s="8"/>
      <c r="F626" s="8"/>
      <c r="G626" s="8"/>
    </row>
    <row r="627" spans="5:7" x14ac:dyDescent="0.35">
      <c r="E627" s="8"/>
      <c r="F627" s="8"/>
      <c r="G627" s="8"/>
    </row>
    <row r="628" spans="5:7" x14ac:dyDescent="0.35">
      <c r="E628" s="8"/>
      <c r="F628" s="8"/>
      <c r="G628" s="8"/>
    </row>
    <row r="629" spans="5:7" x14ac:dyDescent="0.35">
      <c r="E629" s="8"/>
      <c r="F629" s="8"/>
      <c r="G629" s="8"/>
    </row>
    <row r="630" spans="5:7" x14ac:dyDescent="0.35">
      <c r="E630" s="8"/>
      <c r="F630" s="8"/>
      <c r="G630" s="8"/>
    </row>
    <row r="631" spans="5:7" x14ac:dyDescent="0.35">
      <c r="E631" s="8"/>
      <c r="F631" s="8"/>
      <c r="G631" s="8"/>
    </row>
    <row r="632" spans="5:7" x14ac:dyDescent="0.35">
      <c r="E632" s="8"/>
      <c r="F632" s="8"/>
      <c r="G632" s="8"/>
    </row>
    <row r="633" spans="5:7" x14ac:dyDescent="0.35">
      <c r="E633" s="8"/>
      <c r="F633" s="8"/>
      <c r="G633" s="8"/>
    </row>
    <row r="634" spans="5:7" x14ac:dyDescent="0.35">
      <c r="E634" s="8"/>
      <c r="F634" s="8"/>
      <c r="G634" s="8"/>
    </row>
    <row r="635" spans="5:7" x14ac:dyDescent="0.35">
      <c r="E635" s="8"/>
      <c r="F635" s="8"/>
      <c r="G635" s="8"/>
    </row>
    <row r="636" spans="5:7" x14ac:dyDescent="0.35">
      <c r="E636" s="8"/>
      <c r="F636" s="8"/>
      <c r="G636" s="8"/>
    </row>
    <row r="637" spans="5:7" x14ac:dyDescent="0.35">
      <c r="E637" s="8"/>
      <c r="F637" s="8"/>
      <c r="G637" s="8"/>
    </row>
    <row r="638" spans="5:7" x14ac:dyDescent="0.35">
      <c r="E638" s="8"/>
      <c r="F638" s="8"/>
      <c r="G638" s="8"/>
    </row>
    <row r="639" spans="5:7" x14ac:dyDescent="0.35">
      <c r="E639" s="8"/>
      <c r="F639" s="8"/>
      <c r="G639" s="8"/>
    </row>
    <row r="640" spans="5:7" x14ac:dyDescent="0.35">
      <c r="E640" s="8"/>
      <c r="F640" s="8"/>
      <c r="G640" s="8"/>
    </row>
    <row r="641" spans="5:7" x14ac:dyDescent="0.35">
      <c r="E641" s="8"/>
      <c r="F641" s="8"/>
      <c r="G641" s="8"/>
    </row>
    <row r="642" spans="5:7" x14ac:dyDescent="0.35">
      <c r="E642" s="8"/>
      <c r="F642" s="8"/>
      <c r="G642" s="8"/>
    </row>
    <row r="643" spans="5:7" x14ac:dyDescent="0.35">
      <c r="E643" s="8"/>
      <c r="F643" s="8"/>
      <c r="G643" s="8"/>
    </row>
    <row r="644" spans="5:7" x14ac:dyDescent="0.35">
      <c r="E644" s="8"/>
      <c r="F644" s="8"/>
      <c r="G644" s="8"/>
    </row>
    <row r="645" spans="5:7" x14ac:dyDescent="0.35">
      <c r="E645" s="8"/>
      <c r="F645" s="8"/>
      <c r="G645" s="8"/>
    </row>
    <row r="646" spans="5:7" x14ac:dyDescent="0.35">
      <c r="E646" s="8"/>
      <c r="F646" s="8"/>
      <c r="G646" s="8"/>
    </row>
    <row r="647" spans="5:7" x14ac:dyDescent="0.35">
      <c r="E647" s="8"/>
      <c r="F647" s="8"/>
      <c r="G647" s="8"/>
    </row>
    <row r="648" spans="5:7" x14ac:dyDescent="0.35">
      <c r="E648" s="8"/>
      <c r="F648" s="8"/>
      <c r="G648" s="8"/>
    </row>
    <row r="649" spans="5:7" x14ac:dyDescent="0.35">
      <c r="E649" s="8"/>
      <c r="F649" s="8"/>
      <c r="G649" s="8"/>
    </row>
    <row r="650" spans="5:7" x14ac:dyDescent="0.35">
      <c r="E650" s="8"/>
      <c r="F650" s="8"/>
      <c r="G650" s="8"/>
    </row>
    <row r="651" spans="5:7" x14ac:dyDescent="0.35">
      <c r="E651" s="8"/>
      <c r="F651" s="8"/>
      <c r="G651" s="8"/>
    </row>
    <row r="652" spans="5:7" x14ac:dyDescent="0.35">
      <c r="E652" s="8"/>
      <c r="F652" s="8"/>
      <c r="G652" s="8"/>
    </row>
    <row r="653" spans="5:7" x14ac:dyDescent="0.35">
      <c r="E653" s="8"/>
      <c r="F653" s="8"/>
      <c r="G653" s="8"/>
    </row>
    <row r="654" spans="5:7" x14ac:dyDescent="0.35">
      <c r="E654" s="8"/>
      <c r="F654" s="8"/>
      <c r="G654" s="8"/>
    </row>
    <row r="655" spans="5:7" x14ac:dyDescent="0.35">
      <c r="E655" s="8"/>
      <c r="F655" s="8"/>
      <c r="G655" s="8"/>
    </row>
    <row r="656" spans="5:7" x14ac:dyDescent="0.35">
      <c r="E656" s="8"/>
      <c r="F656" s="8"/>
      <c r="G656" s="8"/>
    </row>
    <row r="657" spans="5:7" x14ac:dyDescent="0.35">
      <c r="E657" s="8"/>
      <c r="F657" s="8"/>
      <c r="G657" s="8"/>
    </row>
    <row r="658" spans="5:7" x14ac:dyDescent="0.35">
      <c r="E658" s="8"/>
      <c r="F658" s="8"/>
      <c r="G658" s="8"/>
    </row>
    <row r="659" spans="5:7" x14ac:dyDescent="0.35">
      <c r="E659" s="8"/>
      <c r="F659" s="8"/>
      <c r="G659" s="8"/>
    </row>
    <row r="660" spans="5:7" x14ac:dyDescent="0.35">
      <c r="E660" s="8"/>
      <c r="F660" s="8"/>
      <c r="G660" s="8"/>
    </row>
    <row r="661" spans="5:7" x14ac:dyDescent="0.35">
      <c r="E661" s="8"/>
      <c r="F661" s="8"/>
      <c r="G661" s="8"/>
    </row>
    <row r="662" spans="5:7" x14ac:dyDescent="0.35">
      <c r="E662" s="8"/>
      <c r="F662" s="8"/>
      <c r="G662" s="8"/>
    </row>
    <row r="663" spans="5:7" x14ac:dyDescent="0.35">
      <c r="E663" s="8"/>
      <c r="F663" s="8"/>
      <c r="G663" s="8"/>
    </row>
    <row r="664" spans="5:7" x14ac:dyDescent="0.35">
      <c r="E664" s="8"/>
      <c r="F664" s="8"/>
      <c r="G664" s="8"/>
    </row>
    <row r="665" spans="5:7" x14ac:dyDescent="0.35">
      <c r="E665" s="8"/>
      <c r="F665" s="8"/>
      <c r="G665" s="8"/>
    </row>
    <row r="666" spans="5:7" x14ac:dyDescent="0.35">
      <c r="E666" s="8"/>
      <c r="F666" s="8"/>
      <c r="G666" s="8"/>
    </row>
    <row r="667" spans="5:7" x14ac:dyDescent="0.35">
      <c r="E667" s="8"/>
      <c r="F667" s="8"/>
      <c r="G667" s="8"/>
    </row>
    <row r="668" spans="5:7" x14ac:dyDescent="0.35">
      <c r="E668" s="8"/>
      <c r="F668" s="8"/>
      <c r="G668" s="8"/>
    </row>
    <row r="669" spans="5:7" x14ac:dyDescent="0.35">
      <c r="E669" s="8"/>
      <c r="F669" s="8"/>
      <c r="G669" s="8"/>
    </row>
    <row r="670" spans="5:7" x14ac:dyDescent="0.35">
      <c r="E670" s="8"/>
      <c r="F670" s="8"/>
      <c r="G670" s="8"/>
    </row>
    <row r="671" spans="5:7" x14ac:dyDescent="0.35">
      <c r="E671" s="8"/>
      <c r="F671" s="8"/>
      <c r="G671" s="8"/>
    </row>
    <row r="672" spans="5:7" x14ac:dyDescent="0.35">
      <c r="E672" s="8"/>
      <c r="F672" s="8"/>
      <c r="G672" s="8"/>
    </row>
    <row r="673" spans="5:7" x14ac:dyDescent="0.35">
      <c r="E673" s="8"/>
      <c r="F673" s="8"/>
      <c r="G673" s="8"/>
    </row>
    <row r="674" spans="5:7" x14ac:dyDescent="0.35">
      <c r="E674" s="8"/>
      <c r="F674" s="8"/>
      <c r="G674" s="8"/>
    </row>
    <row r="675" spans="5:7" x14ac:dyDescent="0.35">
      <c r="E675" s="8"/>
      <c r="F675" s="8"/>
      <c r="G675" s="8"/>
    </row>
    <row r="676" spans="5:7" x14ac:dyDescent="0.35">
      <c r="E676" s="8"/>
      <c r="F676" s="8"/>
      <c r="G676" s="8"/>
    </row>
    <row r="677" spans="5:7" x14ac:dyDescent="0.35">
      <c r="E677" s="8"/>
      <c r="F677" s="8"/>
      <c r="G677" s="8"/>
    </row>
    <row r="678" spans="5:7" x14ac:dyDescent="0.35">
      <c r="E678" s="8"/>
      <c r="F678" s="8"/>
      <c r="G678" s="8"/>
    </row>
    <row r="679" spans="5:7" x14ac:dyDescent="0.35">
      <c r="E679" s="8"/>
      <c r="F679" s="8"/>
      <c r="G679" s="8"/>
    </row>
    <row r="680" spans="5:7" x14ac:dyDescent="0.35">
      <c r="E680" s="8"/>
      <c r="F680" s="8"/>
      <c r="G680" s="8"/>
    </row>
    <row r="681" spans="5:7" x14ac:dyDescent="0.35">
      <c r="E681" s="8"/>
      <c r="F681" s="8"/>
      <c r="G681" s="8"/>
    </row>
    <row r="682" spans="5:7" x14ac:dyDescent="0.35">
      <c r="E682" s="8"/>
      <c r="F682" s="8"/>
      <c r="G682" s="8"/>
    </row>
    <row r="683" spans="5:7" x14ac:dyDescent="0.35">
      <c r="E683" s="8"/>
      <c r="F683" s="8"/>
      <c r="G683" s="8"/>
    </row>
    <row r="684" spans="5:7" x14ac:dyDescent="0.35">
      <c r="E684" s="8"/>
      <c r="F684" s="8"/>
      <c r="G684" s="8"/>
    </row>
    <row r="685" spans="5:7" x14ac:dyDescent="0.35">
      <c r="E685" s="8"/>
      <c r="F685" s="8"/>
      <c r="G685" s="8"/>
    </row>
    <row r="686" spans="5:7" x14ac:dyDescent="0.35">
      <c r="E686" s="8"/>
      <c r="F686" s="8"/>
      <c r="G686" s="8"/>
    </row>
    <row r="687" spans="5:7" x14ac:dyDescent="0.35">
      <c r="E687" s="8"/>
      <c r="F687" s="8"/>
      <c r="G687" s="8"/>
    </row>
    <row r="688" spans="5:7" x14ac:dyDescent="0.35">
      <c r="E688" s="8"/>
      <c r="F688" s="8"/>
      <c r="G688" s="8"/>
    </row>
    <row r="689" spans="5:7" x14ac:dyDescent="0.35">
      <c r="E689" s="8"/>
      <c r="F689" s="8"/>
      <c r="G689" s="8"/>
    </row>
    <row r="690" spans="5:7" x14ac:dyDescent="0.35">
      <c r="E690" s="8"/>
      <c r="F690" s="8"/>
      <c r="G690" s="8"/>
    </row>
    <row r="691" spans="5:7" x14ac:dyDescent="0.35">
      <c r="E691" s="8"/>
      <c r="F691" s="8"/>
      <c r="G691" s="8"/>
    </row>
    <row r="692" spans="5:7" x14ac:dyDescent="0.35">
      <c r="E692" s="8"/>
      <c r="F692" s="8"/>
      <c r="G692" s="8"/>
    </row>
    <row r="693" spans="5:7" x14ac:dyDescent="0.35">
      <c r="E693" s="8"/>
      <c r="F693" s="8"/>
      <c r="G693" s="8"/>
    </row>
    <row r="694" spans="5:7" x14ac:dyDescent="0.35">
      <c r="E694" s="8"/>
      <c r="F694" s="8"/>
      <c r="G694" s="8"/>
    </row>
    <row r="695" spans="5:7" x14ac:dyDescent="0.35">
      <c r="E695" s="8"/>
      <c r="F695" s="8"/>
      <c r="G695" s="8"/>
    </row>
    <row r="696" spans="5:7" x14ac:dyDescent="0.35">
      <c r="E696" s="8"/>
      <c r="F696" s="8"/>
      <c r="G696" s="8"/>
    </row>
    <row r="697" spans="5:7" x14ac:dyDescent="0.35">
      <c r="E697" s="8"/>
      <c r="F697" s="8"/>
      <c r="G697" s="8"/>
    </row>
    <row r="698" spans="5:7" x14ac:dyDescent="0.35">
      <c r="E698" s="8"/>
      <c r="F698" s="8"/>
      <c r="G698" s="8"/>
    </row>
    <row r="699" spans="5:7" x14ac:dyDescent="0.35">
      <c r="E699" s="8"/>
      <c r="F699" s="8"/>
      <c r="G699" s="8"/>
    </row>
    <row r="700" spans="5:7" x14ac:dyDescent="0.35">
      <c r="E700" s="8"/>
      <c r="F700" s="8"/>
      <c r="G700" s="8"/>
    </row>
    <row r="701" spans="5:7" x14ac:dyDescent="0.35">
      <c r="E701" s="8"/>
      <c r="F701" s="8"/>
      <c r="G701" s="8"/>
    </row>
    <row r="702" spans="5:7" x14ac:dyDescent="0.35">
      <c r="E702" s="8"/>
      <c r="F702" s="8"/>
      <c r="G702" s="8"/>
    </row>
    <row r="703" spans="5:7" x14ac:dyDescent="0.35">
      <c r="E703" s="8"/>
      <c r="F703" s="8"/>
      <c r="G703" s="8"/>
    </row>
    <row r="704" spans="5:7" x14ac:dyDescent="0.35">
      <c r="E704" s="8"/>
      <c r="F704" s="8"/>
      <c r="G704" s="8"/>
    </row>
    <row r="705" spans="5:7" x14ac:dyDescent="0.35">
      <c r="E705" s="8"/>
      <c r="F705" s="8"/>
      <c r="G705" s="8"/>
    </row>
    <row r="706" spans="5:7" x14ac:dyDescent="0.35">
      <c r="E706" s="8"/>
      <c r="F706" s="8"/>
      <c r="G706" s="8"/>
    </row>
    <row r="707" spans="5:7" x14ac:dyDescent="0.35">
      <c r="E707" s="8"/>
      <c r="F707" s="8"/>
      <c r="G707" s="8"/>
    </row>
    <row r="708" spans="5:7" x14ac:dyDescent="0.35">
      <c r="E708" s="8"/>
      <c r="F708" s="8"/>
      <c r="G708" s="8"/>
    </row>
    <row r="709" spans="5:7" x14ac:dyDescent="0.35">
      <c r="E709" s="8"/>
      <c r="F709" s="8"/>
      <c r="G709" s="8"/>
    </row>
    <row r="710" spans="5:7" x14ac:dyDescent="0.35">
      <c r="E710" s="8"/>
      <c r="F710" s="8"/>
      <c r="G710" s="8"/>
    </row>
    <row r="711" spans="5:7" x14ac:dyDescent="0.35">
      <c r="E711" s="8"/>
      <c r="F711" s="8"/>
      <c r="G711" s="8"/>
    </row>
    <row r="712" spans="5:7" x14ac:dyDescent="0.35">
      <c r="E712" s="8"/>
      <c r="F712" s="8"/>
      <c r="G712" s="8"/>
    </row>
    <row r="713" spans="5:7" x14ac:dyDescent="0.35">
      <c r="E713" s="8"/>
      <c r="F713" s="8"/>
      <c r="G713" s="8"/>
    </row>
    <row r="714" spans="5:7" x14ac:dyDescent="0.35">
      <c r="E714" s="8"/>
      <c r="F714" s="8"/>
      <c r="G714" s="8"/>
    </row>
    <row r="715" spans="5:7" x14ac:dyDescent="0.35">
      <c r="E715" s="8"/>
      <c r="F715" s="8"/>
      <c r="G715" s="8"/>
    </row>
    <row r="716" spans="5:7" x14ac:dyDescent="0.35">
      <c r="E716" s="8"/>
      <c r="F716" s="8"/>
      <c r="G716" s="8"/>
    </row>
    <row r="717" spans="5:7" x14ac:dyDescent="0.35">
      <c r="E717" s="8"/>
      <c r="F717" s="8"/>
      <c r="G717" s="8"/>
    </row>
    <row r="718" spans="5:7" x14ac:dyDescent="0.35">
      <c r="E718" s="8"/>
      <c r="F718" s="8"/>
      <c r="G718" s="8"/>
    </row>
    <row r="719" spans="5:7" x14ac:dyDescent="0.35">
      <c r="E719" s="8"/>
      <c r="F719" s="8"/>
      <c r="G719" s="8"/>
    </row>
    <row r="720" spans="5:7" x14ac:dyDescent="0.35">
      <c r="E720" s="8"/>
      <c r="F720" s="8"/>
      <c r="G720" s="8"/>
    </row>
    <row r="721" spans="5:7" x14ac:dyDescent="0.35">
      <c r="E721" s="8"/>
      <c r="F721" s="8"/>
      <c r="G721" s="8"/>
    </row>
    <row r="722" spans="5:7" x14ac:dyDescent="0.35">
      <c r="E722" s="8"/>
      <c r="F722" s="8"/>
      <c r="G722" s="8"/>
    </row>
    <row r="723" spans="5:7" x14ac:dyDescent="0.35">
      <c r="E723" s="8"/>
      <c r="F723" s="8"/>
      <c r="G723" s="8"/>
    </row>
    <row r="724" spans="5:7" x14ac:dyDescent="0.35">
      <c r="E724" s="8"/>
      <c r="F724" s="8"/>
      <c r="G724" s="8"/>
    </row>
    <row r="725" spans="5:7" x14ac:dyDescent="0.35">
      <c r="E725" s="8"/>
      <c r="F725" s="8"/>
      <c r="G725" s="8"/>
    </row>
    <row r="726" spans="5:7" x14ac:dyDescent="0.35">
      <c r="E726" s="8"/>
      <c r="F726" s="8"/>
      <c r="G726" s="8"/>
    </row>
    <row r="727" spans="5:7" x14ac:dyDescent="0.35">
      <c r="E727" s="8"/>
      <c r="F727" s="8"/>
      <c r="G727" s="8"/>
    </row>
    <row r="728" spans="5:7" x14ac:dyDescent="0.35">
      <c r="E728" s="8"/>
      <c r="F728" s="8"/>
      <c r="G728" s="8"/>
    </row>
    <row r="729" spans="5:7" x14ac:dyDescent="0.35">
      <c r="E729" s="8"/>
      <c r="F729" s="8"/>
      <c r="G729" s="8"/>
    </row>
    <row r="730" spans="5:7" x14ac:dyDescent="0.35">
      <c r="E730" s="8"/>
      <c r="F730" s="8"/>
      <c r="G730" s="8"/>
    </row>
    <row r="731" spans="5:7" x14ac:dyDescent="0.35">
      <c r="E731" s="8"/>
      <c r="F731" s="8"/>
      <c r="G731" s="8"/>
    </row>
    <row r="732" spans="5:7" x14ac:dyDescent="0.35">
      <c r="E732" s="8"/>
      <c r="F732" s="8"/>
      <c r="G732" s="8"/>
    </row>
    <row r="733" spans="5:7" x14ac:dyDescent="0.35">
      <c r="E733" s="8"/>
      <c r="F733" s="8"/>
      <c r="G733" s="8"/>
    </row>
    <row r="734" spans="5:7" x14ac:dyDescent="0.35">
      <c r="E734" s="8"/>
      <c r="F734" s="8"/>
      <c r="G734" s="8"/>
    </row>
    <row r="735" spans="5:7" x14ac:dyDescent="0.35">
      <c r="E735" s="8"/>
      <c r="F735" s="8"/>
      <c r="G735" s="8"/>
    </row>
    <row r="736" spans="5:7" x14ac:dyDescent="0.35">
      <c r="E736" s="8"/>
      <c r="F736" s="8"/>
      <c r="G736" s="8"/>
    </row>
    <row r="737" spans="5:7" x14ac:dyDescent="0.35">
      <c r="E737" s="8"/>
      <c r="F737" s="8"/>
      <c r="G737" s="8"/>
    </row>
    <row r="738" spans="5:7" x14ac:dyDescent="0.35">
      <c r="E738" s="8"/>
      <c r="F738" s="8"/>
      <c r="G738" s="8"/>
    </row>
    <row r="739" spans="5:7" x14ac:dyDescent="0.35">
      <c r="E739" s="8"/>
      <c r="F739" s="8"/>
      <c r="G739" s="8"/>
    </row>
    <row r="740" spans="5:7" x14ac:dyDescent="0.35">
      <c r="E740" s="8"/>
      <c r="F740" s="8"/>
      <c r="G740" s="8"/>
    </row>
    <row r="741" spans="5:7" x14ac:dyDescent="0.35">
      <c r="E741" s="8"/>
      <c r="F741" s="8"/>
      <c r="G741" s="8"/>
    </row>
    <row r="742" spans="5:7" x14ac:dyDescent="0.35">
      <c r="E742" s="8"/>
      <c r="F742" s="8"/>
      <c r="G742" s="8"/>
    </row>
    <row r="743" spans="5:7" x14ac:dyDescent="0.35">
      <c r="E743" s="8"/>
      <c r="F743" s="8"/>
      <c r="G743" s="8"/>
    </row>
    <row r="744" spans="5:7" x14ac:dyDescent="0.35">
      <c r="E744" s="8"/>
      <c r="F744" s="8"/>
      <c r="G744" s="8"/>
    </row>
    <row r="745" spans="5:7" x14ac:dyDescent="0.35">
      <c r="E745" s="8"/>
      <c r="F745" s="8"/>
      <c r="G745" s="8"/>
    </row>
    <row r="746" spans="5:7" x14ac:dyDescent="0.35">
      <c r="E746" s="8"/>
      <c r="F746" s="8"/>
      <c r="G746" s="8"/>
    </row>
    <row r="747" spans="5:7" x14ac:dyDescent="0.35">
      <c r="E747" s="8"/>
      <c r="F747" s="8"/>
      <c r="G747" s="8"/>
    </row>
    <row r="748" spans="5:7" x14ac:dyDescent="0.35">
      <c r="E748" s="8"/>
      <c r="F748" s="8"/>
      <c r="G748" s="8"/>
    </row>
    <row r="749" spans="5:7" x14ac:dyDescent="0.35">
      <c r="E749" s="8"/>
      <c r="F749" s="8"/>
      <c r="G749" s="8"/>
    </row>
    <row r="750" spans="5:7" x14ac:dyDescent="0.35">
      <c r="E750" s="8"/>
      <c r="F750" s="8"/>
      <c r="G750" s="8"/>
    </row>
    <row r="751" spans="5:7" x14ac:dyDescent="0.35">
      <c r="E751" s="8"/>
      <c r="F751" s="8"/>
      <c r="G751" s="8"/>
    </row>
    <row r="752" spans="5:7" x14ac:dyDescent="0.35">
      <c r="E752" s="8"/>
      <c r="F752" s="8"/>
      <c r="G752" s="8"/>
    </row>
    <row r="753" spans="5:7" x14ac:dyDescent="0.35">
      <c r="E753" s="8"/>
      <c r="F753" s="8"/>
      <c r="G753" s="8"/>
    </row>
    <row r="754" spans="5:7" x14ac:dyDescent="0.35">
      <c r="E754" s="8"/>
      <c r="F754" s="8"/>
      <c r="G754" s="8"/>
    </row>
    <row r="755" spans="5:7" x14ac:dyDescent="0.35">
      <c r="E755" s="8"/>
      <c r="F755" s="8"/>
      <c r="G755" s="8"/>
    </row>
    <row r="756" spans="5:7" x14ac:dyDescent="0.35">
      <c r="E756" s="8"/>
      <c r="F756" s="8"/>
      <c r="G756" s="8"/>
    </row>
    <row r="757" spans="5:7" x14ac:dyDescent="0.35">
      <c r="E757" s="8"/>
      <c r="F757" s="8"/>
      <c r="G757" s="8"/>
    </row>
    <row r="758" spans="5:7" x14ac:dyDescent="0.35">
      <c r="E758" s="8"/>
      <c r="F758" s="8"/>
      <c r="G758" s="8"/>
    </row>
    <row r="759" spans="5:7" x14ac:dyDescent="0.35">
      <c r="E759" s="8"/>
      <c r="F759" s="8"/>
      <c r="G759" s="8"/>
    </row>
    <row r="760" spans="5:7" x14ac:dyDescent="0.35">
      <c r="E760" s="8"/>
      <c r="F760" s="8"/>
      <c r="G760" s="8"/>
    </row>
    <row r="761" spans="5:7" x14ac:dyDescent="0.35">
      <c r="E761" s="8"/>
      <c r="F761" s="8"/>
      <c r="G761" s="8"/>
    </row>
    <row r="762" spans="5:7" x14ac:dyDescent="0.35">
      <c r="E762" s="8"/>
      <c r="F762" s="8"/>
      <c r="G762" s="8"/>
    </row>
    <row r="763" spans="5:7" x14ac:dyDescent="0.35">
      <c r="E763" s="8"/>
      <c r="F763" s="8"/>
      <c r="G763" s="8"/>
    </row>
    <row r="764" spans="5:7" x14ac:dyDescent="0.35">
      <c r="E764" s="8"/>
      <c r="F764" s="8"/>
      <c r="G764" s="8"/>
    </row>
    <row r="765" spans="5:7" x14ac:dyDescent="0.35">
      <c r="E765" s="8"/>
      <c r="F765" s="8"/>
      <c r="G765" s="8"/>
    </row>
    <row r="766" spans="5:7" x14ac:dyDescent="0.35">
      <c r="E766" s="8"/>
      <c r="F766" s="8"/>
      <c r="G766" s="8"/>
    </row>
    <row r="767" spans="5:7" x14ac:dyDescent="0.35">
      <c r="E767" s="8"/>
      <c r="F767" s="8"/>
      <c r="G767" s="8"/>
    </row>
    <row r="768" spans="5:7" x14ac:dyDescent="0.35">
      <c r="E768" s="8"/>
      <c r="F768" s="8"/>
      <c r="G768" s="8"/>
    </row>
    <row r="769" spans="5:7" x14ac:dyDescent="0.35">
      <c r="E769" s="8"/>
      <c r="F769" s="8"/>
      <c r="G769" s="8"/>
    </row>
    <row r="770" spans="5:7" x14ac:dyDescent="0.35">
      <c r="E770" s="8"/>
      <c r="F770" s="8"/>
      <c r="G770" s="8"/>
    </row>
    <row r="771" spans="5:7" x14ac:dyDescent="0.35">
      <c r="E771" s="8"/>
      <c r="F771" s="8"/>
      <c r="G771" s="8"/>
    </row>
    <row r="772" spans="5:7" x14ac:dyDescent="0.35">
      <c r="E772" s="8"/>
      <c r="F772" s="8"/>
      <c r="G772" s="8"/>
    </row>
    <row r="773" spans="5:7" x14ac:dyDescent="0.35">
      <c r="E773" s="8"/>
      <c r="F773" s="8"/>
      <c r="G773" s="8"/>
    </row>
    <row r="774" spans="5:7" x14ac:dyDescent="0.35">
      <c r="E774" s="8"/>
      <c r="F774" s="8"/>
      <c r="G774" s="8"/>
    </row>
    <row r="775" spans="5:7" x14ac:dyDescent="0.35">
      <c r="E775" s="8"/>
      <c r="F775" s="8"/>
      <c r="G775" s="8"/>
    </row>
    <row r="776" spans="5:7" x14ac:dyDescent="0.35">
      <c r="E776" s="8"/>
      <c r="F776" s="8"/>
      <c r="G776" s="8"/>
    </row>
    <row r="777" spans="5:7" x14ac:dyDescent="0.35">
      <c r="E777" s="8"/>
      <c r="F777" s="8"/>
      <c r="G777" s="8"/>
    </row>
    <row r="778" spans="5:7" x14ac:dyDescent="0.35">
      <c r="E778" s="8"/>
      <c r="F778" s="8"/>
      <c r="G778" s="8"/>
    </row>
    <row r="779" spans="5:7" x14ac:dyDescent="0.35">
      <c r="E779" s="8"/>
      <c r="F779" s="8"/>
      <c r="G779" s="8"/>
    </row>
    <row r="780" spans="5:7" x14ac:dyDescent="0.35">
      <c r="E780" s="8"/>
      <c r="F780" s="8"/>
      <c r="G780" s="8"/>
    </row>
    <row r="781" spans="5:7" x14ac:dyDescent="0.35">
      <c r="E781" s="8"/>
      <c r="F781" s="8"/>
      <c r="G781" s="8"/>
    </row>
    <row r="782" spans="5:7" x14ac:dyDescent="0.35">
      <c r="E782" s="8"/>
      <c r="F782" s="8"/>
      <c r="G782" s="8"/>
    </row>
    <row r="783" spans="5:7" x14ac:dyDescent="0.35">
      <c r="E783" s="8"/>
      <c r="F783" s="8"/>
      <c r="G783" s="8"/>
    </row>
    <row r="784" spans="5:7" x14ac:dyDescent="0.35">
      <c r="E784" s="8"/>
      <c r="F784" s="8"/>
      <c r="G784" s="8"/>
    </row>
    <row r="785" spans="5:7" x14ac:dyDescent="0.35">
      <c r="E785" s="8"/>
      <c r="F785" s="8"/>
      <c r="G785" s="8"/>
    </row>
    <row r="786" spans="5:7" x14ac:dyDescent="0.35">
      <c r="E786" s="8"/>
      <c r="F786" s="8"/>
      <c r="G786" s="8"/>
    </row>
    <row r="787" spans="5:7" x14ac:dyDescent="0.35">
      <c r="E787" s="8"/>
      <c r="F787" s="8"/>
      <c r="G787" s="8"/>
    </row>
    <row r="788" spans="5:7" x14ac:dyDescent="0.35">
      <c r="E788" s="8"/>
      <c r="F788" s="8"/>
      <c r="G788" s="8"/>
    </row>
    <row r="789" spans="5:7" x14ac:dyDescent="0.35">
      <c r="E789" s="8"/>
      <c r="F789" s="8"/>
      <c r="G789" s="8"/>
    </row>
    <row r="790" spans="5:7" x14ac:dyDescent="0.35">
      <c r="E790" s="8"/>
      <c r="F790" s="8"/>
      <c r="G790" s="8"/>
    </row>
    <row r="791" spans="5:7" x14ac:dyDescent="0.35">
      <c r="E791" s="8"/>
      <c r="F791" s="8"/>
      <c r="G791" s="8"/>
    </row>
    <row r="792" spans="5:7" x14ac:dyDescent="0.35">
      <c r="E792" s="8"/>
      <c r="F792" s="8"/>
      <c r="G792" s="8"/>
    </row>
    <row r="793" spans="5:7" x14ac:dyDescent="0.35">
      <c r="E793" s="8"/>
      <c r="F793" s="8"/>
      <c r="G793" s="8"/>
    </row>
    <row r="794" spans="5:7" x14ac:dyDescent="0.35">
      <c r="E794" s="8"/>
      <c r="F794" s="8"/>
      <c r="G794" s="8"/>
    </row>
    <row r="795" spans="5:7" x14ac:dyDescent="0.35">
      <c r="E795" s="8"/>
      <c r="F795" s="8"/>
      <c r="G795" s="8"/>
    </row>
    <row r="796" spans="5:7" x14ac:dyDescent="0.35">
      <c r="E796" s="8"/>
      <c r="F796" s="8"/>
      <c r="G796" s="8"/>
    </row>
    <row r="797" spans="5:7" x14ac:dyDescent="0.35">
      <c r="E797" s="8"/>
      <c r="F797" s="8"/>
      <c r="G797" s="8"/>
    </row>
    <row r="798" spans="5:7" x14ac:dyDescent="0.35">
      <c r="E798" s="8"/>
      <c r="F798" s="8"/>
      <c r="G798" s="8"/>
    </row>
    <row r="799" spans="5:7" x14ac:dyDescent="0.35">
      <c r="E799" s="8"/>
      <c r="F799" s="8"/>
      <c r="G799" s="8"/>
    </row>
    <row r="800" spans="5:7" x14ac:dyDescent="0.35">
      <c r="E800" s="8"/>
      <c r="F800" s="8"/>
      <c r="G800" s="8"/>
    </row>
    <row r="801" spans="5:7" x14ac:dyDescent="0.35">
      <c r="E801" s="8"/>
      <c r="F801" s="8"/>
      <c r="G801" s="8"/>
    </row>
    <row r="802" spans="5:7" x14ac:dyDescent="0.35">
      <c r="E802" s="8"/>
      <c r="F802" s="8"/>
      <c r="G802" s="8"/>
    </row>
    <row r="803" spans="5:7" x14ac:dyDescent="0.35">
      <c r="E803" s="8"/>
      <c r="F803" s="8"/>
      <c r="G803" s="8"/>
    </row>
    <row r="804" spans="5:7" x14ac:dyDescent="0.35">
      <c r="E804" s="8"/>
      <c r="F804" s="8"/>
      <c r="G804" s="8"/>
    </row>
    <row r="805" spans="5:7" x14ac:dyDescent="0.35">
      <c r="E805" s="8"/>
      <c r="F805" s="8"/>
      <c r="G805" s="8"/>
    </row>
    <row r="806" spans="5:7" x14ac:dyDescent="0.35">
      <c r="E806" s="8"/>
      <c r="F806" s="8"/>
      <c r="G806" s="8"/>
    </row>
    <row r="807" spans="5:7" x14ac:dyDescent="0.35">
      <c r="E807" s="8"/>
      <c r="F807" s="8"/>
      <c r="G807" s="8"/>
    </row>
    <row r="808" spans="5:7" x14ac:dyDescent="0.35">
      <c r="E808" s="8"/>
      <c r="F808" s="8"/>
      <c r="G808" s="8"/>
    </row>
    <row r="809" spans="5:7" x14ac:dyDescent="0.35">
      <c r="E809" s="8"/>
      <c r="F809" s="8"/>
      <c r="G809" s="8"/>
    </row>
    <row r="810" spans="5:7" x14ac:dyDescent="0.35">
      <c r="E810" s="8"/>
      <c r="F810" s="8"/>
      <c r="G810" s="8"/>
    </row>
    <row r="811" spans="5:7" x14ac:dyDescent="0.35">
      <c r="E811" s="8"/>
      <c r="F811" s="8"/>
      <c r="G811" s="8"/>
    </row>
    <row r="812" spans="5:7" x14ac:dyDescent="0.35">
      <c r="E812" s="8"/>
      <c r="F812" s="8"/>
      <c r="G812" s="8"/>
    </row>
    <row r="813" spans="5:7" x14ac:dyDescent="0.35">
      <c r="E813" s="8"/>
      <c r="F813" s="8"/>
      <c r="G813" s="8"/>
    </row>
    <row r="814" spans="5:7" x14ac:dyDescent="0.35">
      <c r="E814" s="8"/>
      <c r="F814" s="8"/>
      <c r="G814" s="8"/>
    </row>
  </sheetData>
  <sheetProtection algorithmName="SHA-512" hashValue="QV2LWJwEJN9D2IOrZejtQGbMrKtogyTL+h4AtB1MyodsvVAlF7UYBy5bSlKNjZ4LLtZQxE7b4A9k3ZtMEtoNig==" saltValue="vFXqlTjey9cc4FWYZOXcgw==" spinCount="100000" sheet="1" objects="1" scenarios="1"/>
  <sortState xmlns:xlrd2="http://schemas.microsoft.com/office/spreadsheetml/2017/richdata2" ref="A4:H82">
    <sortCondition ref="B4:B82"/>
  </sortState>
  <mergeCells count="1">
    <mergeCell ref="B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FA6618E98F9FBE46BAEB0A70F829BD7A" ma:contentTypeVersion="2" ma:contentTypeDescription="MKC Branded Excel Template Document" ma:contentTypeScope="" ma:versionID="0c914ef722d60de017b469c0adb0c5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27A9FF-128B-4FAE-8CC9-7CCEC62B9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A787AB-A788-4102-A4D4-F74551E5A1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537F1A-DBCE-440B-BCED-16C1A51263A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37CACC5-4ADF-4F46-986F-4806A1FFA9A2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Balances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Francis, Karen</dc:creator>
  <cp:lastModifiedBy>Kayleigh Day</cp:lastModifiedBy>
  <cp:lastPrinted>2017-04-25T10:52:00Z</cp:lastPrinted>
  <dcterms:created xsi:type="dcterms:W3CDTF">2017-03-10T14:21:53Z</dcterms:created>
  <dcterms:modified xsi:type="dcterms:W3CDTF">2023-04-28T08:40:59Z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907051159</vt:i4>
  </property>
  <property fmtid="{D5CDD505-2E9C-101B-9397-08002B2CF9AE}" pid="3" name="_NewReviewCycle">
    <vt:lpwstr/>
  </property>
  <property fmtid="{D5CDD505-2E9C-101B-9397-08002B2CF9AE}" pid="4" name="_EmailSubject">
    <vt:lpwstr>Spreadsheet</vt:lpwstr>
  </property>
  <property fmtid="{D5CDD505-2E9C-101B-9397-08002B2CF9AE}" pid="5" name="_AuthorEmail">
    <vt:lpwstr>Andrew.Miles@rbs.co.uk</vt:lpwstr>
  </property>
  <property fmtid="{D5CDD505-2E9C-101B-9397-08002B2CF9AE}" pid="6" name="_AuthorEmailDisplayName">
    <vt:lpwstr>Miles, Andrew (Corporate &amp; Commercial Coverage, CPB)</vt:lpwstr>
  </property>
  <property fmtid="{D5CDD505-2E9C-101B-9397-08002B2CF9AE}" pid="7" name="_ReviewingToolsShownOnce">
    <vt:lpwstr/>
  </property>
  <property fmtid="{D5CDD505-2E9C-101B-9397-08002B2CF9AE}" pid="8" name="ContentTypeId">
    <vt:lpwstr>0x01010054A39C6B0182D84CB6645B035BA02E0800FA6618E98F9FBE46BAEB0A70F829BD7A</vt:lpwstr>
  </property>
</Properties>
</file>