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25-26/budget guidance/"/>
    </mc:Choice>
  </mc:AlternateContent>
  <xr:revisionPtr revIDLastSave="2" documentId="8_{B18D65B6-CA4A-441D-869F-E0EC0D09D7E7}" xr6:coauthVersionLast="47" xr6:coauthVersionMax="47" xr10:uidLastSave="{19A1FAC5-0265-4E8B-B725-A27B13ED5AB8}"/>
  <workbookProtection workbookAlgorithmName="SHA-512" workbookHashValue="WBMTg7nulQzqc0CuiTgbXR51pkJ2Ni+HgQ/tmR99759aOOLWu31hc1pHTgGFIgeon5HY1FaZxyui463XFsfYdQ==" workbookSaltValue="+QEp3JliG/2QT1u270yjqg==" workbookSpinCount="100000" lockStructure="1"/>
  <bookViews>
    <workbookView xWindow="-110" yWindow="-110" windowWidth="19420" windowHeight="10300" activeTab="1" xr2:uid="{00000000-000D-0000-FFFF-FFFF00000000}"/>
  </bookViews>
  <sheets>
    <sheet name="Instructions" sheetId="22" r:id="rId1"/>
    <sheet name="Deficit recovery plan" sheetId="12" r:id="rId2"/>
    <sheet name="Workings tab" sheetId="20" r:id="rId3"/>
    <sheet name="3YP 24-25" sheetId="18" state="hidden" r:id="rId4"/>
  </sheets>
  <externalReferences>
    <externalReference r:id="rId5"/>
  </externalReferences>
  <definedNames>
    <definedName name="_xlnm._FilterDatabase" localSheetId="3" hidden="1">'3YP 24-25'!$A$3:$L$73</definedName>
    <definedName name="_Key1" hidden="1">#REF!</definedName>
    <definedName name="_Key1_" hidden="1">#REF!</definedName>
    <definedName name="_Order1" hidden="1">0</definedName>
    <definedName name="_Sort" hidden="1">#REF!</definedName>
    <definedName name="_Sort_" hidden="1">#REF!</definedName>
    <definedName name="Pressures_Narrative">#REF!</definedName>
    <definedName name="Savings_Narrative">#REF!</definedName>
    <definedName name="Z_0F8C136C_74FE_44CA_9BBC_017D1C6BB90E_.wvu.Cols" localSheetId="3" hidden="1">'3YP 24-25'!#REF!</definedName>
    <definedName name="Z_7211E7B8_59D1_4563_9AB1_3EE2EBD8D53B_.wvu.Cols" localSheetId="3" hidden="1">'3YP 24-25'!#REF!</definedName>
    <definedName name="Z_B1C222A9_852F_43B8_97BB_1A86CB7F2E5E_.wvu.Cols" localSheetId="3" hidden="1">'3YP 24-25'!#REF!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2" l="1"/>
  <c r="H6" i="18"/>
  <c r="I6" i="18"/>
  <c r="J6" i="18"/>
  <c r="H7" i="18"/>
  <c r="I7" i="18"/>
  <c r="J7" i="18"/>
  <c r="H8" i="18"/>
  <c r="I8" i="18"/>
  <c r="J8" i="18"/>
  <c r="H9" i="18"/>
  <c r="I9" i="18"/>
  <c r="J9" i="18"/>
  <c r="H10" i="18"/>
  <c r="I10" i="18"/>
  <c r="J10" i="18"/>
  <c r="H11" i="18"/>
  <c r="I11" i="18"/>
  <c r="J11" i="18"/>
  <c r="H12" i="18"/>
  <c r="I12" i="18"/>
  <c r="J12" i="18"/>
  <c r="H13" i="18"/>
  <c r="I13" i="18"/>
  <c r="J13" i="18"/>
  <c r="H14" i="18"/>
  <c r="I14" i="18"/>
  <c r="J14" i="18"/>
  <c r="H15" i="18"/>
  <c r="I15" i="18"/>
  <c r="J15" i="18"/>
  <c r="H16" i="18"/>
  <c r="I16" i="18"/>
  <c r="J16" i="18"/>
  <c r="H17" i="18"/>
  <c r="I17" i="18"/>
  <c r="J17" i="18"/>
  <c r="H18" i="18"/>
  <c r="I18" i="18"/>
  <c r="J18" i="18"/>
  <c r="H19" i="18"/>
  <c r="I19" i="18"/>
  <c r="J19" i="18"/>
  <c r="H20" i="18"/>
  <c r="I20" i="18"/>
  <c r="J20" i="18"/>
  <c r="H21" i="18"/>
  <c r="I21" i="18"/>
  <c r="J21" i="18"/>
  <c r="H22" i="18"/>
  <c r="I22" i="18"/>
  <c r="J22" i="18"/>
  <c r="H23" i="18"/>
  <c r="I23" i="18"/>
  <c r="J23" i="18"/>
  <c r="H24" i="18"/>
  <c r="I24" i="18"/>
  <c r="J24" i="18"/>
  <c r="H25" i="18"/>
  <c r="I25" i="18"/>
  <c r="J25" i="18"/>
  <c r="H26" i="18"/>
  <c r="I26" i="18"/>
  <c r="J26" i="18"/>
  <c r="H27" i="18"/>
  <c r="I27" i="18"/>
  <c r="J27" i="18"/>
  <c r="H28" i="18"/>
  <c r="I28" i="18"/>
  <c r="J28" i="18"/>
  <c r="H29" i="18"/>
  <c r="I29" i="18"/>
  <c r="J29" i="18"/>
  <c r="H30" i="18"/>
  <c r="I30" i="18"/>
  <c r="J30" i="18"/>
  <c r="H31" i="18"/>
  <c r="I31" i="18"/>
  <c r="J31" i="18"/>
  <c r="H32" i="18"/>
  <c r="I32" i="18"/>
  <c r="J32" i="18"/>
  <c r="H33" i="18"/>
  <c r="I33" i="18"/>
  <c r="J33" i="18"/>
  <c r="H34" i="18"/>
  <c r="I34" i="18"/>
  <c r="J34" i="18"/>
  <c r="H35" i="18"/>
  <c r="I35" i="18"/>
  <c r="J35" i="18"/>
  <c r="H36" i="18"/>
  <c r="I36" i="18"/>
  <c r="J36" i="18"/>
  <c r="H37" i="18"/>
  <c r="I37" i="18"/>
  <c r="J37" i="18"/>
  <c r="H38" i="18"/>
  <c r="I38" i="18"/>
  <c r="J38" i="18"/>
  <c r="H39" i="18"/>
  <c r="I39" i="18"/>
  <c r="J39" i="18"/>
  <c r="H40" i="18"/>
  <c r="I40" i="18"/>
  <c r="J40" i="18"/>
  <c r="H41" i="18"/>
  <c r="I41" i="18"/>
  <c r="J41" i="18"/>
  <c r="H42" i="18"/>
  <c r="I42" i="18"/>
  <c r="J42" i="18"/>
  <c r="H43" i="18"/>
  <c r="I43" i="18"/>
  <c r="J43" i="18"/>
  <c r="H44" i="18"/>
  <c r="I44" i="18"/>
  <c r="J44" i="18"/>
  <c r="H45" i="18"/>
  <c r="I45" i="18"/>
  <c r="J45" i="18"/>
  <c r="H46" i="18"/>
  <c r="I46" i="18"/>
  <c r="J46" i="18"/>
  <c r="H47" i="18"/>
  <c r="I47" i="18"/>
  <c r="J47" i="18"/>
  <c r="H48" i="18"/>
  <c r="I48" i="18"/>
  <c r="J48" i="18"/>
  <c r="H49" i="18"/>
  <c r="I49" i="18"/>
  <c r="J49" i="18"/>
  <c r="H50" i="18"/>
  <c r="I50" i="18"/>
  <c r="J50" i="18"/>
  <c r="H51" i="18"/>
  <c r="I51" i="18"/>
  <c r="J51" i="18"/>
  <c r="H52" i="18"/>
  <c r="I52" i="18"/>
  <c r="J52" i="18"/>
  <c r="H53" i="18"/>
  <c r="I53" i="18"/>
  <c r="J53" i="18"/>
  <c r="H54" i="18"/>
  <c r="I54" i="18"/>
  <c r="J54" i="18"/>
  <c r="H55" i="18"/>
  <c r="I55" i="18"/>
  <c r="J55" i="18"/>
  <c r="H56" i="18"/>
  <c r="I56" i="18"/>
  <c r="J56" i="18"/>
  <c r="H57" i="18"/>
  <c r="I57" i="18"/>
  <c r="J57" i="18"/>
  <c r="H58" i="18"/>
  <c r="I58" i="18"/>
  <c r="J58" i="18"/>
  <c r="H59" i="18"/>
  <c r="I59" i="18"/>
  <c r="J59" i="18"/>
  <c r="H60" i="18"/>
  <c r="I60" i="18"/>
  <c r="J60" i="18"/>
  <c r="H61" i="18"/>
  <c r="I61" i="18"/>
  <c r="J61" i="18"/>
  <c r="H62" i="18"/>
  <c r="I62" i="18"/>
  <c r="J62" i="18"/>
  <c r="H63" i="18"/>
  <c r="I63" i="18"/>
  <c r="J63" i="18"/>
  <c r="H64" i="18"/>
  <c r="I64" i="18"/>
  <c r="J64" i="18"/>
  <c r="H65" i="18"/>
  <c r="I65" i="18"/>
  <c r="J65" i="18"/>
  <c r="H66" i="18"/>
  <c r="I66" i="18"/>
  <c r="J66" i="18"/>
  <c r="H67" i="18"/>
  <c r="I67" i="18"/>
  <c r="J67" i="18"/>
  <c r="H68" i="18"/>
  <c r="I68" i="18"/>
  <c r="J68" i="18"/>
  <c r="D6" i="18"/>
  <c r="E6" i="18"/>
  <c r="F6" i="18"/>
  <c r="D7" i="18"/>
  <c r="E7" i="18"/>
  <c r="F7" i="18"/>
  <c r="D8" i="18"/>
  <c r="E8" i="18"/>
  <c r="F8" i="18"/>
  <c r="D9" i="18"/>
  <c r="E9" i="18"/>
  <c r="F9" i="18"/>
  <c r="D10" i="18"/>
  <c r="E10" i="18"/>
  <c r="F10" i="18"/>
  <c r="D11" i="18"/>
  <c r="E11" i="18"/>
  <c r="F11" i="18"/>
  <c r="D12" i="18"/>
  <c r="E12" i="18"/>
  <c r="F12" i="18"/>
  <c r="D13" i="18"/>
  <c r="E13" i="18"/>
  <c r="F13" i="18"/>
  <c r="D14" i="18"/>
  <c r="E14" i="18"/>
  <c r="F14" i="18"/>
  <c r="D15" i="18"/>
  <c r="E15" i="18"/>
  <c r="F15" i="18"/>
  <c r="D16" i="18"/>
  <c r="E16" i="18"/>
  <c r="F16" i="18"/>
  <c r="D17" i="18"/>
  <c r="E17" i="18"/>
  <c r="F17" i="18"/>
  <c r="D18" i="18"/>
  <c r="E18" i="18"/>
  <c r="F18" i="18"/>
  <c r="D19" i="18"/>
  <c r="E19" i="18"/>
  <c r="F19" i="18"/>
  <c r="D20" i="18"/>
  <c r="E20" i="18"/>
  <c r="F20" i="18"/>
  <c r="D21" i="18"/>
  <c r="E21" i="18"/>
  <c r="F21" i="18"/>
  <c r="D22" i="18"/>
  <c r="E22" i="18"/>
  <c r="F22" i="18"/>
  <c r="D23" i="18"/>
  <c r="E23" i="18"/>
  <c r="F23" i="18"/>
  <c r="D24" i="18"/>
  <c r="E24" i="18"/>
  <c r="F24" i="18"/>
  <c r="D25" i="18"/>
  <c r="E25" i="18"/>
  <c r="F25" i="18"/>
  <c r="D26" i="18"/>
  <c r="E26" i="18"/>
  <c r="F26" i="18"/>
  <c r="D27" i="18"/>
  <c r="E27" i="18"/>
  <c r="F27" i="18"/>
  <c r="D28" i="18"/>
  <c r="E28" i="18"/>
  <c r="F28" i="18"/>
  <c r="D29" i="18"/>
  <c r="E29" i="18"/>
  <c r="F29" i="18"/>
  <c r="D30" i="18"/>
  <c r="E30" i="18"/>
  <c r="F30" i="18"/>
  <c r="D31" i="18"/>
  <c r="E31" i="18"/>
  <c r="F31" i="18"/>
  <c r="D32" i="18"/>
  <c r="E32" i="18"/>
  <c r="F32" i="18"/>
  <c r="D33" i="18"/>
  <c r="E33" i="18"/>
  <c r="F33" i="18"/>
  <c r="D34" i="18"/>
  <c r="E34" i="18"/>
  <c r="F34" i="18"/>
  <c r="D35" i="18"/>
  <c r="E35" i="18"/>
  <c r="F35" i="18"/>
  <c r="D36" i="18"/>
  <c r="E36" i="18"/>
  <c r="F36" i="18"/>
  <c r="D37" i="18"/>
  <c r="E37" i="18"/>
  <c r="F37" i="18"/>
  <c r="D38" i="18"/>
  <c r="E38" i="18"/>
  <c r="F38" i="18"/>
  <c r="D39" i="18"/>
  <c r="E39" i="18"/>
  <c r="F39" i="18"/>
  <c r="D40" i="18"/>
  <c r="E40" i="18"/>
  <c r="F40" i="18"/>
  <c r="D41" i="18"/>
  <c r="E41" i="18"/>
  <c r="F41" i="18"/>
  <c r="D42" i="18"/>
  <c r="E42" i="18"/>
  <c r="F42" i="18"/>
  <c r="D43" i="18"/>
  <c r="E43" i="18"/>
  <c r="F43" i="18"/>
  <c r="D44" i="18"/>
  <c r="E44" i="18"/>
  <c r="F44" i="18"/>
  <c r="D45" i="18"/>
  <c r="E45" i="18"/>
  <c r="F45" i="18"/>
  <c r="D46" i="18"/>
  <c r="E46" i="18"/>
  <c r="F46" i="18"/>
  <c r="D47" i="18"/>
  <c r="E47" i="18"/>
  <c r="F47" i="18"/>
  <c r="D48" i="18"/>
  <c r="E48" i="18"/>
  <c r="F48" i="18"/>
  <c r="D49" i="18"/>
  <c r="E49" i="18"/>
  <c r="F49" i="18"/>
  <c r="D50" i="18"/>
  <c r="E50" i="18"/>
  <c r="F50" i="18"/>
  <c r="D51" i="18"/>
  <c r="E51" i="18"/>
  <c r="F51" i="18"/>
  <c r="D52" i="18"/>
  <c r="E52" i="18"/>
  <c r="F52" i="18"/>
  <c r="D53" i="18"/>
  <c r="E53" i="18"/>
  <c r="F53" i="18"/>
  <c r="D54" i="18"/>
  <c r="E54" i="18"/>
  <c r="F54" i="18"/>
  <c r="D55" i="18"/>
  <c r="E55" i="18"/>
  <c r="F55" i="18"/>
  <c r="D56" i="18"/>
  <c r="E56" i="18"/>
  <c r="F56" i="18"/>
  <c r="D57" i="18"/>
  <c r="E57" i="18"/>
  <c r="F57" i="18"/>
  <c r="D58" i="18"/>
  <c r="E58" i="18"/>
  <c r="F58" i="18"/>
  <c r="D59" i="18"/>
  <c r="E59" i="18"/>
  <c r="F59" i="18"/>
  <c r="D60" i="18"/>
  <c r="E60" i="18"/>
  <c r="F60" i="18"/>
  <c r="D61" i="18"/>
  <c r="E61" i="18"/>
  <c r="F61" i="18"/>
  <c r="D62" i="18"/>
  <c r="E62" i="18"/>
  <c r="F62" i="18"/>
  <c r="D63" i="18"/>
  <c r="E63" i="18"/>
  <c r="F63" i="18"/>
  <c r="D64" i="18"/>
  <c r="E64" i="18"/>
  <c r="F64" i="18"/>
  <c r="D65" i="18"/>
  <c r="E65" i="18"/>
  <c r="F65" i="18"/>
  <c r="D66" i="18"/>
  <c r="E66" i="18"/>
  <c r="F66" i="18"/>
  <c r="D67" i="18"/>
  <c r="E67" i="18"/>
  <c r="F67" i="18"/>
  <c r="D68" i="18"/>
  <c r="E68" i="18"/>
  <c r="F68" i="18"/>
  <c r="J5" i="18"/>
  <c r="I5" i="18"/>
  <c r="H5" i="18"/>
  <c r="F5" i="18"/>
  <c r="E5" i="18"/>
  <c r="D5" i="18"/>
  <c r="F32" i="12" l="1"/>
  <c r="E32" i="12"/>
  <c r="D32" i="12"/>
  <c r="D69" i="18"/>
  <c r="D70" i="18"/>
  <c r="D71" i="18"/>
  <c r="D72" i="18"/>
  <c r="D73" i="18"/>
  <c r="E34" i="12" l="1"/>
  <c r="D34" i="12"/>
  <c r="F34" i="12"/>
</calcChain>
</file>

<file path=xl/sharedStrings.xml><?xml version="1.0" encoding="utf-8"?>
<sst xmlns="http://schemas.openxmlformats.org/spreadsheetml/2006/main" count="200" uniqueCount="196">
  <si>
    <t>Schools Deficit Recovery Plan</t>
  </si>
  <si>
    <t>Background</t>
  </si>
  <si>
    <t>The scheme for Financing Schools sets out the financial relationship between Milton Keynes City Council and the maintained schools which it funds. It contains requirements relating to financial management and associated issues which are binding on both the Local Authority (LA) and on its maintained schools.</t>
  </si>
  <si>
    <t xml:space="preserve">Schools are not permitted to plan for a deficit balance in normal circumstances. However, this may be permitted in exceptional circumstances with the prior agreement of the LA. Before this agreement is given the school will be expected to work with the LA to consider all available options in an attempt to set a balanced budget. In agreeing to this the LA will require a plan from the school indicating how it intends to recover the deficit. </t>
  </si>
  <si>
    <t>To complete the template</t>
  </si>
  <si>
    <t>Consider saving/income generation options that have not already been included in your 3 year plan and include these in lines 14 to 31 on the deficit recovery plan template.</t>
  </si>
  <si>
    <t>Include full details of savings/income on the deficit recovery plan tab to help with the understanding of the proposed changes.</t>
  </si>
  <si>
    <t xml:space="preserve">Include detailed workings on the workings tab to help with the understanding of how the savings/income will be achieved. </t>
  </si>
  <si>
    <t>Examples of items to be considered</t>
  </si>
  <si>
    <t>A review of staffing structures especially if there is a reducing number of pupils or you have children leaving who are supported with SEND funding that have 1:1 support.</t>
  </si>
  <si>
    <t>Consider year group structures and vertical grouping efficiencies if appropriate.</t>
  </si>
  <si>
    <t>A review of contracts (especially those approaching their end date) ensuring these are fit for purpose, value for money and still serving your needs.  Some examples are catering, photocopiers, cleaning &amp; grounds maintenance.  Consider using a DfE framework agreements to secure competitive prices for a range of goods and services.</t>
  </si>
  <si>
    <t>A beginners’ guide to using frameworks for school buying - Buying for Schools (blog.gov.uk)</t>
  </si>
  <si>
    <t>A review of subscriptions as these may no longer be needed, especially as these often have an automatic renewal.</t>
  </si>
  <si>
    <t>Income opportunities - review charges for early years (unfunded hours) &amp; after school and breakfast clubs, consider grant applications, premises hire, providing services to other schools/MKCC).</t>
  </si>
  <si>
    <t>Cost savings - reduction of colour photocopying, paying by Natwest Faster Payments would save on postage costs for sending cheques out.</t>
  </si>
  <si>
    <t>Spend to save opportunities such as using the capital funding from the DfE to create energy efficiencies.</t>
  </si>
  <si>
    <t>Other useful tools</t>
  </si>
  <si>
    <t xml:space="preserve">10 top planning checks for governors </t>
  </si>
  <si>
    <t>School resource management: top 10 planning checks for governors - GOV.UK (www.gov.uk)</t>
  </si>
  <si>
    <t>Energy efficiency document</t>
  </si>
  <si>
    <t>Energy efficiency: guidance for the school and FE college estate - GOV.UK (www.gov.uk)</t>
  </si>
  <si>
    <t xml:space="preserve">Integrated curriculum and financial planning </t>
  </si>
  <si>
    <t>Integrated curriculum and financial planning (ICFP) - GOV.UK (www.gov.uk)</t>
  </si>
  <si>
    <t>View my financial insights</t>
  </si>
  <si>
    <t>View my financial insights - GOV.UK (www.gov.uk)</t>
  </si>
  <si>
    <t>Web Based Password</t>
  </si>
  <si>
    <t>School Name</t>
  </si>
  <si>
    <t>2025/26</t>
  </si>
  <si>
    <t xml:space="preserve"> </t>
  </si>
  <si>
    <t>Area of Review</t>
  </si>
  <si>
    <t>Details of Changes</t>
  </si>
  <si>
    <t>Risks</t>
  </si>
  <si>
    <t>Savings Year 1</t>
  </si>
  <si>
    <t>Savings Year 2</t>
  </si>
  <si>
    <t>Savings Year 3</t>
  </si>
  <si>
    <t>Examples PLEASE DELETE BEFORE USING</t>
  </si>
  <si>
    <t>Total Savings</t>
  </si>
  <si>
    <t>Revised Revenue Budget (Surplus)/Deficit</t>
  </si>
  <si>
    <t>3YP Checklist 23/24</t>
  </si>
  <si>
    <t>Capital Balances</t>
  </si>
  <si>
    <t>Account title</t>
  </si>
  <si>
    <t>3YP
2024/25</t>
  </si>
  <si>
    <t>3YP
2025/26</t>
  </si>
  <si>
    <t>Actual 2023/24</t>
  </si>
  <si>
    <t>Select School</t>
  </si>
  <si>
    <t>Abbeys Combined School</t>
  </si>
  <si>
    <t>683x296j</t>
  </si>
  <si>
    <t>Barleyhurst Park Primary School</t>
  </si>
  <si>
    <t>544h335u</t>
  </si>
  <si>
    <t>Bishop Parker Catholic School</t>
  </si>
  <si>
    <t>208w746y</t>
  </si>
  <si>
    <t>Bow Brickhill First School</t>
  </si>
  <si>
    <t>785w778f</t>
  </si>
  <si>
    <t>Bradwell Village School</t>
  </si>
  <si>
    <t>356i515x</t>
  </si>
  <si>
    <t>Brooklands Farm School</t>
  </si>
  <si>
    <t>367k15d</t>
  </si>
  <si>
    <t>Broughton Fields Combined School</t>
  </si>
  <si>
    <t>593d393f</t>
  </si>
  <si>
    <t>Bushfield Middle School</t>
  </si>
  <si>
    <t>966x438s</t>
  </si>
  <si>
    <t>Caroline Haslett School</t>
  </si>
  <si>
    <t>576m105i</t>
  </si>
  <si>
    <t>Castlethorpe First School</t>
  </si>
  <si>
    <t>567s135u</t>
  </si>
  <si>
    <t>Cedars Combined School</t>
  </si>
  <si>
    <t>192u596h</t>
  </si>
  <si>
    <t>Cold Harbour C E Combined School</t>
  </si>
  <si>
    <t>188b616h</t>
  </si>
  <si>
    <t>Downs Barn First School</t>
  </si>
  <si>
    <t>35s874q</t>
  </si>
  <si>
    <t>Emerson Valley School</t>
  </si>
  <si>
    <t>37x334e</t>
  </si>
  <si>
    <t>Falconhurst Combined School</t>
  </si>
  <si>
    <t>64d48c</t>
  </si>
  <si>
    <t>Germander Park First School</t>
  </si>
  <si>
    <t>405r710m</t>
  </si>
  <si>
    <t>Giffard Park School</t>
  </si>
  <si>
    <t>6s938g</t>
  </si>
  <si>
    <t>Giles Brook Combined School</t>
  </si>
  <si>
    <t>310c303f</t>
  </si>
  <si>
    <t>Glastonbury Thorn First School</t>
  </si>
  <si>
    <t>123o359k</t>
  </si>
  <si>
    <t>Great Linford CC School</t>
  </si>
  <si>
    <t>275h732y</t>
  </si>
  <si>
    <t>Green Park School</t>
  </si>
  <si>
    <t>443o470v</t>
  </si>
  <si>
    <t>Greenleys First School</t>
  </si>
  <si>
    <t>450u970i</t>
  </si>
  <si>
    <t>Greenleys Middle School</t>
  </si>
  <si>
    <t>643y979t</t>
  </si>
  <si>
    <t>Hanslope Primary School</t>
  </si>
  <si>
    <t>967n246o</t>
  </si>
  <si>
    <t>Haversham First School</t>
  </si>
  <si>
    <t>274t686m</t>
  </si>
  <si>
    <t>Heelands First School</t>
  </si>
  <si>
    <t>128h609d</t>
  </si>
  <si>
    <t>Howe Park School</t>
  </si>
  <si>
    <t>283y650v</t>
  </si>
  <si>
    <t>Knowles Nursery School</t>
  </si>
  <si>
    <t>841x879w</t>
  </si>
  <si>
    <t>Long Meadow School</t>
  </si>
  <si>
    <t>326l864s</t>
  </si>
  <si>
    <t>Loughton Manor First School</t>
  </si>
  <si>
    <t>316y546e</t>
  </si>
  <si>
    <t>Merebrook First School</t>
  </si>
  <si>
    <t>660k525o</t>
  </si>
  <si>
    <t>Moorlands Centre Nursery School</t>
  </si>
  <si>
    <t>116q376h</t>
  </si>
  <si>
    <t>Newton Blossomville C E First School</t>
  </si>
  <si>
    <t>92q49d</t>
  </si>
  <si>
    <t>Newton Leys Primary School</t>
  </si>
  <si>
    <t>1xH34pR7</t>
  </si>
  <si>
    <t>North Crawley C E First School</t>
  </si>
  <si>
    <t>497k484l</t>
  </si>
  <si>
    <t>Oldbrook First School</t>
  </si>
  <si>
    <t>933t403r</t>
  </si>
  <si>
    <t>Pepper Hill First School</t>
  </si>
  <si>
    <t>550u834a</t>
  </si>
  <si>
    <t>Portfields Combined School</t>
  </si>
  <si>
    <t>694c861d</t>
  </si>
  <si>
    <t>Priory Common First School</t>
  </si>
  <si>
    <t>752d733h</t>
  </si>
  <si>
    <t>Romans Field Special School</t>
  </si>
  <si>
    <t>354x156y</t>
  </si>
  <si>
    <t>Russell First School</t>
  </si>
  <si>
    <t>733u76l</t>
  </si>
  <si>
    <t>Sherington First School</t>
  </si>
  <si>
    <t>929u173s</t>
  </si>
  <si>
    <t>Slated Row School</t>
  </si>
  <si>
    <t>972e667i</t>
  </si>
  <si>
    <t>Southwood Middle School</t>
  </si>
  <si>
    <t>667j918p</t>
  </si>
  <si>
    <t>St Andrews C of E Infant School</t>
  </si>
  <si>
    <t>487e802m</t>
  </si>
  <si>
    <t>St Bernadette's Catholic Primary School</t>
  </si>
  <si>
    <t>686d673m</t>
  </si>
  <si>
    <t>St Mary Magdalene Catholic Primary School</t>
  </si>
  <si>
    <t>294c302f</t>
  </si>
  <si>
    <t>St Mary's Wavendon C of E Primary</t>
  </si>
  <si>
    <t>494k327e</t>
  </si>
  <si>
    <t>St Monicas R C Combined School</t>
  </si>
  <si>
    <t>775p999d</t>
  </si>
  <si>
    <t>St Paul's Catholic School</t>
  </si>
  <si>
    <t>843v588r</t>
  </si>
  <si>
    <t>St Thomas Aquinas Catholic Primary School</t>
  </si>
  <si>
    <t>783g426m</t>
  </si>
  <si>
    <t>Stanton</t>
  </si>
  <si>
    <t>447l172j</t>
  </si>
  <si>
    <t>Stoke Goldington C E First School</t>
  </si>
  <si>
    <t>403o958c</t>
  </si>
  <si>
    <t>Summerfield School</t>
  </si>
  <si>
    <t>93p960h</t>
  </si>
  <si>
    <t>The Radcliffe School</t>
  </si>
  <si>
    <t>172c677k</t>
  </si>
  <si>
    <t>The Redway School</t>
  </si>
  <si>
    <t>984n400c</t>
  </si>
  <si>
    <t>The Willows First School</t>
  </si>
  <si>
    <t>124s704k</t>
  </si>
  <si>
    <t>Tickford Park Primary School</t>
  </si>
  <si>
    <t>772o15n</t>
  </si>
  <si>
    <t>75e560f</t>
  </si>
  <si>
    <t>Wavendon Gate School</t>
  </si>
  <si>
    <t>424w108l</t>
  </si>
  <si>
    <t>White Spire School</t>
  </si>
  <si>
    <t>890o873b</t>
  </si>
  <si>
    <t>Willen Primary School</t>
  </si>
  <si>
    <t>338p57p</t>
  </si>
  <si>
    <t>Wood End First School</t>
  </si>
  <si>
    <t>39b257j</t>
  </si>
  <si>
    <t>Wyvern School</t>
  </si>
  <si>
    <t>729u814h</t>
  </si>
  <si>
    <t>Totals:</t>
  </si>
  <si>
    <t>Number of schools submitted:</t>
  </si>
  <si>
    <t>Number of schools still to submit:</t>
  </si>
  <si>
    <t>Number of queries:</t>
  </si>
  <si>
    <t>Woodlands School</t>
  </si>
  <si>
    <t>3YP
2026/27</t>
  </si>
  <si>
    <t>2026/27</t>
  </si>
  <si>
    <t>Enter your web based remittance password in cell B6. If you need a reminder of your password please email schoolsfinance@milton-keynes.gov.uk</t>
  </si>
  <si>
    <t>2027/28</t>
  </si>
  <si>
    <t>Revenue Budget (Surplus)/Deficit</t>
  </si>
  <si>
    <t>Staff</t>
  </si>
  <si>
    <t>Staff restructure</t>
  </si>
  <si>
    <t>Redundancy and pension strain costs</t>
  </si>
  <si>
    <t>Catering</t>
  </si>
  <si>
    <t>Re-tender of catering contract</t>
  </si>
  <si>
    <t>Costs may be higher</t>
  </si>
  <si>
    <t>Subscriptions</t>
  </si>
  <si>
    <t>Review of subscriptions</t>
  </si>
  <si>
    <t xml:space="preserve">Enter predicted closing balances into the relvant year in cells D12, E12 and F12 as per the closing revenue balance from your 3YP. </t>
  </si>
  <si>
    <t xml:space="preserve">Schools must submit a recovery plan to the local authority when the revenue balances fall to a deficit more then 5% at 31 March of any year.  </t>
  </si>
  <si>
    <t xml:space="preserve">By submitting a deficit in any year in your 3YP,  your school has fallen within the criteria of needing to complete a recovery plan, we are therefore requesting you complete the template on the Deficit Recovery Plan tab of this file and return it to us as soon as possible. </t>
  </si>
  <si>
    <t>Home - Financial Benchmarking and Insights Tool - GOV.UK</t>
  </si>
  <si>
    <t>Financial Benchmarking and Insights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</si>
</sst>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64" formatCode="#,##0;\(#,##0\)"/>
    <numFmt numFmtId="165" formatCode="&quot;£&quot;#,##0.00"/>
  </numFmts>
  <fonts count="24" x14ac:knownFonts="1">
    <font>
      <sz val="11"/>
      <color theme="1"/>
      <name val="Calibri"/>
      <family val="2"/>
      <scheme val="minor"/>
    </font>
    <font>
      <b/>
      <sz val="14"/>
      <color theme="1"/>
      <name val="Calibri"/>
      <family val="2"/>
      <scheme val="minor"/>
    </font>
    <font>
      <sz val="10"/>
      <name val="Arial"/>
      <family val="2"/>
    </font>
    <font>
      <sz val="8"/>
      <color theme="1"/>
      <name val="Arial"/>
      <family val="2"/>
    </font>
    <font>
      <b/>
      <sz val="11"/>
      <color theme="1"/>
      <name val="Calibri"/>
      <family val="2"/>
      <scheme val="minor"/>
    </font>
    <font>
      <b/>
      <u/>
      <sz val="12"/>
      <color theme="1"/>
      <name val="Calibri"/>
      <family val="2"/>
      <scheme val="minor"/>
    </font>
    <font>
      <sz val="11"/>
      <color theme="0"/>
      <name val="Calibri"/>
      <family val="2"/>
      <scheme val="minor"/>
    </font>
    <font>
      <sz val="8"/>
      <color theme="0"/>
      <name val="Arial"/>
      <family val="2"/>
    </font>
    <font>
      <b/>
      <sz val="8"/>
      <color theme="0"/>
      <name val="Arial"/>
      <family val="2"/>
    </font>
    <font>
      <b/>
      <sz val="14"/>
      <color theme="0"/>
      <name val="Calibri"/>
      <family val="2"/>
      <scheme val="minor"/>
    </font>
    <font>
      <b/>
      <u/>
      <sz val="14"/>
      <name val="Calibri"/>
      <family val="2"/>
      <scheme val="minor"/>
    </font>
    <font>
      <sz val="11"/>
      <name val="Calibri"/>
      <family val="2"/>
      <scheme val="minor"/>
    </font>
    <font>
      <sz val="11"/>
      <color theme="0" tint="-0.499984740745262"/>
      <name val="Calibri"/>
      <family val="2"/>
      <scheme val="minor"/>
    </font>
    <font>
      <b/>
      <sz val="11"/>
      <name val="Calibri"/>
      <family val="2"/>
      <scheme val="minor"/>
    </font>
    <font>
      <b/>
      <sz val="11"/>
      <color theme="0" tint="-0.499984740745262"/>
      <name val="Calibri"/>
      <family val="2"/>
      <scheme val="minor"/>
    </font>
    <font>
      <sz val="11"/>
      <name val="Marlett"/>
      <charset val="2"/>
    </font>
    <font>
      <sz val="8"/>
      <color rgb="FFFF0000"/>
      <name val="Arial"/>
      <family val="2"/>
    </font>
    <font>
      <u/>
      <sz val="11"/>
      <color theme="10"/>
      <name val="Calibri"/>
      <family val="2"/>
      <scheme val="minor"/>
    </font>
    <font>
      <b/>
      <sz val="10"/>
      <name val="Arial"/>
      <family val="2"/>
    </font>
    <font>
      <b/>
      <sz val="16"/>
      <color theme="0"/>
      <name val="Calibri"/>
      <family val="2"/>
    </font>
    <font>
      <b/>
      <sz val="12"/>
      <color theme="0"/>
      <name val="Calibri"/>
      <family val="2"/>
    </font>
    <font>
      <sz val="11"/>
      <name val="Calibri"/>
      <family val="2"/>
    </font>
    <font>
      <b/>
      <sz val="8"/>
      <color theme="1"/>
      <name val="Arial"/>
      <family val="2"/>
    </font>
    <font>
      <b/>
      <sz val="10"/>
      <name val="Arial"/>
      <family val="2"/>
    </font>
  </fonts>
  <fills count="7">
    <fill>
      <patternFill patternType="none"/>
    </fill>
    <fill>
      <patternFill patternType="gray125"/>
    </fill>
    <fill>
      <patternFill patternType="solid">
        <fgColor rgb="FF00899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FF00"/>
        <bgColor indexed="64"/>
      </patternFill>
    </fill>
  </fills>
  <borders count="2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rgb="FF000000"/>
      </top>
      <bottom/>
      <diagonal/>
    </border>
    <border>
      <left style="thin">
        <color rgb="FF000000"/>
      </left>
      <right/>
      <top/>
      <bottom style="thin">
        <color indexed="64"/>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17" fillId="0" borderId="0" applyNumberFormat="0" applyFill="0" applyBorder="0" applyAlignment="0" applyProtection="0"/>
  </cellStyleXfs>
  <cellXfs count="117">
    <xf numFmtId="0" fontId="0" fillId="0" borderId="0" xfId="0"/>
    <xf numFmtId="0" fontId="3" fillId="0" borderId="0" xfId="0" applyFont="1"/>
    <xf numFmtId="17" fontId="1" fillId="0" borderId="0" xfId="0" applyNumberFormat="1" applyFont="1"/>
    <xf numFmtId="0" fontId="5" fillId="0" borderId="0" xfId="0" applyFont="1"/>
    <xf numFmtId="0" fontId="8" fillId="2" borderId="4" xfId="0" applyFont="1" applyFill="1" applyBorder="1" applyAlignment="1">
      <alignment horizontal="left"/>
    </xf>
    <xf numFmtId="5" fontId="8" fillId="2" borderId="4" xfId="0" applyNumberFormat="1" applyFont="1" applyFill="1" applyBorder="1" applyAlignment="1">
      <alignment horizontal="center" wrapText="1"/>
    </xf>
    <xf numFmtId="5" fontId="8" fillId="2" borderId="4" xfId="0" applyNumberFormat="1" applyFont="1" applyFill="1" applyBorder="1" applyAlignment="1">
      <alignment horizontal="right"/>
    </xf>
    <xf numFmtId="0" fontId="3" fillId="0" borderId="6" xfId="0" applyFont="1" applyBorder="1"/>
    <xf numFmtId="5" fontId="3" fillId="0" borderId="0" xfId="0" applyNumberFormat="1" applyFont="1"/>
    <xf numFmtId="5" fontId="3" fillId="0" borderId="7" xfId="0" applyNumberFormat="1" applyFont="1" applyBorder="1"/>
    <xf numFmtId="0" fontId="8" fillId="2" borderId="8" xfId="0" applyFont="1" applyFill="1" applyBorder="1" applyAlignment="1">
      <alignment horizontal="left"/>
    </xf>
    <xf numFmtId="5" fontId="8" fillId="2" borderId="9" xfId="0" applyNumberFormat="1" applyFont="1" applyFill="1" applyBorder="1" applyAlignment="1">
      <alignment horizontal="center" wrapText="1"/>
    </xf>
    <xf numFmtId="5" fontId="3" fillId="0" borderId="0" xfId="0" applyNumberFormat="1" applyFont="1" applyAlignment="1">
      <alignment horizontal="right"/>
    </xf>
    <xf numFmtId="5" fontId="3" fillId="0" borderId="7" xfId="0" applyNumberFormat="1" applyFont="1" applyBorder="1" applyAlignment="1">
      <alignment horizontal="right"/>
    </xf>
    <xf numFmtId="5" fontId="8" fillId="2" borderId="9" xfId="0" applyNumberFormat="1" applyFont="1" applyFill="1" applyBorder="1" applyAlignment="1">
      <alignment horizontal="right"/>
    </xf>
    <xf numFmtId="0" fontId="3" fillId="0" borderId="10" xfId="0" applyFont="1" applyBorder="1"/>
    <xf numFmtId="0" fontId="3" fillId="0" borderId="11" xfId="0" applyFont="1" applyBorder="1"/>
    <xf numFmtId="37" fontId="3" fillId="0" borderId="11" xfId="0" applyNumberFormat="1" applyFont="1" applyBorder="1"/>
    <xf numFmtId="37" fontId="3" fillId="0" borderId="12" xfId="0" applyNumberFormat="1" applyFont="1" applyBorder="1"/>
    <xf numFmtId="0" fontId="4" fillId="0" borderId="0" xfId="0" applyFont="1"/>
    <xf numFmtId="0" fontId="7" fillId="0" borderId="0" xfId="0" applyFont="1"/>
    <xf numFmtId="0" fontId="8" fillId="0" borderId="0" xfId="0" applyFont="1" applyAlignment="1">
      <alignment horizontal="center"/>
    </xf>
    <xf numFmtId="0" fontId="7" fillId="0" borderId="0" xfId="0" applyFont="1" applyAlignment="1">
      <alignment horizontal="left"/>
    </xf>
    <xf numFmtId="3" fontId="3" fillId="0" borderId="0" xfId="0" applyNumberFormat="1" applyFont="1" applyAlignment="1">
      <alignment horizontal="right"/>
    </xf>
    <xf numFmtId="3" fontId="3" fillId="0" borderId="0" xfId="0" applyNumberFormat="1" applyFont="1" applyAlignment="1">
      <alignment horizontal="left" wrapText="1"/>
    </xf>
    <xf numFmtId="164" fontId="3" fillId="0" borderId="0" xfId="0" applyNumberFormat="1" applyFont="1" applyAlignment="1">
      <alignment horizontal="right"/>
    </xf>
    <xf numFmtId="3" fontId="3" fillId="0" borderId="0" xfId="0" applyNumberFormat="1" applyFont="1" applyAlignment="1" applyProtection="1">
      <alignment horizontal="left" wrapText="1"/>
      <protection locked="0"/>
    </xf>
    <xf numFmtId="164" fontId="8" fillId="0" borderId="0" xfId="0" applyNumberFormat="1" applyFont="1" applyAlignment="1">
      <alignment horizontal="right"/>
    </xf>
    <xf numFmtId="3" fontId="7" fillId="0" borderId="0" xfId="0" applyNumberFormat="1" applyFont="1" applyAlignment="1">
      <alignment horizontal="left" wrapText="1"/>
    </xf>
    <xf numFmtId="164" fontId="3" fillId="0" borderId="0" xfId="0" applyNumberFormat="1" applyFont="1"/>
    <xf numFmtId="0" fontId="8" fillId="0" borderId="0" xfId="1" applyFont="1"/>
    <xf numFmtId="3" fontId="8" fillId="0" borderId="0" xfId="0" applyNumberFormat="1" applyFont="1" applyAlignment="1">
      <alignment horizontal="left" wrapText="1"/>
    </xf>
    <xf numFmtId="0" fontId="3" fillId="0" borderId="0" xfId="0" applyFont="1" applyAlignment="1">
      <alignment horizontal="left" wrapText="1"/>
    </xf>
    <xf numFmtId="9" fontId="8" fillId="0" borderId="0" xfId="0" applyNumberFormat="1" applyFont="1" applyAlignment="1">
      <alignment horizontal="right"/>
    </xf>
    <xf numFmtId="0" fontId="6" fillId="0" borderId="0" xfId="0" applyFont="1"/>
    <xf numFmtId="0" fontId="9" fillId="2" borderId="0" xfId="0" applyFont="1" applyFill="1" applyAlignment="1">
      <alignment horizontal="right"/>
    </xf>
    <xf numFmtId="0" fontId="10" fillId="0" borderId="0" xfId="0" applyFont="1" applyAlignment="1">
      <alignment vertical="top"/>
    </xf>
    <xf numFmtId="0" fontId="11" fillId="0" borderId="0" xfId="0" applyFont="1" applyAlignment="1">
      <alignment horizontal="right" vertical="top"/>
    </xf>
    <xf numFmtId="0" fontId="12" fillId="0" borderId="0" xfId="0" applyFont="1" applyAlignment="1">
      <alignment vertical="top"/>
    </xf>
    <xf numFmtId="0" fontId="11" fillId="0" borderId="0" xfId="0" applyFont="1" applyAlignment="1">
      <alignment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right" vertical="top" wrapText="1"/>
    </xf>
    <xf numFmtId="0" fontId="13" fillId="3" borderId="0" xfId="0" applyFont="1" applyFill="1" applyAlignment="1">
      <alignment horizontal="right" vertical="top" wrapText="1"/>
    </xf>
    <xf numFmtId="0" fontId="14" fillId="4" borderId="16" xfId="0" applyFont="1" applyFill="1" applyBorder="1" applyAlignment="1">
      <alignment horizontal="right" vertical="top" wrapText="1"/>
    </xf>
    <xf numFmtId="0" fontId="13" fillId="4" borderId="0" xfId="0" applyFont="1" applyFill="1" applyAlignment="1">
      <alignment horizontal="right" vertical="top" wrapText="1"/>
    </xf>
    <xf numFmtId="0" fontId="13" fillId="4" borderId="17" xfId="0" applyFont="1" applyFill="1" applyBorder="1" applyAlignment="1">
      <alignment horizontal="right" vertical="top" wrapText="1"/>
    </xf>
    <xf numFmtId="0" fontId="11" fillId="5" borderId="0" xfId="0" applyFont="1" applyFill="1" applyAlignment="1">
      <alignment vertical="center"/>
    </xf>
    <xf numFmtId="0" fontId="11" fillId="0" borderId="0" xfId="0" applyFont="1" applyAlignment="1">
      <alignment horizontal="right" vertical="center"/>
    </xf>
    <xf numFmtId="0" fontId="15" fillId="0" borderId="0" xfId="0" applyFont="1" applyAlignment="1">
      <alignment horizontal="center" vertical="center"/>
    </xf>
    <xf numFmtId="4" fontId="12" fillId="4" borderId="16" xfId="0" applyNumberFormat="1" applyFont="1" applyFill="1" applyBorder="1" applyAlignment="1">
      <alignment horizontal="right" vertical="center"/>
    </xf>
    <xf numFmtId="4" fontId="11" fillId="4" borderId="0" xfId="0" applyNumberFormat="1" applyFont="1" applyFill="1" applyAlignment="1">
      <alignment horizontal="right" vertical="center"/>
    </xf>
    <xf numFmtId="0" fontId="11" fillId="0" borderId="0" xfId="0" applyFont="1" applyAlignment="1">
      <alignment vertical="center"/>
    </xf>
    <xf numFmtId="0" fontId="11" fillId="0" borderId="0" xfId="0" applyFont="1" applyAlignment="1">
      <alignment horizontal="center" vertical="top"/>
    </xf>
    <xf numFmtId="0" fontId="11" fillId="3" borderId="0" xfId="0" applyFont="1" applyFill="1" applyAlignment="1">
      <alignment horizontal="right" vertical="top"/>
    </xf>
    <xf numFmtId="0" fontId="12" fillId="4" borderId="16" xfId="0" applyFont="1" applyFill="1" applyBorder="1" applyAlignment="1">
      <alignment horizontal="right" vertical="top"/>
    </xf>
    <xf numFmtId="0" fontId="11" fillId="4" borderId="0" xfId="0" applyFont="1" applyFill="1" applyAlignment="1">
      <alignment horizontal="right" vertical="top"/>
    </xf>
    <xf numFmtId="165" fontId="11" fillId="4" borderId="0" xfId="0" applyNumberFormat="1" applyFont="1" applyFill="1" applyAlignment="1">
      <alignment horizontal="right" vertical="top"/>
    </xf>
    <xf numFmtId="0" fontId="11" fillId="4" borderId="17" xfId="0" applyFont="1" applyFill="1" applyBorder="1" applyAlignment="1">
      <alignment horizontal="right" vertical="top"/>
    </xf>
    <xf numFmtId="0" fontId="15" fillId="0" borderId="0" xfId="0" applyFont="1" applyAlignment="1">
      <alignment horizontal="center" vertical="top"/>
    </xf>
    <xf numFmtId="0" fontId="13" fillId="0" borderId="0" xfId="0" applyFont="1" applyAlignment="1">
      <alignment horizontal="left" vertical="top"/>
    </xf>
    <xf numFmtId="4" fontId="13" fillId="3" borderId="19" xfId="0" applyNumberFormat="1" applyFont="1" applyFill="1" applyBorder="1" applyAlignment="1">
      <alignment horizontal="right" vertical="top"/>
    </xf>
    <xf numFmtId="4" fontId="14" fillId="4" borderId="3" xfId="0" applyNumberFormat="1" applyFont="1" applyFill="1" applyBorder="1" applyAlignment="1">
      <alignment horizontal="right" vertical="top"/>
    </xf>
    <xf numFmtId="4" fontId="13" fillId="4" borderId="19" xfId="0" applyNumberFormat="1" applyFont="1" applyFill="1" applyBorder="1" applyAlignment="1">
      <alignment horizontal="right" vertical="top"/>
    </xf>
    <xf numFmtId="4" fontId="13" fillId="4" borderId="1" xfId="0" applyNumberFormat="1" applyFont="1" applyFill="1" applyBorder="1" applyAlignment="1">
      <alignment horizontal="right" vertical="top"/>
    </xf>
    <xf numFmtId="0" fontId="12" fillId="0" borderId="0" xfId="0" applyFont="1" applyAlignment="1">
      <alignment horizontal="right" vertical="top"/>
    </xf>
    <xf numFmtId="165" fontId="11" fillId="0" borderId="0" xfId="0" applyNumberFormat="1" applyFont="1" applyAlignment="1">
      <alignment horizontal="right" vertical="top"/>
    </xf>
    <xf numFmtId="2" fontId="11" fillId="0" borderId="0" xfId="0" applyNumberFormat="1" applyFont="1" applyAlignment="1">
      <alignment horizontal="right" vertical="top"/>
    </xf>
    <xf numFmtId="0" fontId="3" fillId="0" borderId="6" xfId="0" applyFont="1" applyBorder="1" applyAlignment="1">
      <alignment vertical="center"/>
    </xf>
    <xf numFmtId="0" fontId="13" fillId="3" borderId="14" xfId="0" applyFont="1" applyFill="1" applyBorder="1" applyAlignment="1">
      <alignment horizontal="center" vertical="top"/>
    </xf>
    <xf numFmtId="0" fontId="16" fillId="0" borderId="0" xfId="0" applyFont="1"/>
    <xf numFmtId="4" fontId="11" fillId="0" borderId="0" xfId="0" applyNumberFormat="1" applyFont="1" applyAlignment="1">
      <alignment horizontal="right" vertical="center"/>
    </xf>
    <xf numFmtId="0" fontId="17" fillId="2" borderId="0" xfId="2" applyFill="1" applyAlignment="1">
      <alignment horizontal="right"/>
    </xf>
    <xf numFmtId="0" fontId="17" fillId="0" borderId="0" xfId="2"/>
    <xf numFmtId="0" fontId="13" fillId="0" borderId="0" xfId="0" applyFont="1" applyAlignment="1">
      <alignment horizontal="center" vertical="top"/>
    </xf>
    <xf numFmtId="4" fontId="13" fillId="0" borderId="0" xfId="0" applyNumberFormat="1" applyFont="1" applyAlignment="1">
      <alignment horizontal="right" vertical="top"/>
    </xf>
    <xf numFmtId="0" fontId="18" fillId="0" borderId="0" xfId="0" applyFont="1"/>
    <xf numFmtId="11" fontId="18" fillId="0" borderId="0" xfId="0" applyNumberFormat="1" applyFont="1"/>
    <xf numFmtId="0" fontId="0" fillId="0" borderId="0" xfId="0" applyAlignment="1">
      <alignment wrapText="1"/>
    </xf>
    <xf numFmtId="0" fontId="4" fillId="0" borderId="0" xfId="0" applyFont="1" applyAlignment="1">
      <alignment wrapText="1"/>
    </xf>
    <xf numFmtId="0" fontId="0" fillId="0" borderId="18" xfId="0" applyBorder="1" applyAlignment="1">
      <alignment wrapText="1"/>
    </xf>
    <xf numFmtId="0" fontId="0" fillId="0" borderId="2" xfId="0" applyBorder="1" applyAlignment="1">
      <alignment wrapText="1"/>
    </xf>
    <xf numFmtId="0" fontId="4" fillId="0" borderId="18" xfId="0" applyFont="1" applyBorder="1" applyAlignment="1">
      <alignment wrapText="1"/>
    </xf>
    <xf numFmtId="0" fontId="19" fillId="2" borderId="8" xfId="0" applyFont="1" applyFill="1" applyBorder="1" applyAlignment="1">
      <alignment horizontal="left"/>
    </xf>
    <xf numFmtId="0" fontId="20" fillId="2" borderId="8" xfId="0" applyFont="1" applyFill="1" applyBorder="1" applyAlignment="1">
      <alignment horizontal="left"/>
    </xf>
    <xf numFmtId="0" fontId="20" fillId="2" borderId="23" xfId="0" applyFont="1" applyFill="1" applyBorder="1" applyAlignment="1">
      <alignment horizontal="left"/>
    </xf>
    <xf numFmtId="0" fontId="17" fillId="0" borderId="18" xfId="2" applyBorder="1"/>
    <xf numFmtId="0" fontId="21"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wrapText="1"/>
    </xf>
    <xf numFmtId="0" fontId="8" fillId="2" borderId="24" xfId="0" applyFont="1" applyFill="1" applyBorder="1" applyAlignment="1">
      <alignment horizontal="center" vertical="top" wrapText="1"/>
    </xf>
    <xf numFmtId="0" fontId="8" fillId="2" borderId="19" xfId="0" applyFont="1" applyFill="1" applyBorder="1" applyAlignment="1">
      <alignment horizontal="center" vertical="top" wrapText="1"/>
    </xf>
    <xf numFmtId="0" fontId="3" fillId="0" borderId="0" xfId="0" applyFont="1" applyAlignment="1">
      <alignment vertical="center" wrapText="1"/>
    </xf>
    <xf numFmtId="0" fontId="8" fillId="2" borderId="25" xfId="0" applyFont="1" applyFill="1" applyBorder="1" applyAlignment="1">
      <alignment horizontal="left" wrapText="1"/>
    </xf>
    <xf numFmtId="0" fontId="3" fillId="0" borderId="11" xfId="0" applyFont="1" applyBorder="1" applyAlignment="1">
      <alignment wrapText="1"/>
    </xf>
    <xf numFmtId="0" fontId="8" fillId="0" borderId="0" xfId="1" applyFont="1" applyAlignment="1">
      <alignment wrapText="1"/>
    </xf>
    <xf numFmtId="3" fontId="3" fillId="0" borderId="0" xfId="0" applyNumberFormat="1" applyFont="1"/>
    <xf numFmtId="0" fontId="22" fillId="6" borderId="6" xfId="0" applyFont="1" applyFill="1" applyBorder="1"/>
    <xf numFmtId="0" fontId="17" fillId="0" borderId="0" xfId="2" applyFill="1" applyAlignment="1">
      <alignment horizontal="right" wrapText="1"/>
    </xf>
    <xf numFmtId="0" fontId="23" fillId="0" borderId="0" xfId="0" applyFont="1"/>
    <xf numFmtId="0" fontId="0" fillId="0" borderId="18" xfId="0" applyFill="1" applyBorder="1" applyAlignment="1">
      <alignment wrapText="1"/>
    </xf>
    <xf numFmtId="0" fontId="0" fillId="0" borderId="0" xfId="0" applyFill="1"/>
    <xf numFmtId="0" fontId="0" fillId="0" borderId="0" xfId="0" applyFill="1" applyAlignment="1">
      <alignment wrapText="1"/>
    </xf>
    <xf numFmtId="0" fontId="20" fillId="2" borderId="26" xfId="0" applyFont="1" applyFill="1" applyBorder="1" applyAlignment="1">
      <alignment horizontal="left"/>
    </xf>
    <xf numFmtId="0" fontId="0" fillId="0" borderId="27" xfId="0" applyBorder="1" applyAlignment="1">
      <alignment wrapText="1"/>
    </xf>
    <xf numFmtId="0" fontId="17" fillId="0" borderId="27" xfId="2" applyBorder="1"/>
    <xf numFmtId="0" fontId="0" fillId="0" borderId="28" xfId="0" applyBorder="1" applyAlignment="1">
      <alignment wrapText="1"/>
    </xf>
    <xf numFmtId="3" fontId="3" fillId="0" borderId="0" xfId="0" applyNumberFormat="1" applyFont="1" applyFill="1" applyAlignment="1" applyProtection="1">
      <alignment horizontal="left" wrapText="1"/>
      <protection locked="0"/>
    </xf>
    <xf numFmtId="0" fontId="8" fillId="2" borderId="20"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21" xfId="0" applyFont="1" applyFill="1" applyBorder="1" applyAlignment="1">
      <alignment horizontal="center" vertical="top"/>
    </xf>
    <xf numFmtId="0" fontId="0" fillId="2" borderId="22" xfId="0" applyFill="1" applyBorder="1" applyAlignment="1">
      <alignment horizontal="center"/>
    </xf>
    <xf numFmtId="0" fontId="0" fillId="2" borderId="1" xfId="0" applyFill="1" applyBorder="1" applyAlignment="1">
      <alignment horizontal="center"/>
    </xf>
    <xf numFmtId="0" fontId="13" fillId="4" borderId="13" xfId="0" applyFont="1" applyFill="1" applyBorder="1" applyAlignment="1">
      <alignment horizontal="center" vertical="top"/>
    </xf>
    <xf numFmtId="0" fontId="13" fillId="4" borderId="14" xfId="0" applyFont="1" applyFill="1" applyBorder="1" applyAlignment="1">
      <alignment horizontal="center" vertical="top"/>
    </xf>
    <xf numFmtId="0" fontId="13" fillId="4" borderId="15" xfId="0" applyFont="1" applyFill="1" applyBorder="1" applyAlignment="1">
      <alignment horizontal="center" vertical="top"/>
    </xf>
  </cellXfs>
  <cellStyles count="3">
    <cellStyle name="Hyperlink" xfId="2" builtinId="8"/>
    <cellStyle name="Normal" xfId="0" builtinId="0"/>
    <cellStyle name="Normal 2" xfId="1" xr:uid="{00000000-0005-0000-0000-000001000000}"/>
  </cellStyles>
  <dxfs count="10">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patternType="none">
          <bgColor auto="1"/>
        </patternFill>
      </fill>
    </dxf>
    <dxf>
      <fill>
        <patternFill>
          <bgColor rgb="FFFFC000"/>
        </patternFill>
      </fill>
    </dxf>
    <dxf>
      <fill>
        <patternFill>
          <bgColor rgb="FF92D050"/>
        </patternFill>
      </fill>
    </dxf>
    <dxf>
      <font>
        <b/>
        <i val="0"/>
        <color theme="0"/>
      </font>
      <fill>
        <patternFill>
          <bgColor rgb="FFFF0000"/>
        </patternFill>
      </fill>
    </dxf>
  </dxfs>
  <tableStyles count="0" defaultTableStyle="TableStyleMedium2" defaultPivotStyle="PivotStyleLight16"/>
  <colors>
    <mruColors>
      <color rgb="FF008996"/>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177800</xdr:colOff>
      <xdr:row>1</xdr:row>
      <xdr:rowOff>30360</xdr:rowOff>
    </xdr:from>
    <xdr:to>
      <xdr:col>6</xdr:col>
      <xdr:colOff>466725</xdr:colOff>
      <xdr:row>4</xdr:row>
      <xdr:rowOff>132165</xdr:rowOff>
    </xdr:to>
    <xdr:pic>
      <xdr:nvPicPr>
        <xdr:cNvPr id="3" name="Picture 2">
          <a:extLst>
            <a:ext uri="{FF2B5EF4-FFF2-40B4-BE49-F238E27FC236}">
              <a16:creationId xmlns:a16="http://schemas.microsoft.com/office/drawing/2014/main" id="{7EF8AC1D-D2A6-44B2-ADBF-2FDE86ED0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750" y="227210"/>
          <a:ext cx="2736850" cy="673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kcouncil.sharepoint.com/sites/files-fin-FN16/FN16.6/Corporate/2024-25/Budget%20Monitoring/Budgets/3YP/3YP%202024.xlsx" TargetMode="External"/><Relationship Id="rId1" Type="http://schemas.openxmlformats.org/officeDocument/2006/relationships/externalLinkPath" Target="https://mkcouncil.sharepoint.com/sites/files-fin-FN16/FN16.6/Corporate/2024-25/Budget%20Monitoring/Budgets/3YP/3YP%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YP 24-25"/>
      <sheetName val="Sheet1"/>
      <sheetName val="workings"/>
      <sheetName val="workings 2"/>
    </sheetNames>
    <sheetDataSet>
      <sheetData sheetId="0">
        <row r="1">
          <cell r="C1"/>
          <cell r="D1"/>
          <cell r="E1"/>
          <cell r="F1"/>
          <cell r="G1"/>
          <cell r="H1"/>
          <cell r="I1"/>
          <cell r="J1"/>
          <cell r="L1"/>
          <cell r="M1"/>
          <cell r="N1"/>
        </row>
        <row r="2">
          <cell r="D2" t="str">
            <v>Received</v>
          </cell>
          <cell r="E2" t="str">
            <v>Signed</v>
          </cell>
          <cell r="F2"/>
          <cell r="G2" t="str">
            <v>All OK</v>
          </cell>
          <cell r="H2" t="str">
            <v>Revenue Balances</v>
          </cell>
          <cell r="I2"/>
          <cell r="J2"/>
          <cell r="K2"/>
          <cell r="L2" t="str">
            <v>Capital Balances</v>
          </cell>
          <cell r="M2"/>
          <cell r="N2"/>
          <cell r="O2"/>
        </row>
        <row r="3">
          <cell r="C3"/>
          <cell r="D3"/>
          <cell r="E3" t="str">
            <v>HT</v>
          </cell>
          <cell r="F3" t="str">
            <v>COG</v>
          </cell>
          <cell r="G3"/>
          <cell r="H3" t="str">
            <v>Actual 2023/24</v>
          </cell>
          <cell r="I3" t="str">
            <v>3YP
2024/25</v>
          </cell>
          <cell r="J3" t="str">
            <v>3YP
2025/26</v>
          </cell>
          <cell r="K3" t="str">
            <v>3YP
2026/27</v>
          </cell>
          <cell r="L3" t="str">
            <v>Actual 2023/24</v>
          </cell>
          <cell r="M3" t="str">
            <v>3YP
2024/25</v>
          </cell>
          <cell r="N3" t="str">
            <v>3YP
2025/26</v>
          </cell>
          <cell r="O3" t="str">
            <v>3YP
2026/27</v>
          </cell>
        </row>
        <row r="4">
          <cell r="C4">
            <v>2348</v>
          </cell>
          <cell r="D4">
            <v>45471</v>
          </cell>
          <cell r="E4" t="str">
            <v>a</v>
          </cell>
          <cell r="F4" t="str">
            <v>a</v>
          </cell>
          <cell r="G4" t="str">
            <v>All OK</v>
          </cell>
          <cell r="H4">
            <v>-89548.71</v>
          </cell>
          <cell r="I4">
            <v>-177064.8600000001</v>
          </cell>
          <cell r="J4">
            <v>-88090.860000000102</v>
          </cell>
          <cell r="K4">
            <v>37324.139999999898</v>
          </cell>
          <cell r="L4">
            <v>0</v>
          </cell>
          <cell r="M4">
            <v>0</v>
          </cell>
          <cell r="N4">
            <v>0</v>
          </cell>
          <cell r="O4">
            <v>0</v>
          </cell>
        </row>
        <row r="5">
          <cell r="C5">
            <v>2238</v>
          </cell>
          <cell r="D5">
            <v>45478</v>
          </cell>
          <cell r="E5" t="str">
            <v>a</v>
          </cell>
          <cell r="F5" t="str">
            <v>a</v>
          </cell>
          <cell r="G5"/>
          <cell r="H5">
            <v>45640.55</v>
          </cell>
          <cell r="I5">
            <v>41906.519999999997</v>
          </cell>
          <cell r="J5">
            <v>16597.64</v>
          </cell>
          <cell r="K5">
            <v>-8105.74</v>
          </cell>
          <cell r="L5">
            <v>10029.700000000001</v>
          </cell>
          <cell r="M5">
            <v>1424.7</v>
          </cell>
          <cell r="N5">
            <v>7719.7</v>
          </cell>
          <cell r="O5">
            <v>14014.7</v>
          </cell>
        </row>
        <row r="6">
          <cell r="C6">
            <v>3377</v>
          </cell>
          <cell r="D6">
            <v>45461</v>
          </cell>
          <cell r="E6" t="str">
            <v>a</v>
          </cell>
          <cell r="F6" t="str">
            <v>a</v>
          </cell>
          <cell r="G6" t="str">
            <v>y</v>
          </cell>
          <cell r="H6">
            <v>238062.4</v>
          </cell>
          <cell r="I6">
            <v>193315.88999999998</v>
          </cell>
          <cell r="J6">
            <v>139932.88999999998</v>
          </cell>
          <cell r="K6">
            <v>83692.889999999985</v>
          </cell>
          <cell r="L6">
            <v>0</v>
          </cell>
          <cell r="M6">
            <v>0</v>
          </cell>
          <cell r="N6">
            <v>0</v>
          </cell>
          <cell r="O6">
            <v>0</v>
          </cell>
        </row>
        <row r="7">
          <cell r="C7">
            <v>3384</v>
          </cell>
          <cell r="D7">
            <v>45450</v>
          </cell>
          <cell r="E7" t="str">
            <v>a</v>
          </cell>
          <cell r="F7" t="str">
            <v>a</v>
          </cell>
          <cell r="G7" t="str">
            <v>y</v>
          </cell>
          <cell r="H7">
            <v>122108.9</v>
          </cell>
          <cell r="I7">
            <v>98533.610000000073</v>
          </cell>
          <cell r="J7">
            <v>89844.842500000115</v>
          </cell>
          <cell r="K7">
            <v>52806.73197500009</v>
          </cell>
          <cell r="L7">
            <v>0</v>
          </cell>
          <cell r="M7">
            <v>0</v>
          </cell>
          <cell r="N7">
            <v>0</v>
          </cell>
          <cell r="O7">
            <v>0</v>
          </cell>
        </row>
        <row r="8">
          <cell r="C8">
            <v>2309</v>
          </cell>
          <cell r="D8">
            <v>45470</v>
          </cell>
          <cell r="E8" t="str">
            <v>a</v>
          </cell>
          <cell r="F8" t="str">
            <v>a</v>
          </cell>
          <cell r="G8" t="str">
            <v>y</v>
          </cell>
          <cell r="H8">
            <v>451654.05</v>
          </cell>
          <cell r="I8">
            <v>92495.020000000193</v>
          </cell>
          <cell r="J8">
            <v>-144251.05999999965</v>
          </cell>
          <cell r="K8">
            <v>-456614.93999999954</v>
          </cell>
          <cell r="L8">
            <v>2510.54</v>
          </cell>
          <cell r="M8">
            <v>0</v>
          </cell>
          <cell r="N8">
            <v>0</v>
          </cell>
          <cell r="O8">
            <v>0</v>
          </cell>
        </row>
        <row r="9">
          <cell r="C9">
            <v>3391</v>
          </cell>
          <cell r="D9">
            <v>45559</v>
          </cell>
          <cell r="E9" t="str">
            <v>a</v>
          </cell>
          <cell r="F9" t="str">
            <v>a</v>
          </cell>
          <cell r="G9" t="str">
            <v>chased 02 and 09</v>
          </cell>
          <cell r="H9">
            <v>23023.09</v>
          </cell>
          <cell r="I9">
            <v>37796.309999999517</v>
          </cell>
          <cell r="J9">
            <v>84819.139999999592</v>
          </cell>
          <cell r="K9">
            <v>39099.809999999517</v>
          </cell>
          <cell r="L9">
            <v>34139.61</v>
          </cell>
          <cell r="M9">
            <v>18403</v>
          </cell>
          <cell r="N9">
            <v>18752.660000000003</v>
          </cell>
          <cell r="O9">
            <v>19108.960000000003</v>
          </cell>
        </row>
        <row r="10">
          <cell r="C10">
            <v>2017</v>
          </cell>
          <cell r="D10">
            <v>45464</v>
          </cell>
          <cell r="E10" t="str">
            <v>a</v>
          </cell>
          <cell r="F10" t="str">
            <v>a</v>
          </cell>
          <cell r="G10" t="str">
            <v>y</v>
          </cell>
          <cell r="H10">
            <v>160918.92000000001</v>
          </cell>
          <cell r="I10">
            <v>35130.089999999938</v>
          </cell>
          <cell r="J10">
            <v>16499.889999999752</v>
          </cell>
          <cell r="K10">
            <v>-62809.050000000192</v>
          </cell>
          <cell r="L10">
            <v>17623.93</v>
          </cell>
          <cell r="M10">
            <v>5993.93</v>
          </cell>
          <cell r="N10">
            <v>0</v>
          </cell>
          <cell r="O10">
            <v>0</v>
          </cell>
        </row>
        <row r="11">
          <cell r="C11">
            <v>2121</v>
          </cell>
          <cell r="D11">
            <v>45474</v>
          </cell>
          <cell r="E11"/>
          <cell r="F11"/>
          <cell r="G11" t="str">
            <v>Govs meeting is 4 July, will submit draft and then confirmation after the meeting</v>
          </cell>
          <cell r="H11">
            <v>289734.56</v>
          </cell>
          <cell r="I11">
            <v>271728.10999999935</v>
          </cell>
          <cell r="J11">
            <v>207495.50929999951</v>
          </cell>
          <cell r="K11">
            <v>170821.61057899887</v>
          </cell>
          <cell r="L11">
            <v>253.11</v>
          </cell>
          <cell r="M11">
            <v>0</v>
          </cell>
          <cell r="N11">
            <v>0</v>
          </cell>
          <cell r="O11">
            <v>0</v>
          </cell>
        </row>
        <row r="12">
          <cell r="C12">
            <v>2336</v>
          </cell>
          <cell r="D12">
            <v>45482</v>
          </cell>
          <cell r="E12"/>
          <cell r="F12"/>
          <cell r="G12"/>
          <cell r="H12">
            <v>782198.55</v>
          </cell>
          <cell r="I12">
            <v>294104.30000000051</v>
          </cell>
          <cell r="J12">
            <v>141034.30000000051</v>
          </cell>
          <cell r="K12">
            <v>-37322.699999999488</v>
          </cell>
          <cell r="L12">
            <v>0</v>
          </cell>
          <cell r="M12">
            <v>0</v>
          </cell>
          <cell r="N12">
            <v>0</v>
          </cell>
          <cell r="O12">
            <v>0</v>
          </cell>
        </row>
        <row r="13">
          <cell r="C13">
            <v>2015</v>
          </cell>
          <cell r="D13">
            <v>45476</v>
          </cell>
          <cell r="E13"/>
          <cell r="F13"/>
          <cell r="G13" t="str">
            <v>no signature yet</v>
          </cell>
          <cell r="H13">
            <v>41007.89</v>
          </cell>
          <cell r="I13">
            <v>14282.610972000039</v>
          </cell>
          <cell r="J13">
            <v>-26259.020426839954</v>
          </cell>
          <cell r="K13">
            <v>-51367.074263645001</v>
          </cell>
          <cell r="L13">
            <v>16354.82</v>
          </cell>
          <cell r="M13">
            <v>15849.820000000007</v>
          </cell>
          <cell r="N13">
            <v>15849.820000000007</v>
          </cell>
          <cell r="O13">
            <v>15849.820000000007</v>
          </cell>
        </row>
        <row r="14">
          <cell r="C14">
            <v>2346</v>
          </cell>
          <cell r="D14">
            <v>45435</v>
          </cell>
          <cell r="E14"/>
          <cell r="F14"/>
          <cell r="G14" t="str">
            <v>No signed copy yet</v>
          </cell>
          <cell r="H14">
            <v>104600.73</v>
          </cell>
          <cell r="I14">
            <v>161073</v>
          </cell>
          <cell r="J14">
            <v>164151</v>
          </cell>
          <cell r="K14">
            <v>175617</v>
          </cell>
          <cell r="L14">
            <v>7628.64</v>
          </cell>
          <cell r="M14">
            <v>7629</v>
          </cell>
          <cell r="N14">
            <v>7629</v>
          </cell>
          <cell r="O14">
            <v>7629</v>
          </cell>
        </row>
        <row r="15">
          <cell r="C15">
            <v>3000</v>
          </cell>
          <cell r="D15">
            <v>45461</v>
          </cell>
          <cell r="E15" t="str">
            <v>a</v>
          </cell>
          <cell r="F15" t="str">
            <v>a</v>
          </cell>
          <cell r="G15" t="str">
            <v>Y</v>
          </cell>
          <cell r="H15">
            <v>153078.24</v>
          </cell>
          <cell r="I15">
            <v>49225.989999999932</v>
          </cell>
          <cell r="J15">
            <v>476.09999999980209</v>
          </cell>
          <cell r="K15">
            <v>-42757.900000000198</v>
          </cell>
          <cell r="L15">
            <v>5532.08</v>
          </cell>
          <cell r="M15">
            <v>836</v>
          </cell>
          <cell r="N15">
            <v>866</v>
          </cell>
          <cell r="O15">
            <v>866</v>
          </cell>
        </row>
        <row r="16">
          <cell r="C16">
            <v>2313</v>
          </cell>
          <cell r="D16">
            <v>45471</v>
          </cell>
          <cell r="E16" t="str">
            <v>a</v>
          </cell>
          <cell r="F16" t="str">
            <v>a</v>
          </cell>
          <cell r="G16" t="str">
            <v>y</v>
          </cell>
          <cell r="H16">
            <v>41689.57</v>
          </cell>
          <cell r="I16">
            <v>869.46800000004441</v>
          </cell>
          <cell r="J16">
            <v>5010.26840000011</v>
          </cell>
          <cell r="K16">
            <v>3895.5927950002297</v>
          </cell>
          <cell r="L16">
            <v>9057.99</v>
          </cell>
          <cell r="M16">
            <v>0</v>
          </cell>
          <cell r="N16">
            <v>0</v>
          </cell>
          <cell r="O16">
            <v>0</v>
          </cell>
        </row>
        <row r="17">
          <cell r="C17">
            <v>2353</v>
          </cell>
          <cell r="D17">
            <v>45463</v>
          </cell>
          <cell r="E17"/>
          <cell r="F17"/>
          <cell r="G17" t="str">
            <v>No signed copy yet</v>
          </cell>
          <cell r="H17">
            <v>278231.36</v>
          </cell>
          <cell r="I17">
            <v>295508.07999999973</v>
          </cell>
          <cell r="J17">
            <v>285198.07999999973</v>
          </cell>
          <cell r="K17">
            <v>262669.07999999973</v>
          </cell>
          <cell r="L17">
            <v>14435.82</v>
          </cell>
          <cell r="M17">
            <v>0</v>
          </cell>
          <cell r="N17">
            <v>0</v>
          </cell>
          <cell r="O17">
            <v>0</v>
          </cell>
        </row>
        <row r="18">
          <cell r="C18">
            <v>2285</v>
          </cell>
          <cell r="D18">
            <v>45461</v>
          </cell>
          <cell r="E18" t="str">
            <v>a</v>
          </cell>
          <cell r="F18" t="str">
            <v>a</v>
          </cell>
          <cell r="G18" t="str">
            <v>y</v>
          </cell>
          <cell r="H18">
            <v>283037.88</v>
          </cell>
          <cell r="I18">
            <v>100474</v>
          </cell>
          <cell r="J18">
            <v>26362.699999999721</v>
          </cell>
          <cell r="K18">
            <v>-86770.98900000006</v>
          </cell>
          <cell r="L18">
            <v>17057.11</v>
          </cell>
          <cell r="M18">
            <v>0</v>
          </cell>
          <cell r="N18">
            <v>0</v>
          </cell>
          <cell r="O18">
            <v>7352.29</v>
          </cell>
        </row>
        <row r="19">
          <cell r="C19">
            <v>2316</v>
          </cell>
          <cell r="D19">
            <v>45471</v>
          </cell>
          <cell r="E19" t="str">
            <v>a</v>
          </cell>
          <cell r="F19" t="str">
            <v>a</v>
          </cell>
          <cell r="G19" t="str">
            <v>y</v>
          </cell>
          <cell r="H19">
            <v>63974.25</v>
          </cell>
          <cell r="I19">
            <v>49503.790000000154</v>
          </cell>
          <cell r="J19">
            <v>43313.340399999986</v>
          </cell>
          <cell r="K19">
            <v>42537.857287280378</v>
          </cell>
          <cell r="L19">
            <v>8175.12</v>
          </cell>
          <cell r="M19">
            <v>0</v>
          </cell>
          <cell r="N19">
            <v>0</v>
          </cell>
          <cell r="O19">
            <v>0</v>
          </cell>
        </row>
        <row r="20">
          <cell r="C20">
            <v>2323</v>
          </cell>
          <cell r="D20">
            <v>45483</v>
          </cell>
          <cell r="E20"/>
          <cell r="F20"/>
          <cell r="G20" t="str">
            <v>incorrect opening balance for rev</v>
          </cell>
          <cell r="H20">
            <v>483232.58</v>
          </cell>
          <cell r="I20"/>
          <cell r="J20"/>
          <cell r="K20"/>
          <cell r="L20">
            <v>26328.6</v>
          </cell>
          <cell r="M20"/>
          <cell r="N20"/>
          <cell r="O20"/>
        </row>
        <row r="21">
          <cell r="C21">
            <v>3376</v>
          </cell>
          <cell r="D21">
            <v>45471</v>
          </cell>
          <cell r="E21" t="str">
            <v>a</v>
          </cell>
          <cell r="F21" t="str">
            <v>a</v>
          </cell>
          <cell r="G21" t="str">
            <v>y</v>
          </cell>
          <cell r="H21">
            <v>88779.9</v>
          </cell>
          <cell r="I21">
            <v>7726.31</v>
          </cell>
          <cell r="J21">
            <v>-74485.984899999632</v>
          </cell>
          <cell r="K21">
            <v>-132806.41264699964</v>
          </cell>
          <cell r="L21">
            <v>14061.64</v>
          </cell>
          <cell r="M21">
            <v>13008.64</v>
          </cell>
          <cell r="N21">
            <v>14455.64</v>
          </cell>
          <cell r="O21">
            <v>15902.64</v>
          </cell>
        </row>
        <row r="22">
          <cell r="C22">
            <v>2347</v>
          </cell>
          <cell r="D22">
            <v>45467</v>
          </cell>
          <cell r="E22" t="str">
            <v>a</v>
          </cell>
          <cell r="F22" t="str">
            <v>a</v>
          </cell>
          <cell r="G22" t="str">
            <v>y</v>
          </cell>
          <cell r="H22">
            <v>-105964.27</v>
          </cell>
          <cell r="I22">
            <v>-208518.27199999988</v>
          </cell>
          <cell r="J22">
            <v>-316022.01199999987</v>
          </cell>
          <cell r="K22">
            <v>-437493.01199999987</v>
          </cell>
          <cell r="L22">
            <v>9316.7900000000009</v>
          </cell>
          <cell r="M22">
            <v>0</v>
          </cell>
          <cell r="N22">
            <v>0</v>
          </cell>
          <cell r="O22">
            <v>0</v>
          </cell>
        </row>
        <row r="23">
          <cell r="C23">
            <v>2303</v>
          </cell>
          <cell r="D23">
            <v>45470</v>
          </cell>
          <cell r="E23" t="str">
            <v>a</v>
          </cell>
          <cell r="F23" t="str">
            <v>a</v>
          </cell>
          <cell r="G23" t="str">
            <v>y</v>
          </cell>
          <cell r="H23">
            <v>10566.46</v>
          </cell>
          <cell r="I23">
            <v>49864</v>
          </cell>
          <cell r="J23">
            <v>44161</v>
          </cell>
          <cell r="K23">
            <v>53611</v>
          </cell>
          <cell r="L23">
            <v>0</v>
          </cell>
          <cell r="M23">
            <v>0</v>
          </cell>
          <cell r="N23">
            <v>0</v>
          </cell>
          <cell r="O23">
            <v>0</v>
          </cell>
        </row>
        <row r="24">
          <cell r="C24">
            <v>2337</v>
          </cell>
          <cell r="D24">
            <v>45460</v>
          </cell>
          <cell r="E24" t="str">
            <v>a</v>
          </cell>
          <cell r="F24" t="str">
            <v>a</v>
          </cell>
          <cell r="G24" t="str">
            <v>y</v>
          </cell>
          <cell r="H24">
            <v>140781.16999999998</v>
          </cell>
          <cell r="I24">
            <v>131384.35999999993</v>
          </cell>
          <cell r="J24">
            <v>106686.40162000043</v>
          </cell>
          <cell r="K24">
            <v>51119.837139480107</v>
          </cell>
          <cell r="L24">
            <v>12944.6</v>
          </cell>
          <cell r="M24">
            <v>2047.5999999999985</v>
          </cell>
          <cell r="N24">
            <v>18800.599999999999</v>
          </cell>
          <cell r="O24">
            <v>33506.6</v>
          </cell>
        </row>
        <row r="25">
          <cell r="C25">
            <v>2272</v>
          </cell>
          <cell r="D25">
            <v>45462</v>
          </cell>
          <cell r="E25" t="str">
            <v>a</v>
          </cell>
          <cell r="F25" t="str">
            <v>a</v>
          </cell>
          <cell r="G25" t="str">
            <v>y</v>
          </cell>
          <cell r="H25">
            <v>24971.11</v>
          </cell>
          <cell r="I25">
            <v>12504.015000000029</v>
          </cell>
          <cell r="J25">
            <v>-562.27680500001588</v>
          </cell>
          <cell r="K25">
            <v>-27699.400524294804</v>
          </cell>
          <cell r="L25">
            <v>1245.82</v>
          </cell>
          <cell r="M25">
            <v>0</v>
          </cell>
          <cell r="N25">
            <v>0</v>
          </cell>
          <cell r="O25">
            <v>0</v>
          </cell>
        </row>
        <row r="26">
          <cell r="C26">
            <v>2305</v>
          </cell>
          <cell r="D26">
            <v>45467</v>
          </cell>
          <cell r="E26" t="str">
            <v>a</v>
          </cell>
          <cell r="F26" t="str">
            <v>a</v>
          </cell>
          <cell r="G26"/>
          <cell r="H26">
            <v>77412.899999999994</v>
          </cell>
          <cell r="I26">
            <v>147121</v>
          </cell>
          <cell r="J26">
            <v>160571</v>
          </cell>
          <cell r="K26">
            <v>74384</v>
          </cell>
          <cell r="L26">
            <v>9840</v>
          </cell>
          <cell r="M26">
            <v>0</v>
          </cell>
          <cell r="N26">
            <v>0</v>
          </cell>
          <cell r="O26">
            <v>0</v>
          </cell>
        </row>
        <row r="27">
          <cell r="C27">
            <v>2042</v>
          </cell>
          <cell r="D27">
            <v>45469</v>
          </cell>
          <cell r="E27" t="str">
            <v>a</v>
          </cell>
          <cell r="F27"/>
          <cell r="G27"/>
          <cell r="H27">
            <v>-14804.05</v>
          </cell>
          <cell r="I27">
            <v>-53496.457755101801</v>
          </cell>
          <cell r="J27">
            <v>-36754.453555101718</v>
          </cell>
          <cell r="K27">
            <v>59680.440770898524</v>
          </cell>
          <cell r="L27">
            <v>65843.94</v>
          </cell>
          <cell r="M27">
            <v>65982.69</v>
          </cell>
          <cell r="N27">
            <v>66125.602500000008</v>
          </cell>
          <cell r="O27">
            <v>66272.802374999999</v>
          </cell>
        </row>
        <row r="28">
          <cell r="C28">
            <v>2043</v>
          </cell>
          <cell r="D28">
            <v>45464</v>
          </cell>
          <cell r="E28" t="str">
            <v>a</v>
          </cell>
          <cell r="F28" t="str">
            <v>a</v>
          </cell>
          <cell r="G28" t="str">
            <v>y</v>
          </cell>
          <cell r="H28">
            <v>48606.73</v>
          </cell>
          <cell r="I28">
            <v>29899.84250000005</v>
          </cell>
          <cell r="J28">
            <v>49957.84250000005</v>
          </cell>
          <cell r="K28">
            <v>66604.842500000057</v>
          </cell>
          <cell r="L28">
            <v>14704.18</v>
          </cell>
          <cell r="M28">
            <v>0</v>
          </cell>
          <cell r="N28">
            <v>0</v>
          </cell>
          <cell r="O28">
            <v>0</v>
          </cell>
        </row>
        <row r="29">
          <cell r="C29">
            <v>2324</v>
          </cell>
          <cell r="D29">
            <v>45471</v>
          </cell>
          <cell r="E29"/>
          <cell r="F29"/>
          <cell r="G29"/>
          <cell r="H29">
            <v>89596.97</v>
          </cell>
          <cell r="I29">
            <v>89766.19399999993</v>
          </cell>
          <cell r="J29">
            <v>89924.19399999993</v>
          </cell>
          <cell r="K29">
            <v>90333.19399999993</v>
          </cell>
          <cell r="L29">
            <v>5743.89</v>
          </cell>
          <cell r="M29">
            <v>0</v>
          </cell>
          <cell r="N29">
            <v>0</v>
          </cell>
          <cell r="O29">
            <v>0</v>
          </cell>
        </row>
        <row r="30">
          <cell r="C30">
            <v>2006</v>
          </cell>
          <cell r="D30">
            <v>45490</v>
          </cell>
          <cell r="E30" t="str">
            <v>a</v>
          </cell>
          <cell r="F30" t="str">
            <v>a</v>
          </cell>
          <cell r="G30" t="str">
            <v>All OK</v>
          </cell>
          <cell r="H30">
            <v>159575.10999999999</v>
          </cell>
          <cell r="I30">
            <v>63825.330000000424</v>
          </cell>
          <cell r="J30">
            <v>-39053.159999999567</v>
          </cell>
          <cell r="K30">
            <v>-109362.2299999994</v>
          </cell>
          <cell r="L30">
            <v>17341.52</v>
          </cell>
          <cell r="M30">
            <v>23355.52</v>
          </cell>
          <cell r="N30">
            <v>29549.940000000002</v>
          </cell>
          <cell r="O30">
            <v>35930.19</v>
          </cell>
        </row>
        <row r="31">
          <cell r="C31">
            <v>1003</v>
          </cell>
          <cell r="D31" t="str">
            <v>24/0/6/24</v>
          </cell>
          <cell r="E31" t="str">
            <v>a</v>
          </cell>
          <cell r="F31" t="str">
            <v>a</v>
          </cell>
          <cell r="G31" t="str">
            <v>y</v>
          </cell>
          <cell r="H31">
            <v>99998.11</v>
          </cell>
          <cell r="I31">
            <v>36795.049999999945</v>
          </cell>
          <cell r="J31">
            <v>16669.049999999945</v>
          </cell>
          <cell r="K31">
            <v>-8751.9500000000553</v>
          </cell>
          <cell r="L31">
            <v>751.97</v>
          </cell>
          <cell r="M31">
            <v>0</v>
          </cell>
          <cell r="N31">
            <v>0</v>
          </cell>
          <cell r="O31">
            <v>0</v>
          </cell>
        </row>
        <row r="32">
          <cell r="C32">
            <v>2007</v>
          </cell>
          <cell r="D32">
            <v>45471</v>
          </cell>
          <cell r="E32" t="str">
            <v>a</v>
          </cell>
          <cell r="F32"/>
          <cell r="G32" t="str">
            <v>y</v>
          </cell>
          <cell r="H32">
            <v>67050.42</v>
          </cell>
          <cell r="I32">
            <v>63123.43</v>
          </cell>
          <cell r="J32">
            <v>84552.3537000004</v>
          </cell>
          <cell r="K32">
            <v>93926.900173000133</v>
          </cell>
          <cell r="L32">
            <v>8216.2000000000007</v>
          </cell>
          <cell r="M32">
            <v>0</v>
          </cell>
          <cell r="N32">
            <v>0</v>
          </cell>
          <cell r="O32">
            <v>0</v>
          </cell>
        </row>
        <row r="33">
          <cell r="C33">
            <v>2506</v>
          </cell>
          <cell r="D33">
            <v>45470</v>
          </cell>
          <cell r="E33" t="str">
            <v>a</v>
          </cell>
          <cell r="F33"/>
          <cell r="G33" t="str">
            <v>y</v>
          </cell>
          <cell r="H33">
            <v>96947.09</v>
          </cell>
          <cell r="I33">
            <v>40412.130000000034</v>
          </cell>
          <cell r="J33">
            <v>28693.915200000076</v>
          </cell>
          <cell r="K33">
            <v>16500.237861999689</v>
          </cell>
          <cell r="L33">
            <v>811.65</v>
          </cell>
          <cell r="M33">
            <v>0</v>
          </cell>
          <cell r="N33">
            <v>0</v>
          </cell>
          <cell r="O33">
            <v>0</v>
          </cell>
        </row>
        <row r="34">
          <cell r="C34">
            <v>2001</v>
          </cell>
          <cell r="D34">
            <v>45463</v>
          </cell>
          <cell r="E34"/>
          <cell r="F34"/>
          <cell r="G34" t="str">
            <v>No signed copy yet</v>
          </cell>
          <cell r="H34">
            <v>-65932.11</v>
          </cell>
          <cell r="I34">
            <v>-47898.342500000042</v>
          </cell>
          <cell r="J34">
            <v>-37984.342500000042</v>
          </cell>
          <cell r="K34">
            <v>-17317.342500000042</v>
          </cell>
          <cell r="L34">
            <v>10068.39</v>
          </cell>
          <cell r="M34">
            <v>0</v>
          </cell>
          <cell r="N34">
            <v>0</v>
          </cell>
          <cell r="O34">
            <v>0</v>
          </cell>
        </row>
        <row r="35">
          <cell r="C35">
            <v>1090</v>
          </cell>
          <cell r="D35">
            <v>45448</v>
          </cell>
          <cell r="E35" t="str">
            <v>a</v>
          </cell>
          <cell r="F35" t="str">
            <v>a</v>
          </cell>
          <cell r="G35" t="str">
            <v>Y</v>
          </cell>
          <cell r="H35">
            <v>-40354.54</v>
          </cell>
          <cell r="I35">
            <v>-37445.54</v>
          </cell>
          <cell r="J35">
            <v>-20174.810000000019</v>
          </cell>
          <cell r="K35">
            <v>9031.9899999999689</v>
          </cell>
          <cell r="L35">
            <v>13573.34</v>
          </cell>
          <cell r="M35">
            <v>5000.2000000000007</v>
          </cell>
          <cell r="N35">
            <v>4255.2000000000007</v>
          </cell>
          <cell r="O35">
            <v>0.2000000000007276</v>
          </cell>
        </row>
        <row r="36">
          <cell r="C36">
            <v>3003</v>
          </cell>
          <cell r="D36">
            <v>45476</v>
          </cell>
          <cell r="E36"/>
          <cell r="F36"/>
          <cell r="G36" t="str">
            <v>no signuature yet</v>
          </cell>
          <cell r="H36">
            <v>44785.68</v>
          </cell>
          <cell r="I36">
            <v>24006.546629924975</v>
          </cell>
          <cell r="J36">
            <v>-28867.71924125222</v>
          </cell>
          <cell r="K36">
            <v>-87347.308382564923</v>
          </cell>
          <cell r="L36">
            <v>23230.84</v>
          </cell>
          <cell r="M36">
            <v>22444.59</v>
          </cell>
          <cell r="N36">
            <v>22444.59</v>
          </cell>
          <cell r="O36">
            <v>22444.59</v>
          </cell>
        </row>
        <row r="37">
          <cell r="C37">
            <v>3390</v>
          </cell>
          <cell r="D37">
            <v>45413</v>
          </cell>
          <cell r="E37" t="str">
            <v>a</v>
          </cell>
          <cell r="F37" t="str">
            <v>a</v>
          </cell>
          <cell r="G37" t="str">
            <v>Y</v>
          </cell>
          <cell r="H37">
            <v>448063.43</v>
          </cell>
          <cell r="I37">
            <v>137183.80999999988</v>
          </cell>
          <cell r="J37">
            <v>-122610.57</v>
          </cell>
          <cell r="K37">
            <v>-451137.57</v>
          </cell>
          <cell r="L37">
            <v>126821.84</v>
          </cell>
          <cell r="M37">
            <v>109430.98999999999</v>
          </cell>
          <cell r="N37">
            <v>95040.139999999985</v>
          </cell>
          <cell r="O37">
            <v>79649.289999999979</v>
          </cell>
        </row>
        <row r="38">
          <cell r="C38">
            <v>3004</v>
          </cell>
          <cell r="D38">
            <v>45476</v>
          </cell>
          <cell r="E38"/>
          <cell r="F38"/>
          <cell r="G38" t="str">
            <v>no signuature yet</v>
          </cell>
          <cell r="H38">
            <v>-17061.310000000001</v>
          </cell>
          <cell r="I38">
            <v>-64230.815333025064</v>
          </cell>
          <cell r="J38">
            <v>-149384.82972604077</v>
          </cell>
          <cell r="K38">
            <v>-245327.993880847</v>
          </cell>
          <cell r="L38">
            <v>17709.43</v>
          </cell>
          <cell r="M38">
            <v>17069.43</v>
          </cell>
          <cell r="N38">
            <v>17069.43</v>
          </cell>
          <cell r="O38">
            <v>17069.43</v>
          </cell>
        </row>
        <row r="39">
          <cell r="C39">
            <v>2062</v>
          </cell>
          <cell r="D39">
            <v>45471</v>
          </cell>
          <cell r="E39"/>
          <cell r="F39"/>
          <cell r="G39"/>
          <cell r="H39">
            <v>141233.4</v>
          </cell>
          <cell r="I39">
            <v>67922.839999999473</v>
          </cell>
          <cell r="J39">
            <v>56983.966699999379</v>
          </cell>
          <cell r="K39">
            <v>3173.3453769994376</v>
          </cell>
          <cell r="L39">
            <v>0</v>
          </cell>
          <cell r="M39">
            <v>0</v>
          </cell>
          <cell r="N39">
            <v>0</v>
          </cell>
          <cell r="O39">
            <v>0</v>
          </cell>
        </row>
        <row r="40">
          <cell r="C40">
            <v>2247</v>
          </cell>
          <cell r="D40">
            <v>45476</v>
          </cell>
          <cell r="E40"/>
          <cell r="F40"/>
          <cell r="G40" t="str">
            <v>no signuature yet</v>
          </cell>
          <cell r="H40">
            <v>93099.97</v>
          </cell>
          <cell r="I40">
            <v>47965.74000000002</v>
          </cell>
          <cell r="J40">
            <v>58154.569999999978</v>
          </cell>
          <cell r="K40">
            <v>58665.970000000118</v>
          </cell>
          <cell r="L40">
            <v>0</v>
          </cell>
          <cell r="M40">
            <v>0</v>
          </cell>
          <cell r="N40">
            <v>11105</v>
          </cell>
          <cell r="O40">
            <v>22210</v>
          </cell>
        </row>
        <row r="41">
          <cell r="C41">
            <v>2002</v>
          </cell>
          <cell r="D41">
            <v>45469</v>
          </cell>
          <cell r="E41" t="str">
            <v>a</v>
          </cell>
          <cell r="F41" t="str">
            <v>a</v>
          </cell>
          <cell r="G41" t="str">
            <v>y</v>
          </cell>
          <cell r="H41">
            <v>545726.51</v>
          </cell>
          <cell r="I41">
            <v>196964.98000000021</v>
          </cell>
          <cell r="J41">
            <v>118785.15000000014</v>
          </cell>
          <cell r="K41">
            <v>81341.420000000158</v>
          </cell>
          <cell r="L41">
            <v>11986.7</v>
          </cell>
          <cell r="M41">
            <v>0</v>
          </cell>
          <cell r="N41">
            <v>0</v>
          </cell>
          <cell r="O41">
            <v>0</v>
          </cell>
        </row>
        <row r="42">
          <cell r="C42">
            <v>2322</v>
          </cell>
          <cell r="D42">
            <v>45470</v>
          </cell>
          <cell r="E42" t="str">
            <v>a</v>
          </cell>
          <cell r="F42" t="str">
            <v>a</v>
          </cell>
          <cell r="G42" t="str">
            <v>y</v>
          </cell>
          <cell r="H42">
            <v>194484.81</v>
          </cell>
          <cell r="I42">
            <v>46563.139999999956</v>
          </cell>
          <cell r="J42">
            <v>-173127.37000000005</v>
          </cell>
          <cell r="K42">
            <v>-363695.26000000007</v>
          </cell>
          <cell r="L42">
            <v>10592.26</v>
          </cell>
          <cell r="M42">
            <v>0</v>
          </cell>
          <cell r="N42">
            <v>0</v>
          </cell>
          <cell r="O42">
            <v>0</v>
          </cell>
        </row>
        <row r="43">
          <cell r="C43">
            <v>7015</v>
          </cell>
          <cell r="D43">
            <v>45470</v>
          </cell>
          <cell r="E43" t="str">
            <v>a</v>
          </cell>
          <cell r="F43" t="str">
            <v>a</v>
          </cell>
          <cell r="G43" t="str">
            <v>y</v>
          </cell>
          <cell r="H43">
            <v>964211.53</v>
          </cell>
          <cell r="I43">
            <v>583746</v>
          </cell>
          <cell r="J43">
            <v>414734.35540000023</v>
          </cell>
          <cell r="K43">
            <v>208166.96869500028</v>
          </cell>
          <cell r="L43">
            <v>0</v>
          </cell>
          <cell r="M43">
            <v>0</v>
          </cell>
          <cell r="N43">
            <v>0</v>
          </cell>
          <cell r="O43">
            <v>0</v>
          </cell>
        </row>
        <row r="44">
          <cell r="C44">
            <v>2112</v>
          </cell>
          <cell r="D44">
            <v>45471</v>
          </cell>
          <cell r="E44"/>
          <cell r="F44"/>
          <cell r="G44"/>
          <cell r="H44">
            <v>-19746.490000000002</v>
          </cell>
          <cell r="I44">
            <v>-44930.429999999949</v>
          </cell>
          <cell r="J44">
            <v>2008.1383000002097</v>
          </cell>
          <cell r="K44">
            <v>24427.778696000329</v>
          </cell>
          <cell r="L44">
            <v>5428.64</v>
          </cell>
          <cell r="M44">
            <v>0</v>
          </cell>
          <cell r="N44">
            <v>0</v>
          </cell>
          <cell r="O44">
            <v>0</v>
          </cell>
        </row>
        <row r="45">
          <cell r="C45">
            <v>3005</v>
          </cell>
          <cell r="D45">
            <v>45476</v>
          </cell>
          <cell r="E45"/>
          <cell r="F45"/>
          <cell r="G45" t="str">
            <v>no signuature yet</v>
          </cell>
          <cell r="H45">
            <v>-2048.91</v>
          </cell>
          <cell r="I45">
            <v>-27607.451319099895</v>
          </cell>
          <cell r="J45">
            <v>-48295.062877772812</v>
          </cell>
          <cell r="K45">
            <v>-72311.854271206161</v>
          </cell>
          <cell r="L45">
            <v>14147.99</v>
          </cell>
          <cell r="M45">
            <v>8372.989999999998</v>
          </cell>
          <cell r="N45">
            <v>8372.989999999998</v>
          </cell>
          <cell r="O45">
            <v>8372.989999999998</v>
          </cell>
        </row>
        <row r="46">
          <cell r="C46">
            <v>7026</v>
          </cell>
          <cell r="D46">
            <v>45490</v>
          </cell>
          <cell r="E46" t="str">
            <v>a</v>
          </cell>
          <cell r="F46" t="str">
            <v>a</v>
          </cell>
          <cell r="G46" t="str">
            <v>All OK</v>
          </cell>
          <cell r="H46">
            <v>909854.09</v>
          </cell>
          <cell r="I46">
            <v>266484.23</v>
          </cell>
          <cell r="J46">
            <v>-84381.8</v>
          </cell>
          <cell r="K46">
            <v>-581641.14</v>
          </cell>
          <cell r="L46">
            <v>0</v>
          </cell>
          <cell r="M46">
            <v>0</v>
          </cell>
          <cell r="N46">
            <v>0</v>
          </cell>
          <cell r="O46">
            <v>0</v>
          </cell>
        </row>
        <row r="47">
          <cell r="C47">
            <v>2299</v>
          </cell>
          <cell r="D47">
            <v>45471</v>
          </cell>
          <cell r="E47"/>
          <cell r="F47"/>
          <cell r="G47" t="str">
            <v>y</v>
          </cell>
          <cell r="H47">
            <v>219244.5</v>
          </cell>
          <cell r="I47">
            <v>163246.96999999997</v>
          </cell>
          <cell r="J47">
            <v>123129.29229999986</v>
          </cell>
          <cell r="K47">
            <v>73054.056268999819</v>
          </cell>
          <cell r="L47">
            <v>11830.8</v>
          </cell>
          <cell r="M47">
            <v>39.599999999998545</v>
          </cell>
          <cell r="N47">
            <v>39.599999999998545</v>
          </cell>
          <cell r="O47">
            <v>39.599999999998545</v>
          </cell>
        </row>
        <row r="48">
          <cell r="C48">
            <v>3066</v>
          </cell>
          <cell r="D48">
            <v>45476</v>
          </cell>
          <cell r="E48"/>
          <cell r="F48"/>
          <cell r="G48" t="str">
            <v>no signuature yet</v>
          </cell>
          <cell r="H48">
            <v>-77421.81</v>
          </cell>
          <cell r="I48">
            <v>-100022.76695370005</v>
          </cell>
          <cell r="J48">
            <v>-120484.05291601107</v>
          </cell>
          <cell r="K48">
            <v>-141360.34495719144</v>
          </cell>
          <cell r="L48">
            <v>21582.560000000001</v>
          </cell>
          <cell r="M48">
            <v>18773.560000000001</v>
          </cell>
          <cell r="N48">
            <v>15964.560000000001</v>
          </cell>
          <cell r="O48">
            <v>13155.560000000001</v>
          </cell>
        </row>
        <row r="49">
          <cell r="C49">
            <v>3383</v>
          </cell>
          <cell r="D49">
            <v>45471</v>
          </cell>
          <cell r="E49" t="str">
            <v>a</v>
          </cell>
          <cell r="F49" t="str">
            <v>a</v>
          </cell>
          <cell r="G49" t="str">
            <v>incorrect opening balance for rev</v>
          </cell>
          <cell r="H49">
            <v>215732.83</v>
          </cell>
          <cell r="I49"/>
          <cell r="J49"/>
          <cell r="K49"/>
          <cell r="L49">
            <v>0</v>
          </cell>
          <cell r="M49"/>
          <cell r="N49"/>
          <cell r="O49"/>
        </row>
        <row r="50">
          <cell r="C50">
            <v>3379</v>
          </cell>
          <cell r="D50">
            <v>45417</v>
          </cell>
          <cell r="E50" t="str">
            <v>a</v>
          </cell>
          <cell r="F50" t="str">
            <v>a</v>
          </cell>
          <cell r="G50" t="str">
            <v>needs updating with correct CBAL</v>
          </cell>
          <cell r="H50">
            <v>97187.65</v>
          </cell>
          <cell r="I50">
            <v>146532</v>
          </cell>
          <cell r="J50">
            <v>130054</v>
          </cell>
          <cell r="K50">
            <v>72209</v>
          </cell>
          <cell r="L50">
            <v>0</v>
          </cell>
          <cell r="M50">
            <v>0</v>
          </cell>
          <cell r="N50">
            <v>0</v>
          </cell>
          <cell r="O50">
            <v>0</v>
          </cell>
        </row>
        <row r="51">
          <cell r="C51">
            <v>3058</v>
          </cell>
          <cell r="D51">
            <v>45470</v>
          </cell>
          <cell r="E51" t="str">
            <v>a</v>
          </cell>
          <cell r="F51" t="str">
            <v>a</v>
          </cell>
          <cell r="G51" t="str">
            <v>y</v>
          </cell>
          <cell r="H51">
            <v>150334.28</v>
          </cell>
          <cell r="I51">
            <v>117883.32000000004</v>
          </cell>
          <cell r="J51">
            <v>271060.56099999999</v>
          </cell>
          <cell r="K51">
            <v>274559.3142299999</v>
          </cell>
          <cell r="L51">
            <v>6696.72</v>
          </cell>
          <cell r="M51">
            <v>0</v>
          </cell>
          <cell r="N51">
            <v>0</v>
          </cell>
          <cell r="O51">
            <v>0</v>
          </cell>
        </row>
        <row r="52">
          <cell r="C52">
            <v>3378</v>
          </cell>
          <cell r="D52">
            <v>45471</v>
          </cell>
          <cell r="E52"/>
          <cell r="F52"/>
          <cell r="G52"/>
          <cell r="H52">
            <v>301836.65000000002</v>
          </cell>
          <cell r="I52">
            <v>284791.63</v>
          </cell>
          <cell r="J52">
            <v>205997.63</v>
          </cell>
          <cell r="K52">
            <v>45708.630000000005</v>
          </cell>
          <cell r="L52">
            <v>14406.14</v>
          </cell>
          <cell r="M52">
            <v>14406.14</v>
          </cell>
          <cell r="N52">
            <v>14406.14</v>
          </cell>
          <cell r="O52">
            <v>14406.14</v>
          </cell>
        </row>
        <row r="53">
          <cell r="C53">
            <v>4702</v>
          </cell>
          <cell r="D53">
            <v>45417</v>
          </cell>
          <cell r="E53"/>
          <cell r="F53"/>
          <cell r="G53" t="str">
            <v>need signatures</v>
          </cell>
          <cell r="H53">
            <v>1578275.54</v>
          </cell>
          <cell r="I53">
            <v>446934.18910776917</v>
          </cell>
          <cell r="J53">
            <v>27717.825461220928</v>
          </cell>
          <cell r="K53">
            <v>-386884.54394317325</v>
          </cell>
          <cell r="L53">
            <v>47066</v>
          </cell>
          <cell r="M53">
            <v>0</v>
          </cell>
          <cell r="N53">
            <v>0</v>
          </cell>
          <cell r="O53">
            <v>455</v>
          </cell>
        </row>
        <row r="54">
          <cell r="C54">
            <v>3369</v>
          </cell>
          <cell r="D54">
            <v>45455</v>
          </cell>
          <cell r="E54" t="str">
            <v>a</v>
          </cell>
          <cell r="F54" t="str">
            <v>a</v>
          </cell>
          <cell r="G54" t="str">
            <v>Y</v>
          </cell>
          <cell r="H54">
            <v>348715.69</v>
          </cell>
          <cell r="I54">
            <v>273244.63999999996</v>
          </cell>
          <cell r="J54">
            <v>248779.63999999996</v>
          </cell>
          <cell r="K54">
            <v>250042.63999999996</v>
          </cell>
          <cell r="L54">
            <v>0</v>
          </cell>
          <cell r="M54">
            <v>0</v>
          </cell>
          <cell r="N54">
            <v>0</v>
          </cell>
          <cell r="O54">
            <v>0</v>
          </cell>
        </row>
        <row r="55">
          <cell r="C55">
            <v>2301</v>
          </cell>
          <cell r="D55">
            <v>45476</v>
          </cell>
          <cell r="E55"/>
          <cell r="F55"/>
          <cell r="G55" t="str">
            <v>no signuature yet</v>
          </cell>
          <cell r="H55">
            <v>283227.84999999998</v>
          </cell>
          <cell r="I55">
            <v>165368.36999999982</v>
          </cell>
          <cell r="J55">
            <v>122724.32999999955</v>
          </cell>
          <cell r="K55">
            <v>52628.369999999821</v>
          </cell>
          <cell r="L55">
            <v>-7.0000000000000007E-2</v>
          </cell>
          <cell r="M55">
            <v>7493</v>
          </cell>
          <cell r="N55">
            <v>7493</v>
          </cell>
          <cell r="O55">
            <v>7493</v>
          </cell>
        </row>
        <row r="56">
          <cell r="C56">
            <v>3006</v>
          </cell>
          <cell r="D56">
            <v>45476</v>
          </cell>
          <cell r="E56"/>
          <cell r="F56"/>
          <cell r="G56" t="str">
            <v>no signuature yet</v>
          </cell>
          <cell r="H56">
            <v>61243.18</v>
          </cell>
          <cell r="I56">
            <v>25417.901503400011</v>
          </cell>
          <cell r="J56">
            <v>-1425.1612480980039</v>
          </cell>
          <cell r="K56">
            <v>-53344.659482141018</v>
          </cell>
          <cell r="L56">
            <v>39883.040000000001</v>
          </cell>
          <cell r="M56">
            <v>29209.040000000001</v>
          </cell>
          <cell r="N56">
            <v>29209.040000000001</v>
          </cell>
          <cell r="O56">
            <v>29209.040000000001</v>
          </cell>
        </row>
        <row r="57">
          <cell r="C57">
            <v>2327</v>
          </cell>
          <cell r="D57">
            <v>45471</v>
          </cell>
          <cell r="E57"/>
          <cell r="F57"/>
          <cell r="G57"/>
          <cell r="H57">
            <v>134305.79</v>
          </cell>
          <cell r="I57">
            <v>205535.2369999997</v>
          </cell>
          <cell r="J57">
            <v>253018.62783999971</v>
          </cell>
          <cell r="K57">
            <v>270366.63106686948</v>
          </cell>
          <cell r="L57">
            <v>20601.400000000001</v>
          </cell>
          <cell r="M57">
            <v>8498.4000000000015</v>
          </cell>
          <cell r="N57">
            <v>10658.400000000001</v>
          </cell>
          <cell r="O57">
            <v>12648.45</v>
          </cell>
        </row>
        <row r="58">
          <cell r="C58">
            <v>5406</v>
          </cell>
          <cell r="D58">
            <v>45471</v>
          </cell>
          <cell r="E58" t="str">
            <v>a</v>
          </cell>
          <cell r="F58" t="str">
            <v>a</v>
          </cell>
          <cell r="G58" t="str">
            <v>y</v>
          </cell>
          <cell r="H58">
            <v>322656.09000000003</v>
          </cell>
          <cell r="I58">
            <v>289971.5999999998</v>
          </cell>
          <cell r="J58">
            <v>292451.5999999998</v>
          </cell>
          <cell r="K58">
            <v>300466.5999999998</v>
          </cell>
          <cell r="L58">
            <v>0</v>
          </cell>
          <cell r="M58">
            <v>0</v>
          </cell>
          <cell r="N58">
            <v>0</v>
          </cell>
          <cell r="O58">
            <v>0</v>
          </cell>
        </row>
        <row r="59">
          <cell r="C59">
            <v>7034</v>
          </cell>
          <cell r="D59">
            <v>45501</v>
          </cell>
          <cell r="E59"/>
          <cell r="F59"/>
          <cell r="G59"/>
          <cell r="H59">
            <v>268842.67</v>
          </cell>
          <cell r="I59">
            <v>327640</v>
          </cell>
          <cell r="J59">
            <v>238936.93500000052</v>
          </cell>
          <cell r="K59">
            <v>25083.755454999395</v>
          </cell>
          <cell r="L59">
            <v>37677.019999999997</v>
          </cell>
          <cell r="M59">
            <v>50192</v>
          </cell>
          <cell r="N59">
            <v>50192</v>
          </cell>
          <cell r="O59">
            <v>50192</v>
          </cell>
        </row>
        <row r="60">
          <cell r="C60">
            <v>2320</v>
          </cell>
          <cell r="D60">
            <v>45467</v>
          </cell>
          <cell r="E60" t="str">
            <v>a</v>
          </cell>
          <cell r="F60" t="str">
            <v>a</v>
          </cell>
          <cell r="G60" t="str">
            <v>y</v>
          </cell>
          <cell r="H60">
            <v>119742.98999999999</v>
          </cell>
          <cell r="I60">
            <v>78730.359176249956</v>
          </cell>
          <cell r="J60">
            <v>39642.155684249956</v>
          </cell>
          <cell r="K60">
            <v>26624.244087489802</v>
          </cell>
          <cell r="L60">
            <v>0</v>
          </cell>
          <cell r="M60">
            <v>5814</v>
          </cell>
          <cell r="N60">
            <v>0</v>
          </cell>
          <cell r="O60">
            <v>5814</v>
          </cell>
        </row>
        <row r="61">
          <cell r="C61">
            <v>3389</v>
          </cell>
          <cell r="D61">
            <v>45464</v>
          </cell>
          <cell r="E61" t="str">
            <v>a</v>
          </cell>
          <cell r="F61" t="str">
            <v>a</v>
          </cell>
          <cell r="G61" t="str">
            <v>y</v>
          </cell>
          <cell r="H61">
            <v>65480.44</v>
          </cell>
          <cell r="I61">
            <v>44714.699999999895</v>
          </cell>
          <cell r="J61">
            <v>53566.660000000324</v>
          </cell>
          <cell r="K61">
            <v>37318.039000000048</v>
          </cell>
          <cell r="L61">
            <v>754.63</v>
          </cell>
          <cell r="M61">
            <v>0</v>
          </cell>
          <cell r="N61">
            <v>0</v>
          </cell>
          <cell r="O61">
            <v>0</v>
          </cell>
        </row>
        <row r="62">
          <cell r="C62">
            <v>7021</v>
          </cell>
          <cell r="D62">
            <v>45490</v>
          </cell>
          <cell r="E62" t="str">
            <v>a</v>
          </cell>
          <cell r="F62" t="str">
            <v>a</v>
          </cell>
          <cell r="G62" t="str">
            <v>All OK</v>
          </cell>
          <cell r="H62">
            <v>384194.23</v>
          </cell>
          <cell r="I62">
            <v>124406.96</v>
          </cell>
          <cell r="J62">
            <v>-342089.81520000001</v>
          </cell>
          <cell r="K62">
            <v>-598217.38340000005</v>
          </cell>
          <cell r="L62">
            <v>0</v>
          </cell>
          <cell r="M62">
            <v>0</v>
          </cell>
          <cell r="N62">
            <v>0</v>
          </cell>
          <cell r="O62">
            <v>0</v>
          </cell>
        </row>
        <row r="63">
          <cell r="C63">
            <v>2000</v>
          </cell>
          <cell r="D63" t="str">
            <v>28/06.24</v>
          </cell>
          <cell r="E63" t="str">
            <v>a</v>
          </cell>
          <cell r="F63" t="str">
            <v>a</v>
          </cell>
          <cell r="G63" t="str">
            <v>y</v>
          </cell>
          <cell r="H63">
            <v>83990.81</v>
          </cell>
          <cell r="I63">
            <v>103046.81</v>
          </cell>
          <cell r="J63">
            <v>132233.74999999994</v>
          </cell>
          <cell r="K63">
            <v>62610.448199999926</v>
          </cell>
          <cell r="L63">
            <v>0</v>
          </cell>
          <cell r="M63">
            <v>0</v>
          </cell>
          <cell r="N63">
            <v>0</v>
          </cell>
          <cell r="O63">
            <v>0</v>
          </cell>
        </row>
        <row r="64">
          <cell r="C64">
            <v>7009</v>
          </cell>
          <cell r="D64">
            <v>45471</v>
          </cell>
          <cell r="E64"/>
          <cell r="F64"/>
          <cell r="G64" t="str">
            <v>Govs meeting is 5 July asked for draft by 30 June</v>
          </cell>
          <cell r="H64">
            <v>720414.71</v>
          </cell>
          <cell r="I64">
            <v>702183.71</v>
          </cell>
          <cell r="J64">
            <v>572550.71</v>
          </cell>
          <cell r="K64">
            <v>337168.70999999996</v>
          </cell>
          <cell r="L64">
            <v>0</v>
          </cell>
          <cell r="M64">
            <v>0</v>
          </cell>
          <cell r="N64">
            <v>0</v>
          </cell>
          <cell r="O64">
            <v>0</v>
          </cell>
        </row>
        <row r="65">
          <cell r="C65">
            <v>2330</v>
          </cell>
          <cell r="D65">
            <v>45470</v>
          </cell>
          <cell r="E65" t="str">
            <v>a</v>
          </cell>
          <cell r="F65"/>
          <cell r="G65" t="str">
            <v>y</v>
          </cell>
          <cell r="H65">
            <v>294356.5</v>
          </cell>
          <cell r="I65">
            <v>215833</v>
          </cell>
          <cell r="J65">
            <v>104113</v>
          </cell>
          <cell r="K65">
            <v>-8770</v>
          </cell>
          <cell r="L65">
            <v>59998.97</v>
          </cell>
          <cell r="M65">
            <v>51499</v>
          </cell>
          <cell r="N65">
            <v>51162</v>
          </cell>
          <cell r="O65">
            <v>50825</v>
          </cell>
        </row>
        <row r="66">
          <cell r="C66">
            <v>2306</v>
          </cell>
          <cell r="D66">
            <v>45477</v>
          </cell>
          <cell r="E66"/>
          <cell r="F66"/>
          <cell r="G66" t="str">
            <v>no signature yet</v>
          </cell>
          <cell r="H66">
            <v>-102290.77</v>
          </cell>
          <cell r="I66">
            <v>-84178.450000000172</v>
          </cell>
          <cell r="J66">
            <v>-81885.767900000079</v>
          </cell>
          <cell r="K66">
            <v>-81818.294229999985</v>
          </cell>
          <cell r="L66">
            <v>3796.48</v>
          </cell>
          <cell r="M66">
            <v>3796.4799999999996</v>
          </cell>
          <cell r="N66">
            <v>3796.4799999999996</v>
          </cell>
          <cell r="O66">
            <v>3796.4799999999996</v>
          </cell>
        </row>
        <row r="67">
          <cell r="C67">
            <v>2122</v>
          </cell>
          <cell r="D67">
            <v>45471</v>
          </cell>
          <cell r="E67"/>
          <cell r="F67"/>
          <cell r="G67" t="str">
            <v>Govs meeting is 4 July, will submit draft and then confirmation after the meeting</v>
          </cell>
          <cell r="H67">
            <v>100440.89</v>
          </cell>
          <cell r="I67">
            <v>125780.13000000069</v>
          </cell>
          <cell r="J67">
            <v>116424.1213000001</v>
          </cell>
          <cell r="K67">
            <v>76035.913938999744</v>
          </cell>
          <cell r="L67">
            <v>0</v>
          </cell>
          <cell r="M67">
            <v>0</v>
          </cell>
          <cell r="N67">
            <v>0</v>
          </cell>
          <cell r="O67">
            <v>0</v>
          </cell>
        </row>
        <row r="68">
          <cell r="H68"/>
          <cell r="I68"/>
          <cell r="J68"/>
          <cell r="K68"/>
          <cell r="L68"/>
          <cell r="M68"/>
          <cell r="N68"/>
          <cell r="O68"/>
        </row>
        <row r="69">
          <cell r="D69"/>
          <cell r="E69"/>
          <cell r="F69"/>
          <cell r="G69"/>
          <cell r="H69">
            <v>13022989.23</v>
          </cell>
          <cell r="I69">
            <v>6775073.8780284161</v>
          </cell>
          <cell r="J69">
            <v>3448828.3473093542</v>
          </cell>
          <cell r="K69">
            <v>-887726.10338504729</v>
          </cell>
          <cell r="L69">
            <v>827802.39000000036</v>
          </cell>
          <cell r="M69">
            <v>506570.31999999995</v>
          </cell>
          <cell r="N69">
            <v>520957.53249999997</v>
          </cell>
          <cell r="O69">
            <v>554213.77237499994</v>
          </cell>
        </row>
        <row r="70">
          <cell r="D70">
            <v>64</v>
          </cell>
          <cell r="G70">
            <v>54</v>
          </cell>
          <cell r="J70"/>
          <cell r="N70"/>
        </row>
        <row r="71">
          <cell r="D71">
            <v>3</v>
          </cell>
          <cell r="J71">
            <v>62</v>
          </cell>
          <cell r="N71"/>
        </row>
        <row r="72">
          <cell r="D72">
            <v>10</v>
          </cell>
          <cell r="J72"/>
          <cell r="N72"/>
        </row>
        <row r="73">
          <cell r="J73"/>
          <cell r="N73"/>
        </row>
        <row r="74">
          <cell r="J74"/>
          <cell r="N74"/>
        </row>
        <row r="75">
          <cell r="J75"/>
          <cell r="N75"/>
        </row>
        <row r="76">
          <cell r="J76"/>
          <cell r="N76"/>
        </row>
        <row r="77">
          <cell r="J77"/>
          <cell r="N77"/>
        </row>
        <row r="78">
          <cell r="I78" t="str">
            <v>24/25</v>
          </cell>
          <cell r="J78" t="str">
            <v>25/26</v>
          </cell>
          <cell r="K78" t="str">
            <v>26/27</v>
          </cell>
          <cell r="N78"/>
        </row>
        <row r="79">
          <cell r="H79" t="str">
            <v>Total</v>
          </cell>
          <cell r="I79">
            <v>0.48816732000000002</v>
          </cell>
          <cell r="J79">
            <v>0.50220487000000003</v>
          </cell>
          <cell r="K79">
            <v>0.5351048100000001</v>
          </cell>
          <cell r="N79"/>
        </row>
        <row r="80">
          <cell r="J80"/>
          <cell r="N80"/>
        </row>
        <row r="81">
          <cell r="J81"/>
          <cell r="N81"/>
        </row>
        <row r="82">
          <cell r="J82"/>
          <cell r="N82"/>
        </row>
        <row r="83">
          <cell r="J83"/>
          <cell r="N83"/>
        </row>
        <row r="84">
          <cell r="J84"/>
          <cell r="N84"/>
        </row>
        <row r="85">
          <cell r="J85"/>
          <cell r="N85"/>
        </row>
        <row r="86">
          <cell r="J86"/>
          <cell r="N86"/>
        </row>
        <row r="87">
          <cell r="J87"/>
          <cell r="N87"/>
        </row>
        <row r="88">
          <cell r="J88"/>
          <cell r="N88"/>
        </row>
        <row r="89">
          <cell r="J89"/>
          <cell r="N89"/>
        </row>
        <row r="90">
          <cell r="J90"/>
          <cell r="N90"/>
        </row>
        <row r="91">
          <cell r="J91"/>
          <cell r="N91"/>
        </row>
        <row r="92">
          <cell r="J92"/>
          <cell r="N92"/>
        </row>
        <row r="93">
          <cell r="J93"/>
          <cell r="N93"/>
        </row>
        <row r="94">
          <cell r="J94"/>
          <cell r="N94"/>
        </row>
        <row r="95">
          <cell r="J95"/>
          <cell r="N95"/>
        </row>
        <row r="96">
          <cell r="J96"/>
          <cell r="N96"/>
        </row>
        <row r="97">
          <cell r="J97"/>
          <cell r="N97"/>
        </row>
        <row r="98">
          <cell r="J98"/>
          <cell r="N98"/>
        </row>
        <row r="99">
          <cell r="J99"/>
          <cell r="N99"/>
        </row>
        <row r="100">
          <cell r="J100"/>
          <cell r="N100"/>
        </row>
        <row r="101">
          <cell r="J101"/>
          <cell r="N101"/>
        </row>
        <row r="102">
          <cell r="J102"/>
          <cell r="N102"/>
        </row>
        <row r="103">
          <cell r="J103"/>
          <cell r="N103"/>
        </row>
        <row r="104">
          <cell r="J104"/>
          <cell r="N104"/>
        </row>
        <row r="105">
          <cell r="J105"/>
          <cell r="N105"/>
        </row>
        <row r="106">
          <cell r="J106"/>
          <cell r="N106"/>
        </row>
        <row r="107">
          <cell r="J107"/>
          <cell r="N107"/>
        </row>
        <row r="108">
          <cell r="J108"/>
          <cell r="N108"/>
        </row>
        <row r="109">
          <cell r="J109"/>
          <cell r="N109"/>
        </row>
        <row r="110">
          <cell r="J110"/>
          <cell r="N110"/>
        </row>
        <row r="111">
          <cell r="J111"/>
          <cell r="N111"/>
        </row>
        <row r="112">
          <cell r="J112"/>
          <cell r="N112"/>
        </row>
        <row r="113">
          <cell r="J113"/>
          <cell r="N113"/>
        </row>
        <row r="114">
          <cell r="J114"/>
          <cell r="N114"/>
        </row>
        <row r="115">
          <cell r="J115"/>
          <cell r="N115"/>
        </row>
        <row r="116">
          <cell r="J116"/>
          <cell r="N116"/>
        </row>
        <row r="117">
          <cell r="J117"/>
          <cell r="N117"/>
        </row>
        <row r="118">
          <cell r="J118"/>
          <cell r="N118"/>
        </row>
        <row r="119">
          <cell r="J119"/>
          <cell r="N119"/>
        </row>
        <row r="120">
          <cell r="J120"/>
          <cell r="N120"/>
        </row>
        <row r="121">
          <cell r="J121"/>
          <cell r="N121"/>
        </row>
        <row r="122">
          <cell r="J122"/>
          <cell r="N122"/>
        </row>
        <row r="123">
          <cell r="J123"/>
          <cell r="N123"/>
        </row>
        <row r="124">
          <cell r="J124"/>
          <cell r="N124"/>
        </row>
        <row r="125">
          <cell r="J125"/>
          <cell r="N125"/>
        </row>
        <row r="126">
          <cell r="J126"/>
          <cell r="N126"/>
        </row>
        <row r="127">
          <cell r="J127"/>
          <cell r="N127"/>
        </row>
        <row r="128">
          <cell r="J128"/>
          <cell r="N128"/>
        </row>
        <row r="129">
          <cell r="J129"/>
          <cell r="N129"/>
        </row>
        <row r="130">
          <cell r="J130"/>
          <cell r="N130"/>
        </row>
        <row r="131">
          <cell r="J131"/>
          <cell r="N131"/>
        </row>
        <row r="132">
          <cell r="J132"/>
          <cell r="N132"/>
        </row>
        <row r="133">
          <cell r="J133"/>
          <cell r="N133"/>
        </row>
        <row r="134">
          <cell r="J134"/>
          <cell r="N134"/>
        </row>
        <row r="135">
          <cell r="J135"/>
          <cell r="N135"/>
        </row>
        <row r="136">
          <cell r="J136"/>
          <cell r="N136"/>
        </row>
        <row r="137">
          <cell r="J137"/>
          <cell r="N137"/>
        </row>
        <row r="138">
          <cell r="J138"/>
          <cell r="N138"/>
        </row>
        <row r="139">
          <cell r="J139"/>
          <cell r="N139"/>
        </row>
        <row r="140">
          <cell r="J140"/>
          <cell r="N140"/>
        </row>
        <row r="141">
          <cell r="J141"/>
          <cell r="N141"/>
        </row>
        <row r="142">
          <cell r="J142"/>
          <cell r="N142"/>
        </row>
        <row r="143">
          <cell r="J143"/>
          <cell r="N143"/>
        </row>
        <row r="144">
          <cell r="J144"/>
          <cell r="N144"/>
        </row>
        <row r="145">
          <cell r="J145"/>
          <cell r="N145"/>
        </row>
        <row r="146">
          <cell r="J146"/>
          <cell r="N146"/>
        </row>
        <row r="147">
          <cell r="J147"/>
          <cell r="N147"/>
        </row>
        <row r="148">
          <cell r="J148"/>
          <cell r="N148"/>
        </row>
        <row r="149">
          <cell r="J149"/>
          <cell r="N149"/>
        </row>
        <row r="150">
          <cell r="J150"/>
          <cell r="N150"/>
        </row>
        <row r="151">
          <cell r="J151"/>
          <cell r="N151"/>
        </row>
        <row r="152">
          <cell r="J152"/>
          <cell r="N152"/>
        </row>
        <row r="153">
          <cell r="J153"/>
          <cell r="N153"/>
        </row>
        <row r="154">
          <cell r="J154"/>
          <cell r="N154"/>
        </row>
        <row r="155">
          <cell r="J155"/>
          <cell r="N155"/>
        </row>
        <row r="156">
          <cell r="J156"/>
          <cell r="N156"/>
        </row>
        <row r="157">
          <cell r="J157"/>
          <cell r="N157"/>
        </row>
        <row r="158">
          <cell r="J158"/>
          <cell r="N158"/>
        </row>
        <row r="159">
          <cell r="J159"/>
          <cell r="N159"/>
        </row>
        <row r="160">
          <cell r="J160"/>
          <cell r="N160"/>
        </row>
        <row r="161">
          <cell r="J161"/>
          <cell r="N161"/>
        </row>
        <row r="162">
          <cell r="J162"/>
          <cell r="N162"/>
        </row>
        <row r="163">
          <cell r="J163"/>
          <cell r="N163"/>
        </row>
        <row r="164">
          <cell r="J164"/>
          <cell r="N164"/>
        </row>
        <row r="165">
          <cell r="J165"/>
          <cell r="N165"/>
        </row>
        <row r="166">
          <cell r="J166"/>
          <cell r="N166"/>
        </row>
        <row r="167">
          <cell r="J167"/>
          <cell r="N167"/>
        </row>
        <row r="168">
          <cell r="J168"/>
          <cell r="N168"/>
        </row>
        <row r="169">
          <cell r="J169"/>
          <cell r="N169"/>
        </row>
        <row r="170">
          <cell r="J170"/>
          <cell r="N170"/>
        </row>
        <row r="171">
          <cell r="J171"/>
          <cell r="N171"/>
        </row>
        <row r="172">
          <cell r="J172"/>
          <cell r="N172"/>
        </row>
        <row r="173">
          <cell r="J173"/>
          <cell r="N173"/>
        </row>
        <row r="174">
          <cell r="J174"/>
          <cell r="N174"/>
        </row>
        <row r="175">
          <cell r="J175"/>
          <cell r="N175"/>
        </row>
        <row r="176">
          <cell r="J176"/>
          <cell r="N176"/>
        </row>
        <row r="177">
          <cell r="J177"/>
          <cell r="N177"/>
        </row>
        <row r="178">
          <cell r="J178"/>
          <cell r="N178"/>
        </row>
        <row r="179">
          <cell r="J179"/>
          <cell r="N179"/>
        </row>
        <row r="180">
          <cell r="J180"/>
          <cell r="N180"/>
        </row>
        <row r="181">
          <cell r="J181"/>
          <cell r="N181"/>
        </row>
        <row r="182">
          <cell r="J182"/>
          <cell r="N182"/>
        </row>
        <row r="183">
          <cell r="J183"/>
          <cell r="N183"/>
        </row>
        <row r="184">
          <cell r="J184"/>
          <cell r="N184"/>
        </row>
        <row r="185">
          <cell r="J185"/>
          <cell r="N185"/>
        </row>
        <row r="186">
          <cell r="J186"/>
          <cell r="N186"/>
        </row>
        <row r="187">
          <cell r="J187"/>
          <cell r="N187"/>
        </row>
        <row r="188">
          <cell r="J188"/>
          <cell r="N188"/>
        </row>
        <row r="189">
          <cell r="J189"/>
          <cell r="N189"/>
        </row>
        <row r="190">
          <cell r="J190"/>
          <cell r="N190"/>
        </row>
        <row r="191">
          <cell r="J191"/>
          <cell r="N191"/>
        </row>
        <row r="192">
          <cell r="J192"/>
          <cell r="N192"/>
        </row>
        <row r="193">
          <cell r="J193"/>
          <cell r="N193"/>
        </row>
        <row r="194">
          <cell r="J194"/>
          <cell r="N194"/>
        </row>
        <row r="195">
          <cell r="J195"/>
          <cell r="N195"/>
        </row>
        <row r="196">
          <cell r="J196"/>
          <cell r="N196"/>
        </row>
        <row r="197">
          <cell r="J197"/>
          <cell r="N197"/>
        </row>
        <row r="198">
          <cell r="J198"/>
          <cell r="N198"/>
        </row>
        <row r="199">
          <cell r="J199"/>
          <cell r="N199"/>
        </row>
        <row r="200">
          <cell r="J200"/>
          <cell r="N200"/>
        </row>
        <row r="201">
          <cell r="J201"/>
          <cell r="N201"/>
        </row>
        <row r="202">
          <cell r="J202"/>
          <cell r="N202"/>
        </row>
        <row r="203">
          <cell r="J203"/>
          <cell r="N203"/>
        </row>
        <row r="204">
          <cell r="J204"/>
          <cell r="N204"/>
        </row>
        <row r="205">
          <cell r="J205"/>
          <cell r="N205"/>
        </row>
        <row r="206">
          <cell r="J206"/>
          <cell r="N206"/>
        </row>
        <row r="207">
          <cell r="J207"/>
          <cell r="N207"/>
        </row>
        <row r="208">
          <cell r="J208"/>
          <cell r="N208"/>
        </row>
        <row r="209">
          <cell r="J209"/>
          <cell r="N209"/>
        </row>
        <row r="210">
          <cell r="J210"/>
          <cell r="N210"/>
        </row>
        <row r="211">
          <cell r="J211"/>
          <cell r="N211"/>
        </row>
        <row r="212">
          <cell r="J212"/>
          <cell r="N212"/>
        </row>
        <row r="213">
          <cell r="J213"/>
          <cell r="N213"/>
        </row>
        <row r="214">
          <cell r="J214"/>
          <cell r="N214"/>
        </row>
        <row r="215">
          <cell r="J215"/>
          <cell r="N215"/>
        </row>
        <row r="216">
          <cell r="J216"/>
          <cell r="N216"/>
        </row>
        <row r="217">
          <cell r="J217"/>
          <cell r="N217"/>
        </row>
        <row r="218">
          <cell r="J218"/>
          <cell r="N218"/>
        </row>
        <row r="219">
          <cell r="J219"/>
          <cell r="N219"/>
        </row>
        <row r="220">
          <cell r="J220"/>
          <cell r="N220"/>
        </row>
        <row r="221">
          <cell r="J221"/>
          <cell r="N221"/>
        </row>
        <row r="222">
          <cell r="J222"/>
          <cell r="N222"/>
        </row>
        <row r="223">
          <cell r="J223"/>
          <cell r="N223"/>
        </row>
        <row r="224">
          <cell r="J224"/>
          <cell r="N224"/>
        </row>
        <row r="225">
          <cell r="J225"/>
          <cell r="N225"/>
        </row>
        <row r="226">
          <cell r="J226"/>
          <cell r="N226"/>
        </row>
        <row r="227">
          <cell r="J227"/>
          <cell r="N227"/>
        </row>
        <row r="228">
          <cell r="J228"/>
          <cell r="N228"/>
        </row>
        <row r="229">
          <cell r="J229"/>
          <cell r="N229"/>
        </row>
        <row r="230">
          <cell r="J230"/>
          <cell r="N230"/>
        </row>
        <row r="231">
          <cell r="J231"/>
          <cell r="N231"/>
        </row>
        <row r="232">
          <cell r="J232"/>
          <cell r="N232"/>
        </row>
        <row r="233">
          <cell r="J233"/>
          <cell r="N233"/>
        </row>
        <row r="234">
          <cell r="J234"/>
          <cell r="N234"/>
        </row>
        <row r="235">
          <cell r="J235"/>
          <cell r="N235"/>
        </row>
        <row r="236">
          <cell r="J236"/>
          <cell r="N236"/>
        </row>
        <row r="237">
          <cell r="J237"/>
          <cell r="N237"/>
        </row>
        <row r="238">
          <cell r="J238"/>
          <cell r="N238"/>
        </row>
        <row r="239">
          <cell r="J239"/>
          <cell r="N239"/>
        </row>
        <row r="240">
          <cell r="J240"/>
          <cell r="N240"/>
        </row>
        <row r="241">
          <cell r="J241"/>
          <cell r="N241"/>
        </row>
        <row r="242">
          <cell r="J242"/>
          <cell r="N242"/>
        </row>
        <row r="243">
          <cell r="J243"/>
          <cell r="N243"/>
        </row>
        <row r="244">
          <cell r="J244"/>
          <cell r="N244"/>
        </row>
        <row r="245">
          <cell r="J245"/>
          <cell r="N245"/>
        </row>
        <row r="246">
          <cell r="J246"/>
          <cell r="N246"/>
        </row>
        <row r="247">
          <cell r="J247"/>
          <cell r="N247"/>
        </row>
        <row r="248">
          <cell r="J248"/>
          <cell r="N248"/>
        </row>
        <row r="249">
          <cell r="J249"/>
          <cell r="N249"/>
        </row>
        <row r="250">
          <cell r="J250"/>
          <cell r="N250"/>
        </row>
        <row r="251">
          <cell r="J251"/>
          <cell r="N251"/>
        </row>
        <row r="252">
          <cell r="J252"/>
          <cell r="N252"/>
        </row>
        <row r="253">
          <cell r="J253"/>
          <cell r="N253"/>
        </row>
        <row r="254">
          <cell r="J254"/>
          <cell r="N254"/>
        </row>
        <row r="255">
          <cell r="J255"/>
          <cell r="N255"/>
        </row>
        <row r="256">
          <cell r="J256"/>
          <cell r="N256"/>
        </row>
        <row r="257">
          <cell r="J257"/>
          <cell r="N257"/>
        </row>
        <row r="258">
          <cell r="J258"/>
          <cell r="N258"/>
        </row>
        <row r="259">
          <cell r="J259"/>
          <cell r="N259"/>
        </row>
        <row r="260">
          <cell r="J260"/>
          <cell r="N260"/>
        </row>
        <row r="261">
          <cell r="J261"/>
          <cell r="N261"/>
        </row>
        <row r="262">
          <cell r="J262"/>
          <cell r="N262"/>
        </row>
        <row r="263">
          <cell r="J263"/>
          <cell r="N263"/>
        </row>
        <row r="264">
          <cell r="J264"/>
          <cell r="N264"/>
        </row>
        <row r="265">
          <cell r="J265"/>
          <cell r="N265"/>
        </row>
        <row r="266">
          <cell r="J266"/>
          <cell r="N266"/>
        </row>
        <row r="267">
          <cell r="J267"/>
          <cell r="N267"/>
        </row>
        <row r="268">
          <cell r="J268"/>
          <cell r="N268"/>
        </row>
        <row r="269">
          <cell r="J269"/>
          <cell r="N269"/>
        </row>
        <row r="270">
          <cell r="J270"/>
          <cell r="N270"/>
        </row>
        <row r="271">
          <cell r="J271"/>
          <cell r="N271"/>
        </row>
        <row r="272">
          <cell r="J272"/>
          <cell r="N272"/>
        </row>
        <row r="273">
          <cell r="J273"/>
          <cell r="N273"/>
        </row>
        <row r="274">
          <cell r="J274"/>
          <cell r="N274"/>
        </row>
        <row r="275">
          <cell r="J275"/>
          <cell r="N275"/>
        </row>
        <row r="276">
          <cell r="J276"/>
          <cell r="N276"/>
        </row>
        <row r="277">
          <cell r="J277"/>
          <cell r="N277"/>
        </row>
        <row r="278">
          <cell r="J278"/>
          <cell r="N278"/>
        </row>
        <row r="279">
          <cell r="J279"/>
          <cell r="N279"/>
        </row>
        <row r="280">
          <cell r="J280"/>
          <cell r="N280"/>
        </row>
        <row r="281">
          <cell r="J281"/>
          <cell r="N281"/>
        </row>
        <row r="282">
          <cell r="J282"/>
          <cell r="N282"/>
        </row>
        <row r="283">
          <cell r="J283"/>
          <cell r="N283"/>
        </row>
        <row r="284">
          <cell r="J284"/>
          <cell r="N284"/>
        </row>
        <row r="285">
          <cell r="J285"/>
          <cell r="N285"/>
        </row>
        <row r="286">
          <cell r="J286"/>
          <cell r="N286"/>
        </row>
        <row r="287">
          <cell r="J287"/>
          <cell r="N287"/>
        </row>
        <row r="288">
          <cell r="J288"/>
          <cell r="N288"/>
        </row>
        <row r="289">
          <cell r="J289"/>
          <cell r="N289"/>
        </row>
        <row r="290">
          <cell r="J290"/>
          <cell r="N290"/>
        </row>
        <row r="291">
          <cell r="J291"/>
          <cell r="N291"/>
        </row>
        <row r="292">
          <cell r="J292"/>
          <cell r="N292"/>
        </row>
        <row r="293">
          <cell r="J293"/>
          <cell r="N293"/>
        </row>
        <row r="294">
          <cell r="J294"/>
          <cell r="N294"/>
        </row>
        <row r="295">
          <cell r="J295"/>
          <cell r="N295"/>
        </row>
        <row r="296">
          <cell r="J296"/>
          <cell r="N296"/>
        </row>
        <row r="297">
          <cell r="J297"/>
          <cell r="N297"/>
        </row>
        <row r="298">
          <cell r="J298"/>
          <cell r="N298"/>
        </row>
        <row r="299">
          <cell r="J299"/>
          <cell r="N299"/>
        </row>
        <row r="300">
          <cell r="J300"/>
          <cell r="N300"/>
        </row>
        <row r="301">
          <cell r="J301"/>
          <cell r="N301"/>
        </row>
        <row r="302">
          <cell r="J302"/>
          <cell r="N302"/>
        </row>
        <row r="303">
          <cell r="J303"/>
          <cell r="N303"/>
        </row>
        <row r="304">
          <cell r="J304"/>
          <cell r="N304"/>
        </row>
        <row r="305">
          <cell r="J305"/>
          <cell r="N305"/>
        </row>
        <row r="306">
          <cell r="J306"/>
          <cell r="N306"/>
        </row>
        <row r="307">
          <cell r="J307"/>
          <cell r="N307"/>
        </row>
        <row r="308">
          <cell r="J308"/>
          <cell r="N308"/>
        </row>
        <row r="309">
          <cell r="J309"/>
          <cell r="N309"/>
        </row>
        <row r="310">
          <cell r="J310"/>
          <cell r="N310"/>
        </row>
        <row r="311">
          <cell r="J311"/>
          <cell r="N311"/>
        </row>
        <row r="312">
          <cell r="J312"/>
          <cell r="N312"/>
        </row>
        <row r="313">
          <cell r="J313"/>
          <cell r="N313"/>
        </row>
        <row r="314">
          <cell r="J314"/>
          <cell r="N314"/>
        </row>
        <row r="315">
          <cell r="J315"/>
          <cell r="N315"/>
        </row>
        <row r="316">
          <cell r="J316"/>
          <cell r="N316"/>
        </row>
        <row r="317">
          <cell r="J317"/>
          <cell r="N317"/>
        </row>
        <row r="318">
          <cell r="J318"/>
          <cell r="N318"/>
        </row>
        <row r="319">
          <cell r="J319"/>
          <cell r="N319"/>
        </row>
        <row r="320">
          <cell r="J320"/>
          <cell r="N320"/>
        </row>
        <row r="321">
          <cell r="J321"/>
          <cell r="N321"/>
        </row>
        <row r="322">
          <cell r="J322"/>
          <cell r="N322"/>
        </row>
        <row r="323">
          <cell r="J323"/>
          <cell r="N323"/>
        </row>
        <row r="324">
          <cell r="J324"/>
          <cell r="N324"/>
        </row>
        <row r="325">
          <cell r="J325"/>
          <cell r="N325"/>
        </row>
        <row r="326">
          <cell r="J326"/>
          <cell r="N326"/>
        </row>
        <row r="327">
          <cell r="J327"/>
          <cell r="N327"/>
        </row>
        <row r="328">
          <cell r="J328"/>
          <cell r="N328"/>
        </row>
        <row r="329">
          <cell r="J329"/>
          <cell r="N329"/>
        </row>
        <row r="330">
          <cell r="J330"/>
          <cell r="N330"/>
        </row>
        <row r="331">
          <cell r="J331"/>
          <cell r="N331"/>
        </row>
        <row r="332">
          <cell r="J332"/>
          <cell r="N332"/>
        </row>
        <row r="333">
          <cell r="J333"/>
          <cell r="N333"/>
        </row>
        <row r="334">
          <cell r="J334"/>
          <cell r="N334"/>
        </row>
        <row r="335">
          <cell r="J335"/>
          <cell r="N335"/>
        </row>
        <row r="336">
          <cell r="J336"/>
          <cell r="N336"/>
        </row>
        <row r="337">
          <cell r="J337"/>
          <cell r="N337"/>
        </row>
        <row r="338">
          <cell r="J338"/>
          <cell r="N338"/>
        </row>
        <row r="339">
          <cell r="J339"/>
          <cell r="N339"/>
        </row>
        <row r="340">
          <cell r="J340"/>
          <cell r="N340"/>
        </row>
        <row r="341">
          <cell r="J341"/>
          <cell r="N341"/>
        </row>
        <row r="342">
          <cell r="J342"/>
          <cell r="N342"/>
        </row>
        <row r="343">
          <cell r="J343"/>
          <cell r="N343"/>
        </row>
        <row r="344">
          <cell r="J344"/>
          <cell r="N344"/>
        </row>
        <row r="345">
          <cell r="J345"/>
          <cell r="N345"/>
        </row>
        <row r="346">
          <cell r="J346"/>
          <cell r="N346"/>
        </row>
        <row r="347">
          <cell r="J347"/>
          <cell r="N347"/>
        </row>
        <row r="348">
          <cell r="J348"/>
          <cell r="N348"/>
        </row>
        <row r="349">
          <cell r="J349"/>
          <cell r="N349"/>
        </row>
        <row r="350">
          <cell r="J350"/>
          <cell r="N350"/>
        </row>
        <row r="351">
          <cell r="J351"/>
          <cell r="N351"/>
        </row>
        <row r="352">
          <cell r="J352"/>
          <cell r="N352"/>
        </row>
        <row r="353">
          <cell r="J353"/>
          <cell r="N353"/>
        </row>
        <row r="354">
          <cell r="J354"/>
          <cell r="N354"/>
        </row>
        <row r="355">
          <cell r="J355"/>
          <cell r="N355"/>
        </row>
        <row r="356">
          <cell r="J356"/>
          <cell r="N356"/>
        </row>
        <row r="357">
          <cell r="J357"/>
          <cell r="N357"/>
        </row>
        <row r="358">
          <cell r="J358"/>
          <cell r="N358"/>
        </row>
        <row r="359">
          <cell r="J359"/>
          <cell r="N359"/>
        </row>
        <row r="360">
          <cell r="J360"/>
          <cell r="N360"/>
        </row>
        <row r="361">
          <cell r="J361"/>
          <cell r="N361"/>
        </row>
        <row r="362">
          <cell r="J362"/>
          <cell r="N362"/>
        </row>
        <row r="363">
          <cell r="J363"/>
          <cell r="N363"/>
        </row>
        <row r="364">
          <cell r="J364"/>
          <cell r="N364"/>
        </row>
        <row r="365">
          <cell r="J365"/>
          <cell r="N365"/>
        </row>
        <row r="366">
          <cell r="J366"/>
          <cell r="N366"/>
        </row>
        <row r="367">
          <cell r="J367"/>
          <cell r="N367"/>
        </row>
        <row r="368">
          <cell r="J368"/>
          <cell r="N368"/>
        </row>
        <row r="369">
          <cell r="J369"/>
          <cell r="N369"/>
        </row>
        <row r="370">
          <cell r="J370"/>
          <cell r="N370"/>
        </row>
        <row r="371">
          <cell r="J371"/>
          <cell r="N371"/>
        </row>
        <row r="372">
          <cell r="J372"/>
          <cell r="N372"/>
        </row>
        <row r="373">
          <cell r="J373"/>
          <cell r="N373"/>
        </row>
        <row r="374">
          <cell r="J374"/>
          <cell r="N374"/>
        </row>
        <row r="375">
          <cell r="J375"/>
          <cell r="N375"/>
        </row>
        <row r="376">
          <cell r="J376"/>
          <cell r="N376"/>
        </row>
        <row r="377">
          <cell r="J377"/>
          <cell r="N377"/>
        </row>
        <row r="378">
          <cell r="J378"/>
          <cell r="N378"/>
        </row>
        <row r="379">
          <cell r="J379"/>
          <cell r="N379"/>
        </row>
        <row r="380">
          <cell r="J380"/>
          <cell r="N380"/>
        </row>
        <row r="381">
          <cell r="J381"/>
          <cell r="N381"/>
        </row>
        <row r="382">
          <cell r="J382"/>
          <cell r="N382"/>
        </row>
        <row r="383">
          <cell r="J383"/>
          <cell r="N383"/>
        </row>
        <row r="384">
          <cell r="J384"/>
          <cell r="N384"/>
        </row>
        <row r="385">
          <cell r="J385"/>
          <cell r="N385"/>
        </row>
        <row r="386">
          <cell r="J386"/>
          <cell r="N386"/>
        </row>
        <row r="387">
          <cell r="J387"/>
          <cell r="N387"/>
        </row>
        <row r="388">
          <cell r="J388"/>
          <cell r="N388"/>
        </row>
        <row r="389">
          <cell r="J389"/>
          <cell r="N389"/>
        </row>
        <row r="390">
          <cell r="J390"/>
          <cell r="N390"/>
        </row>
        <row r="391">
          <cell r="J391"/>
          <cell r="N391"/>
        </row>
        <row r="392">
          <cell r="J392"/>
          <cell r="N392"/>
        </row>
        <row r="393">
          <cell r="J393"/>
          <cell r="N393"/>
        </row>
        <row r="394">
          <cell r="J394"/>
          <cell r="N394"/>
        </row>
        <row r="395">
          <cell r="J395"/>
          <cell r="N395"/>
        </row>
        <row r="396">
          <cell r="J396"/>
          <cell r="N396"/>
        </row>
        <row r="397">
          <cell r="J397"/>
          <cell r="N397"/>
        </row>
        <row r="398">
          <cell r="J398"/>
          <cell r="N398"/>
        </row>
        <row r="399">
          <cell r="J399"/>
          <cell r="N399"/>
        </row>
        <row r="400">
          <cell r="J400"/>
          <cell r="N400"/>
        </row>
        <row r="401">
          <cell r="J401"/>
          <cell r="N401"/>
        </row>
        <row r="402">
          <cell r="J402"/>
          <cell r="N402"/>
        </row>
        <row r="403">
          <cell r="J403"/>
          <cell r="N403"/>
        </row>
        <row r="404">
          <cell r="J404"/>
          <cell r="N404"/>
        </row>
        <row r="405">
          <cell r="J405"/>
          <cell r="N405"/>
        </row>
        <row r="406">
          <cell r="J406"/>
          <cell r="N406"/>
        </row>
        <row r="407">
          <cell r="J407"/>
          <cell r="N407"/>
        </row>
        <row r="408">
          <cell r="J408"/>
          <cell r="N408"/>
        </row>
        <row r="409">
          <cell r="J409"/>
          <cell r="N409"/>
        </row>
        <row r="410">
          <cell r="J410"/>
          <cell r="N410"/>
        </row>
        <row r="411">
          <cell r="J411"/>
          <cell r="N411"/>
        </row>
        <row r="412">
          <cell r="J412"/>
          <cell r="N412"/>
        </row>
        <row r="413">
          <cell r="J413"/>
          <cell r="N413"/>
        </row>
        <row r="414">
          <cell r="J414"/>
          <cell r="N414"/>
        </row>
        <row r="415">
          <cell r="J415"/>
          <cell r="N415"/>
        </row>
        <row r="416">
          <cell r="J416"/>
          <cell r="N416"/>
        </row>
        <row r="417">
          <cell r="J417"/>
          <cell r="N417"/>
        </row>
        <row r="418">
          <cell r="J418"/>
          <cell r="N418"/>
        </row>
        <row r="419">
          <cell r="J419"/>
          <cell r="N419"/>
        </row>
        <row r="420">
          <cell r="J420"/>
          <cell r="N420"/>
        </row>
        <row r="421">
          <cell r="J421"/>
          <cell r="N421"/>
        </row>
        <row r="422">
          <cell r="J422"/>
          <cell r="N422"/>
        </row>
        <row r="423">
          <cell r="J423"/>
          <cell r="N423"/>
        </row>
        <row r="424">
          <cell r="J424"/>
          <cell r="N424"/>
        </row>
        <row r="425">
          <cell r="J425"/>
          <cell r="N425"/>
        </row>
        <row r="426">
          <cell r="J426"/>
          <cell r="N426"/>
        </row>
        <row r="427">
          <cell r="J427"/>
          <cell r="N427"/>
        </row>
        <row r="428">
          <cell r="J428"/>
          <cell r="N428"/>
        </row>
        <row r="429">
          <cell r="J429"/>
          <cell r="N429"/>
        </row>
        <row r="430">
          <cell r="J430"/>
          <cell r="N430"/>
        </row>
        <row r="431">
          <cell r="J431"/>
          <cell r="N431"/>
        </row>
        <row r="432">
          <cell r="J432"/>
          <cell r="N432"/>
        </row>
        <row r="433">
          <cell r="J433"/>
          <cell r="N433"/>
        </row>
        <row r="434">
          <cell r="J434"/>
          <cell r="N434"/>
        </row>
        <row r="435">
          <cell r="J435"/>
          <cell r="N435"/>
        </row>
        <row r="436">
          <cell r="J436"/>
          <cell r="N436"/>
        </row>
        <row r="437">
          <cell r="J437"/>
          <cell r="N437"/>
        </row>
        <row r="438">
          <cell r="J438"/>
          <cell r="N438"/>
        </row>
        <row r="439">
          <cell r="J439"/>
          <cell r="N439"/>
        </row>
        <row r="440">
          <cell r="J440"/>
          <cell r="N440"/>
        </row>
        <row r="441">
          <cell r="J441"/>
          <cell r="N441"/>
        </row>
        <row r="442">
          <cell r="J442"/>
          <cell r="N442"/>
        </row>
        <row r="443">
          <cell r="J443"/>
          <cell r="N443"/>
        </row>
        <row r="444">
          <cell r="J444"/>
          <cell r="N444"/>
        </row>
        <row r="445">
          <cell r="J445"/>
          <cell r="N445"/>
        </row>
        <row r="446">
          <cell r="J446"/>
          <cell r="N446"/>
        </row>
        <row r="447">
          <cell r="J447"/>
          <cell r="N447"/>
        </row>
        <row r="448">
          <cell r="J448"/>
          <cell r="N448"/>
        </row>
        <row r="449">
          <cell r="J449"/>
          <cell r="N449"/>
        </row>
        <row r="450">
          <cell r="J450"/>
          <cell r="N450"/>
        </row>
        <row r="451">
          <cell r="J451"/>
          <cell r="N451"/>
        </row>
        <row r="452">
          <cell r="J452"/>
          <cell r="N452"/>
        </row>
        <row r="453">
          <cell r="J453"/>
          <cell r="N453"/>
        </row>
        <row r="454">
          <cell r="J454"/>
          <cell r="N454"/>
        </row>
        <row r="455">
          <cell r="J455"/>
          <cell r="N455"/>
        </row>
        <row r="456">
          <cell r="J456"/>
          <cell r="N456"/>
        </row>
        <row r="457">
          <cell r="J457"/>
          <cell r="N457"/>
        </row>
        <row r="458">
          <cell r="J458"/>
          <cell r="N458"/>
        </row>
        <row r="459">
          <cell r="J459"/>
          <cell r="N459"/>
        </row>
        <row r="460">
          <cell r="J460"/>
          <cell r="N460"/>
        </row>
        <row r="461">
          <cell r="J461"/>
          <cell r="N461"/>
        </row>
        <row r="462">
          <cell r="J462"/>
          <cell r="N462"/>
        </row>
        <row r="463">
          <cell r="J463"/>
          <cell r="N463"/>
        </row>
        <row r="464">
          <cell r="J464"/>
          <cell r="N464"/>
        </row>
        <row r="465">
          <cell r="J465"/>
          <cell r="N465"/>
        </row>
        <row r="466">
          <cell r="J466"/>
          <cell r="N466"/>
        </row>
        <row r="467">
          <cell r="J467"/>
          <cell r="N467"/>
        </row>
        <row r="468">
          <cell r="J468"/>
          <cell r="N468"/>
        </row>
        <row r="469">
          <cell r="J469"/>
          <cell r="N469"/>
        </row>
        <row r="470">
          <cell r="J470"/>
          <cell r="N470"/>
        </row>
        <row r="471">
          <cell r="J471"/>
          <cell r="N471"/>
        </row>
        <row r="472">
          <cell r="J472"/>
          <cell r="N472"/>
        </row>
        <row r="473">
          <cell r="J473"/>
          <cell r="N473"/>
        </row>
        <row r="474">
          <cell r="J474"/>
          <cell r="N474"/>
        </row>
        <row r="475">
          <cell r="J475"/>
          <cell r="N475"/>
        </row>
        <row r="476">
          <cell r="J476"/>
          <cell r="N476"/>
        </row>
        <row r="477">
          <cell r="J477"/>
          <cell r="N477"/>
        </row>
        <row r="478">
          <cell r="J478"/>
          <cell r="N478"/>
        </row>
        <row r="479">
          <cell r="J479"/>
          <cell r="N479"/>
        </row>
        <row r="480">
          <cell r="J480"/>
          <cell r="N480"/>
        </row>
        <row r="481">
          <cell r="J481"/>
          <cell r="N481"/>
        </row>
        <row r="482">
          <cell r="J482"/>
          <cell r="N482"/>
        </row>
        <row r="483">
          <cell r="J483"/>
          <cell r="N483"/>
        </row>
        <row r="484">
          <cell r="J484"/>
          <cell r="N484"/>
        </row>
        <row r="485">
          <cell r="J485"/>
          <cell r="N485"/>
        </row>
        <row r="486">
          <cell r="J486"/>
          <cell r="N486"/>
        </row>
        <row r="487">
          <cell r="J487"/>
          <cell r="N487"/>
        </row>
        <row r="488">
          <cell r="J488"/>
          <cell r="N488"/>
        </row>
        <row r="489">
          <cell r="J489"/>
          <cell r="N489"/>
        </row>
        <row r="490">
          <cell r="J490"/>
          <cell r="N490"/>
        </row>
        <row r="491">
          <cell r="J491"/>
          <cell r="N491"/>
        </row>
        <row r="492">
          <cell r="J492"/>
          <cell r="N492"/>
        </row>
        <row r="493">
          <cell r="J493"/>
          <cell r="N493"/>
        </row>
        <row r="494">
          <cell r="J494"/>
          <cell r="N494"/>
        </row>
        <row r="495">
          <cell r="J495"/>
          <cell r="N495"/>
        </row>
        <row r="496">
          <cell r="J496"/>
          <cell r="N496"/>
        </row>
        <row r="497">
          <cell r="J497"/>
          <cell r="N497"/>
        </row>
        <row r="498">
          <cell r="J498"/>
          <cell r="N498"/>
        </row>
        <row r="499">
          <cell r="J499"/>
          <cell r="N499"/>
        </row>
        <row r="500">
          <cell r="J500"/>
          <cell r="N500"/>
        </row>
        <row r="501">
          <cell r="J501"/>
          <cell r="N501"/>
        </row>
        <row r="502">
          <cell r="J502"/>
          <cell r="N502"/>
        </row>
        <row r="503">
          <cell r="J503"/>
          <cell r="N503"/>
        </row>
        <row r="504">
          <cell r="J504"/>
          <cell r="N504"/>
        </row>
        <row r="505">
          <cell r="J505"/>
          <cell r="N505"/>
        </row>
        <row r="506">
          <cell r="J506"/>
          <cell r="N506"/>
        </row>
        <row r="507">
          <cell r="J507"/>
          <cell r="N507"/>
        </row>
        <row r="508">
          <cell r="J508"/>
          <cell r="N508"/>
        </row>
        <row r="509">
          <cell r="J509"/>
          <cell r="N509"/>
        </row>
        <row r="510">
          <cell r="J510"/>
          <cell r="N510"/>
        </row>
        <row r="511">
          <cell r="J511"/>
          <cell r="N511"/>
        </row>
        <row r="512">
          <cell r="J512"/>
          <cell r="N512"/>
        </row>
        <row r="513">
          <cell r="J513"/>
          <cell r="N513"/>
        </row>
        <row r="514">
          <cell r="J514"/>
          <cell r="N514"/>
        </row>
        <row r="515">
          <cell r="J515"/>
          <cell r="N515"/>
        </row>
        <row r="516">
          <cell r="J516"/>
          <cell r="N516"/>
        </row>
        <row r="517">
          <cell r="J517"/>
          <cell r="N517"/>
        </row>
        <row r="518">
          <cell r="J518"/>
          <cell r="N518"/>
        </row>
        <row r="519">
          <cell r="J519"/>
          <cell r="N519"/>
        </row>
        <row r="520">
          <cell r="J520"/>
          <cell r="N520"/>
        </row>
        <row r="521">
          <cell r="J521"/>
          <cell r="N521"/>
        </row>
        <row r="522">
          <cell r="J522"/>
          <cell r="N522"/>
        </row>
        <row r="523">
          <cell r="J523"/>
          <cell r="N523"/>
        </row>
        <row r="524">
          <cell r="J524"/>
          <cell r="N524"/>
        </row>
        <row r="525">
          <cell r="J525"/>
          <cell r="N525"/>
        </row>
        <row r="526">
          <cell r="J526"/>
          <cell r="N526"/>
        </row>
        <row r="527">
          <cell r="J527"/>
          <cell r="N527"/>
        </row>
        <row r="528">
          <cell r="J528"/>
          <cell r="N528"/>
        </row>
        <row r="529">
          <cell r="J529"/>
          <cell r="N529"/>
        </row>
        <row r="530">
          <cell r="J530"/>
          <cell r="N530"/>
        </row>
        <row r="531">
          <cell r="J531"/>
          <cell r="N531"/>
        </row>
        <row r="532">
          <cell r="J532"/>
          <cell r="N532"/>
        </row>
        <row r="533">
          <cell r="J533"/>
          <cell r="N533"/>
        </row>
        <row r="534">
          <cell r="J534"/>
          <cell r="N534"/>
        </row>
        <row r="535">
          <cell r="J535"/>
          <cell r="N535"/>
        </row>
        <row r="536">
          <cell r="J536"/>
          <cell r="N536"/>
        </row>
        <row r="537">
          <cell r="J537"/>
          <cell r="N537"/>
        </row>
        <row r="538">
          <cell r="J538"/>
          <cell r="N538"/>
        </row>
        <row r="539">
          <cell r="J539"/>
          <cell r="N539"/>
        </row>
        <row r="540">
          <cell r="J540"/>
          <cell r="N540"/>
        </row>
        <row r="541">
          <cell r="J541"/>
          <cell r="N541"/>
        </row>
        <row r="542">
          <cell r="J542"/>
          <cell r="N542"/>
        </row>
        <row r="543">
          <cell r="J543"/>
          <cell r="N543"/>
        </row>
        <row r="544">
          <cell r="J544"/>
          <cell r="N544"/>
        </row>
        <row r="545">
          <cell r="J545"/>
          <cell r="N545"/>
        </row>
        <row r="546">
          <cell r="J546"/>
          <cell r="N546"/>
        </row>
        <row r="547">
          <cell r="J547"/>
          <cell r="N547"/>
        </row>
        <row r="548">
          <cell r="J548"/>
          <cell r="N548"/>
        </row>
        <row r="549">
          <cell r="J549"/>
          <cell r="N549"/>
        </row>
        <row r="550">
          <cell r="J550"/>
          <cell r="N550"/>
        </row>
        <row r="551">
          <cell r="J551"/>
          <cell r="N551"/>
        </row>
        <row r="552">
          <cell r="J552"/>
          <cell r="N552"/>
        </row>
        <row r="553">
          <cell r="J553"/>
          <cell r="N553"/>
        </row>
        <row r="554">
          <cell r="J554"/>
          <cell r="N554"/>
        </row>
        <row r="555">
          <cell r="J555"/>
          <cell r="N555"/>
        </row>
        <row r="556">
          <cell r="J556"/>
          <cell r="N556"/>
        </row>
        <row r="557">
          <cell r="J557"/>
          <cell r="N557"/>
        </row>
        <row r="558">
          <cell r="J558"/>
          <cell r="N558"/>
        </row>
        <row r="559">
          <cell r="J559"/>
          <cell r="N559"/>
        </row>
        <row r="560">
          <cell r="J560"/>
          <cell r="N560"/>
        </row>
        <row r="561">
          <cell r="J561"/>
          <cell r="N561"/>
        </row>
        <row r="562">
          <cell r="J562"/>
          <cell r="N562"/>
        </row>
        <row r="563">
          <cell r="J563"/>
          <cell r="N563"/>
        </row>
        <row r="564">
          <cell r="J564"/>
          <cell r="N564"/>
        </row>
        <row r="565">
          <cell r="J565"/>
          <cell r="N565"/>
        </row>
        <row r="566">
          <cell r="J566"/>
          <cell r="N566"/>
        </row>
        <row r="567">
          <cell r="J567"/>
          <cell r="N567"/>
        </row>
        <row r="568">
          <cell r="J568"/>
          <cell r="N568"/>
        </row>
        <row r="569">
          <cell r="J569"/>
          <cell r="N569"/>
        </row>
        <row r="570">
          <cell r="J570"/>
          <cell r="N570"/>
        </row>
        <row r="571">
          <cell r="J571"/>
          <cell r="N571"/>
        </row>
        <row r="572">
          <cell r="J572"/>
          <cell r="N572"/>
        </row>
        <row r="573">
          <cell r="J573"/>
          <cell r="N573"/>
        </row>
        <row r="574">
          <cell r="J574"/>
          <cell r="N574"/>
        </row>
        <row r="575">
          <cell r="J575"/>
          <cell r="N575"/>
        </row>
        <row r="576">
          <cell r="J576"/>
          <cell r="N576"/>
        </row>
        <row r="577">
          <cell r="J577"/>
          <cell r="N577"/>
        </row>
        <row r="578">
          <cell r="J578"/>
          <cell r="N578"/>
        </row>
        <row r="579">
          <cell r="J579"/>
          <cell r="N579"/>
        </row>
        <row r="580">
          <cell r="J580"/>
          <cell r="N580"/>
        </row>
        <row r="581">
          <cell r="J581"/>
          <cell r="N581"/>
        </row>
        <row r="582">
          <cell r="J582"/>
          <cell r="N582"/>
        </row>
        <row r="583">
          <cell r="J583"/>
          <cell r="N583"/>
        </row>
        <row r="584">
          <cell r="J584"/>
          <cell r="N584"/>
        </row>
        <row r="585">
          <cell r="J585"/>
          <cell r="N585"/>
        </row>
        <row r="586">
          <cell r="J586"/>
          <cell r="N586"/>
        </row>
        <row r="587">
          <cell r="J587"/>
          <cell r="N587"/>
        </row>
        <row r="588">
          <cell r="J588"/>
          <cell r="N588"/>
        </row>
        <row r="589">
          <cell r="J589"/>
          <cell r="N589"/>
        </row>
        <row r="590">
          <cell r="J590"/>
          <cell r="N590"/>
        </row>
        <row r="591">
          <cell r="J591"/>
          <cell r="N591"/>
        </row>
        <row r="592">
          <cell r="J592"/>
          <cell r="N592"/>
        </row>
        <row r="593">
          <cell r="J593"/>
          <cell r="N593"/>
        </row>
        <row r="594">
          <cell r="J594"/>
          <cell r="N594"/>
        </row>
        <row r="595">
          <cell r="J595"/>
          <cell r="N595"/>
        </row>
        <row r="596">
          <cell r="J596"/>
          <cell r="N596"/>
        </row>
        <row r="597">
          <cell r="J597"/>
          <cell r="N597"/>
        </row>
        <row r="598">
          <cell r="J598"/>
          <cell r="N598"/>
        </row>
        <row r="599">
          <cell r="J599"/>
          <cell r="N599"/>
        </row>
        <row r="600">
          <cell r="J600"/>
          <cell r="N600"/>
        </row>
        <row r="601">
          <cell r="J601"/>
          <cell r="N601"/>
        </row>
        <row r="602">
          <cell r="J602"/>
          <cell r="N602"/>
        </row>
        <row r="603">
          <cell r="J603"/>
          <cell r="N603"/>
        </row>
        <row r="604">
          <cell r="J604"/>
          <cell r="N604"/>
        </row>
        <row r="605">
          <cell r="J605"/>
          <cell r="N605"/>
        </row>
        <row r="606">
          <cell r="J606"/>
          <cell r="N606"/>
        </row>
        <row r="607">
          <cell r="J607"/>
          <cell r="N607"/>
        </row>
        <row r="608">
          <cell r="J608"/>
          <cell r="N608"/>
        </row>
        <row r="609">
          <cell r="J609"/>
          <cell r="N609"/>
        </row>
        <row r="610">
          <cell r="J610"/>
          <cell r="N610"/>
        </row>
        <row r="611">
          <cell r="J611"/>
          <cell r="N611"/>
        </row>
        <row r="612">
          <cell r="J612"/>
          <cell r="N612"/>
        </row>
        <row r="613">
          <cell r="J613"/>
          <cell r="N613"/>
        </row>
        <row r="614">
          <cell r="J614"/>
          <cell r="N614"/>
        </row>
        <row r="615">
          <cell r="J615"/>
          <cell r="N615"/>
        </row>
        <row r="616">
          <cell r="J616"/>
          <cell r="N616"/>
        </row>
        <row r="617">
          <cell r="J617"/>
          <cell r="N617"/>
        </row>
        <row r="618">
          <cell r="J618"/>
          <cell r="N618"/>
        </row>
        <row r="619">
          <cell r="J619"/>
          <cell r="N619"/>
        </row>
        <row r="620">
          <cell r="J620"/>
          <cell r="N620"/>
        </row>
        <row r="621">
          <cell r="J621"/>
          <cell r="N621"/>
        </row>
        <row r="622">
          <cell r="J622"/>
          <cell r="N622"/>
        </row>
        <row r="623">
          <cell r="J623"/>
          <cell r="N623"/>
        </row>
        <row r="624">
          <cell r="J624"/>
          <cell r="N624"/>
        </row>
        <row r="625">
          <cell r="J625"/>
          <cell r="N625"/>
        </row>
        <row r="626">
          <cell r="J626"/>
          <cell r="N626"/>
        </row>
        <row r="627">
          <cell r="J627"/>
          <cell r="N627"/>
        </row>
        <row r="628">
          <cell r="J628"/>
          <cell r="N628"/>
        </row>
        <row r="629">
          <cell r="J629"/>
          <cell r="N629"/>
        </row>
        <row r="630">
          <cell r="J630"/>
          <cell r="N630"/>
        </row>
        <row r="631">
          <cell r="J631"/>
          <cell r="N631"/>
        </row>
        <row r="632">
          <cell r="J632"/>
          <cell r="N632"/>
        </row>
        <row r="633">
          <cell r="J633"/>
          <cell r="N633"/>
        </row>
        <row r="634">
          <cell r="J634"/>
          <cell r="N634"/>
        </row>
        <row r="635">
          <cell r="J635"/>
          <cell r="N635"/>
        </row>
        <row r="636">
          <cell r="J636"/>
          <cell r="N636"/>
        </row>
        <row r="637">
          <cell r="J637"/>
          <cell r="N637"/>
        </row>
        <row r="638">
          <cell r="J638"/>
          <cell r="N638"/>
        </row>
        <row r="639">
          <cell r="J639"/>
          <cell r="N639"/>
        </row>
        <row r="640">
          <cell r="J640"/>
          <cell r="N640"/>
        </row>
        <row r="641">
          <cell r="J641"/>
          <cell r="N641"/>
        </row>
        <row r="642">
          <cell r="J642"/>
          <cell r="N642"/>
        </row>
        <row r="643">
          <cell r="J643"/>
          <cell r="N643"/>
        </row>
        <row r="644">
          <cell r="J644"/>
          <cell r="N644"/>
        </row>
        <row r="645">
          <cell r="J645"/>
          <cell r="N645"/>
        </row>
        <row r="646">
          <cell r="J646"/>
          <cell r="N646"/>
        </row>
        <row r="647">
          <cell r="J647"/>
          <cell r="N647"/>
        </row>
        <row r="648">
          <cell r="J648"/>
          <cell r="N648"/>
        </row>
        <row r="649">
          <cell r="J649"/>
          <cell r="N649"/>
        </row>
        <row r="650">
          <cell r="J650"/>
          <cell r="N650"/>
        </row>
        <row r="651">
          <cell r="J651"/>
          <cell r="N651"/>
        </row>
        <row r="652">
          <cell r="J652"/>
          <cell r="N652"/>
        </row>
        <row r="653">
          <cell r="J653"/>
          <cell r="N653"/>
        </row>
        <row r="654">
          <cell r="J654"/>
          <cell r="N654"/>
        </row>
        <row r="655">
          <cell r="J655"/>
          <cell r="N655"/>
        </row>
        <row r="656">
          <cell r="J656"/>
          <cell r="N656"/>
        </row>
        <row r="657">
          <cell r="J657"/>
          <cell r="N657"/>
        </row>
        <row r="658">
          <cell r="J658"/>
          <cell r="N658"/>
        </row>
        <row r="659">
          <cell r="J659"/>
          <cell r="N659"/>
        </row>
        <row r="660">
          <cell r="J660"/>
          <cell r="N660"/>
        </row>
        <row r="661">
          <cell r="J661"/>
          <cell r="N661"/>
        </row>
        <row r="662">
          <cell r="J662"/>
          <cell r="N662"/>
        </row>
        <row r="663">
          <cell r="J663"/>
          <cell r="N663"/>
        </row>
        <row r="664">
          <cell r="J664"/>
          <cell r="N664"/>
        </row>
        <row r="665">
          <cell r="J665"/>
          <cell r="N665"/>
        </row>
        <row r="666">
          <cell r="J666"/>
          <cell r="N666"/>
        </row>
        <row r="667">
          <cell r="J667"/>
          <cell r="N667"/>
        </row>
        <row r="668">
          <cell r="J668"/>
          <cell r="N668"/>
        </row>
        <row r="669">
          <cell r="J669"/>
          <cell r="N669"/>
        </row>
        <row r="670">
          <cell r="J670"/>
          <cell r="N670"/>
        </row>
        <row r="671">
          <cell r="J671"/>
          <cell r="N671"/>
        </row>
        <row r="672">
          <cell r="J672"/>
          <cell r="N672"/>
        </row>
        <row r="673">
          <cell r="J673"/>
          <cell r="N673"/>
        </row>
        <row r="674">
          <cell r="J674"/>
          <cell r="N674"/>
        </row>
        <row r="675">
          <cell r="J675"/>
          <cell r="N675"/>
        </row>
        <row r="676">
          <cell r="J676"/>
          <cell r="N676"/>
        </row>
        <row r="677">
          <cell r="J677"/>
          <cell r="N677"/>
        </row>
        <row r="678">
          <cell r="J678"/>
          <cell r="N678"/>
        </row>
        <row r="679">
          <cell r="J679"/>
          <cell r="N679"/>
        </row>
        <row r="680">
          <cell r="J680"/>
          <cell r="N680"/>
        </row>
        <row r="681">
          <cell r="J681"/>
          <cell r="N681"/>
        </row>
        <row r="682">
          <cell r="J682"/>
          <cell r="N682"/>
        </row>
        <row r="683">
          <cell r="J683"/>
          <cell r="N683"/>
        </row>
        <row r="684">
          <cell r="J684"/>
          <cell r="N684"/>
        </row>
        <row r="685">
          <cell r="J685"/>
          <cell r="N685"/>
        </row>
        <row r="686">
          <cell r="J686"/>
          <cell r="N686"/>
        </row>
        <row r="687">
          <cell r="J687"/>
          <cell r="N687"/>
        </row>
        <row r="688">
          <cell r="J688"/>
          <cell r="N688"/>
        </row>
        <row r="689">
          <cell r="J689"/>
          <cell r="N689"/>
        </row>
        <row r="690">
          <cell r="J690"/>
          <cell r="N690"/>
        </row>
        <row r="691">
          <cell r="J691"/>
          <cell r="N691"/>
        </row>
        <row r="692">
          <cell r="J692"/>
          <cell r="N692"/>
        </row>
        <row r="693">
          <cell r="J693"/>
          <cell r="N693"/>
        </row>
        <row r="694">
          <cell r="J694"/>
          <cell r="N694"/>
        </row>
        <row r="695">
          <cell r="J695"/>
          <cell r="N695"/>
        </row>
        <row r="696">
          <cell r="J696"/>
          <cell r="N696"/>
        </row>
        <row r="697">
          <cell r="J697"/>
          <cell r="N697"/>
        </row>
        <row r="698">
          <cell r="J698"/>
          <cell r="N698"/>
        </row>
        <row r="699">
          <cell r="J699"/>
          <cell r="N699"/>
        </row>
        <row r="700">
          <cell r="J700"/>
          <cell r="N700"/>
        </row>
        <row r="701">
          <cell r="J701"/>
          <cell r="N701"/>
        </row>
        <row r="702">
          <cell r="J702"/>
          <cell r="N702"/>
        </row>
        <row r="703">
          <cell r="J703"/>
          <cell r="N703"/>
        </row>
        <row r="704">
          <cell r="J704"/>
          <cell r="N704"/>
        </row>
        <row r="705">
          <cell r="J705"/>
          <cell r="N705"/>
        </row>
        <row r="706">
          <cell r="J706"/>
          <cell r="N706"/>
        </row>
        <row r="707">
          <cell r="J707"/>
          <cell r="N707"/>
        </row>
        <row r="708">
          <cell r="J708"/>
          <cell r="N708"/>
        </row>
        <row r="709">
          <cell r="J709"/>
          <cell r="N709"/>
        </row>
        <row r="710">
          <cell r="J710"/>
          <cell r="N710"/>
        </row>
        <row r="711">
          <cell r="J711"/>
          <cell r="N711"/>
        </row>
        <row r="712">
          <cell r="J712"/>
          <cell r="N712"/>
        </row>
        <row r="713">
          <cell r="J713"/>
          <cell r="N713"/>
        </row>
        <row r="714">
          <cell r="J714"/>
          <cell r="N714"/>
        </row>
        <row r="715">
          <cell r="J715"/>
          <cell r="N715"/>
        </row>
        <row r="716">
          <cell r="J716"/>
          <cell r="N716"/>
        </row>
        <row r="717">
          <cell r="J717"/>
          <cell r="N717"/>
        </row>
        <row r="718">
          <cell r="J718"/>
          <cell r="N718"/>
        </row>
        <row r="719">
          <cell r="J719"/>
          <cell r="N719"/>
        </row>
        <row r="720">
          <cell r="J720"/>
          <cell r="N720"/>
        </row>
        <row r="721">
          <cell r="J721"/>
          <cell r="N721"/>
        </row>
        <row r="722">
          <cell r="J722"/>
          <cell r="N722"/>
        </row>
        <row r="723">
          <cell r="J723"/>
          <cell r="N723"/>
        </row>
        <row r="724">
          <cell r="J724"/>
          <cell r="N724"/>
        </row>
        <row r="725">
          <cell r="J725"/>
          <cell r="N725"/>
        </row>
        <row r="726">
          <cell r="J726"/>
          <cell r="N726"/>
        </row>
        <row r="727">
          <cell r="J727"/>
          <cell r="N727"/>
        </row>
        <row r="728">
          <cell r="J728"/>
          <cell r="N728"/>
        </row>
        <row r="729">
          <cell r="J729"/>
          <cell r="N729"/>
        </row>
        <row r="730">
          <cell r="J730"/>
          <cell r="N730"/>
        </row>
        <row r="731">
          <cell r="J731"/>
          <cell r="N731"/>
        </row>
        <row r="732">
          <cell r="J732"/>
          <cell r="N732"/>
        </row>
        <row r="733">
          <cell r="J733"/>
          <cell r="N733"/>
        </row>
        <row r="734">
          <cell r="J734"/>
          <cell r="N734"/>
        </row>
        <row r="735">
          <cell r="J735"/>
          <cell r="N735"/>
        </row>
        <row r="736">
          <cell r="J736"/>
          <cell r="N736"/>
        </row>
        <row r="737">
          <cell r="J737"/>
          <cell r="N737"/>
        </row>
        <row r="738">
          <cell r="J738"/>
          <cell r="N738"/>
        </row>
        <row r="739">
          <cell r="J739"/>
          <cell r="N739"/>
        </row>
        <row r="740">
          <cell r="J740"/>
          <cell r="N740"/>
        </row>
        <row r="741">
          <cell r="J741"/>
          <cell r="N741"/>
        </row>
        <row r="742">
          <cell r="J742"/>
          <cell r="N742"/>
        </row>
        <row r="743">
          <cell r="J743"/>
          <cell r="N743"/>
        </row>
        <row r="744">
          <cell r="J744"/>
          <cell r="N744"/>
        </row>
        <row r="745">
          <cell r="J745"/>
          <cell r="N745"/>
        </row>
        <row r="746">
          <cell r="J746"/>
          <cell r="N746"/>
        </row>
        <row r="747">
          <cell r="J747"/>
          <cell r="N747"/>
        </row>
        <row r="748">
          <cell r="J748"/>
          <cell r="N748"/>
        </row>
        <row r="749">
          <cell r="J749"/>
          <cell r="N749"/>
        </row>
        <row r="750">
          <cell r="J750"/>
          <cell r="N750"/>
        </row>
        <row r="751">
          <cell r="J751"/>
          <cell r="N751"/>
        </row>
        <row r="752">
          <cell r="J752"/>
          <cell r="N752"/>
        </row>
        <row r="753">
          <cell r="J753"/>
          <cell r="N753"/>
        </row>
        <row r="754">
          <cell r="J754"/>
          <cell r="N754"/>
        </row>
        <row r="755">
          <cell r="J755"/>
          <cell r="N755"/>
        </row>
        <row r="756">
          <cell r="J756"/>
          <cell r="N756"/>
        </row>
        <row r="757">
          <cell r="J757"/>
          <cell r="N757"/>
        </row>
        <row r="758">
          <cell r="J758"/>
          <cell r="N758"/>
        </row>
        <row r="759">
          <cell r="J759"/>
          <cell r="N759"/>
        </row>
        <row r="760">
          <cell r="J760"/>
          <cell r="N760"/>
        </row>
        <row r="761">
          <cell r="J761"/>
          <cell r="N761"/>
        </row>
        <row r="762">
          <cell r="J762"/>
          <cell r="N762"/>
        </row>
        <row r="763">
          <cell r="J763"/>
          <cell r="N763"/>
        </row>
        <row r="764">
          <cell r="J764"/>
          <cell r="N764"/>
        </row>
        <row r="765">
          <cell r="J765"/>
          <cell r="N765"/>
        </row>
        <row r="766">
          <cell r="J766"/>
          <cell r="N766"/>
        </row>
        <row r="767">
          <cell r="J767"/>
          <cell r="N767"/>
        </row>
        <row r="768">
          <cell r="J768"/>
          <cell r="N768"/>
        </row>
        <row r="769">
          <cell r="J769"/>
          <cell r="N769"/>
        </row>
        <row r="770">
          <cell r="J770"/>
          <cell r="N770"/>
        </row>
        <row r="771">
          <cell r="J771"/>
          <cell r="N771"/>
        </row>
        <row r="772">
          <cell r="J772"/>
          <cell r="N772"/>
        </row>
        <row r="773">
          <cell r="J773"/>
          <cell r="N773"/>
        </row>
        <row r="774">
          <cell r="J774"/>
          <cell r="N774"/>
        </row>
        <row r="775">
          <cell r="J775"/>
          <cell r="N775"/>
        </row>
        <row r="776">
          <cell r="J776"/>
          <cell r="N776"/>
        </row>
        <row r="777">
          <cell r="J777"/>
          <cell r="N777"/>
        </row>
        <row r="778">
          <cell r="J778"/>
          <cell r="N778"/>
        </row>
        <row r="779">
          <cell r="J779"/>
          <cell r="N779"/>
        </row>
        <row r="780">
          <cell r="J780"/>
          <cell r="N780"/>
        </row>
        <row r="781">
          <cell r="J781"/>
          <cell r="N781"/>
        </row>
        <row r="782">
          <cell r="J782"/>
          <cell r="N782"/>
        </row>
        <row r="783">
          <cell r="J783"/>
          <cell r="N783"/>
        </row>
        <row r="784">
          <cell r="J784"/>
          <cell r="N784"/>
        </row>
        <row r="785">
          <cell r="J785"/>
          <cell r="N785"/>
        </row>
        <row r="786">
          <cell r="J786"/>
          <cell r="N786"/>
        </row>
        <row r="787">
          <cell r="J787"/>
          <cell r="N787"/>
        </row>
        <row r="788">
          <cell r="J788"/>
          <cell r="N788"/>
        </row>
        <row r="789">
          <cell r="J789"/>
          <cell r="N789"/>
        </row>
        <row r="790">
          <cell r="J790"/>
          <cell r="N790"/>
        </row>
        <row r="791">
          <cell r="J791"/>
          <cell r="N791"/>
        </row>
        <row r="792">
          <cell r="J792"/>
          <cell r="N792"/>
        </row>
        <row r="793">
          <cell r="J793"/>
          <cell r="N793"/>
        </row>
        <row r="794">
          <cell r="J794"/>
          <cell r="N794"/>
        </row>
        <row r="795">
          <cell r="J795"/>
          <cell r="N795"/>
        </row>
        <row r="796">
          <cell r="J796"/>
          <cell r="N796"/>
        </row>
        <row r="797">
          <cell r="J797"/>
          <cell r="N797"/>
        </row>
        <row r="798">
          <cell r="J798"/>
          <cell r="N798"/>
        </row>
        <row r="799">
          <cell r="J799"/>
          <cell r="N799"/>
        </row>
        <row r="800">
          <cell r="J800"/>
          <cell r="N800"/>
        </row>
        <row r="801">
          <cell r="J801"/>
          <cell r="N801"/>
        </row>
        <row r="802">
          <cell r="J802"/>
          <cell r="N802"/>
        </row>
        <row r="803">
          <cell r="J803"/>
          <cell r="N803"/>
        </row>
        <row r="804">
          <cell r="J804"/>
          <cell r="N804"/>
        </row>
        <row r="805">
          <cell r="J805"/>
          <cell r="N805"/>
        </row>
        <row r="806">
          <cell r="J806"/>
          <cell r="N806"/>
        </row>
        <row r="807">
          <cell r="J807"/>
          <cell r="N807"/>
        </row>
        <row r="808">
          <cell r="J808"/>
          <cell r="N808"/>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energy-efficiency-guidance-for-the-school-and-fe-college-estate" TargetMode="External"/><Relationship Id="rId7" Type="http://schemas.openxmlformats.org/officeDocument/2006/relationships/printerSettings" Target="../printerSettings/printerSettings1.bin"/><Relationship Id="rId2" Type="http://schemas.openxmlformats.org/officeDocument/2006/relationships/hyperlink" Target="https://www.gov.uk/guidance/school-resource-management-top-10-planning-checks-for-governors" TargetMode="External"/><Relationship Id="rId1" Type="http://schemas.openxmlformats.org/officeDocument/2006/relationships/hyperlink" Target="https://buyingforschools.blog.gov.uk/2023/05/25/a-beginners-guide-to-using-frameworks-for-school-buying/" TargetMode="External"/><Relationship Id="rId6" Type="http://schemas.openxmlformats.org/officeDocument/2006/relationships/hyperlink" Target="https://financial-benchmarking-and-insights-tool.education.gov.uk/" TargetMode="External"/><Relationship Id="rId5" Type="http://schemas.openxmlformats.org/officeDocument/2006/relationships/hyperlink" Target="https://www.gov.uk/government/publications/view-my-financial-insights" TargetMode="External"/><Relationship Id="rId4" Type="http://schemas.openxmlformats.org/officeDocument/2006/relationships/hyperlink" Target="https://www.gov.uk/guidance/integrated-curriculum-and-financial-planning-icf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A747-EBDD-4BB9-81B9-F3E4E6BC010C}">
  <dimension ref="A1:E59"/>
  <sheetViews>
    <sheetView workbookViewId="0">
      <selection activeCell="A56" sqref="A56"/>
    </sheetView>
  </sheetViews>
  <sheetFormatPr defaultRowHeight="14.5" x14ac:dyDescent="0.35"/>
  <cols>
    <col min="1" max="1" width="136.54296875" style="78" customWidth="1"/>
    <col min="3" max="3" width="90.81640625" customWidth="1"/>
  </cols>
  <sheetData>
    <row r="1" spans="1:3" ht="21" x14ac:dyDescent="0.5">
      <c r="A1" s="83" t="s">
        <v>0</v>
      </c>
    </row>
    <row r="3" spans="1:3" ht="15.5" x14ac:dyDescent="0.35">
      <c r="A3" s="84" t="s">
        <v>1</v>
      </c>
    </row>
    <row r="4" spans="1:3" x14ac:dyDescent="0.35">
      <c r="A4" s="80"/>
    </row>
    <row r="5" spans="1:3" ht="29" x14ac:dyDescent="0.35">
      <c r="A5" s="80" t="s">
        <v>2</v>
      </c>
    </row>
    <row r="6" spans="1:3" x14ac:dyDescent="0.35">
      <c r="A6" s="80"/>
    </row>
    <row r="7" spans="1:3" ht="43.5" x14ac:dyDescent="0.35">
      <c r="A7" s="80" t="s">
        <v>3</v>
      </c>
    </row>
    <row r="8" spans="1:3" x14ac:dyDescent="0.35">
      <c r="A8" s="80"/>
    </row>
    <row r="9" spans="1:3" x14ac:dyDescent="0.35">
      <c r="A9" s="100" t="s">
        <v>192</v>
      </c>
      <c r="B9" s="101"/>
      <c r="C9" s="102"/>
    </row>
    <row r="10" spans="1:3" x14ac:dyDescent="0.35">
      <c r="A10" s="80"/>
    </row>
    <row r="11" spans="1:3" ht="29" x14ac:dyDescent="0.35">
      <c r="A11" s="100" t="s">
        <v>193</v>
      </c>
      <c r="B11" s="101"/>
      <c r="C11" s="102"/>
    </row>
    <row r="12" spans="1:3" x14ac:dyDescent="0.35">
      <c r="A12" s="81"/>
    </row>
    <row r="13" spans="1:3" ht="15.5" x14ac:dyDescent="0.35">
      <c r="A13" s="84" t="s">
        <v>4</v>
      </c>
    </row>
    <row r="14" spans="1:3" x14ac:dyDescent="0.35">
      <c r="A14" s="82"/>
    </row>
    <row r="15" spans="1:3" x14ac:dyDescent="0.35">
      <c r="A15" s="80" t="s">
        <v>180</v>
      </c>
    </row>
    <row r="16" spans="1:3" x14ac:dyDescent="0.35">
      <c r="A16" s="80"/>
    </row>
    <row r="17" spans="1:5" x14ac:dyDescent="0.35">
      <c r="A17" s="100" t="s">
        <v>191</v>
      </c>
      <c r="B17" s="101"/>
      <c r="C17" s="101"/>
    </row>
    <row r="18" spans="1:5" x14ac:dyDescent="0.35">
      <c r="A18" s="80"/>
    </row>
    <row r="19" spans="1:5" ht="29" x14ac:dyDescent="0.35">
      <c r="A19" s="80" t="s">
        <v>5</v>
      </c>
    </row>
    <row r="20" spans="1:5" x14ac:dyDescent="0.35">
      <c r="A20" s="80"/>
    </row>
    <row r="21" spans="1:5" x14ac:dyDescent="0.35">
      <c r="A21" s="80" t="s">
        <v>6</v>
      </c>
    </row>
    <row r="22" spans="1:5" x14ac:dyDescent="0.35">
      <c r="A22" s="80"/>
    </row>
    <row r="23" spans="1:5" x14ac:dyDescent="0.35">
      <c r="A23" s="80" t="s">
        <v>7</v>
      </c>
    </row>
    <row r="24" spans="1:5" x14ac:dyDescent="0.35">
      <c r="A24" s="81"/>
    </row>
    <row r="25" spans="1:5" ht="15.5" x14ac:dyDescent="0.35">
      <c r="A25" s="85" t="s">
        <v>8</v>
      </c>
    </row>
    <row r="26" spans="1:5" x14ac:dyDescent="0.35">
      <c r="A26" s="80"/>
    </row>
    <row r="27" spans="1:5" ht="29" x14ac:dyDescent="0.35">
      <c r="A27" s="80" t="s">
        <v>9</v>
      </c>
    </row>
    <row r="28" spans="1:5" x14ac:dyDescent="0.35">
      <c r="A28" s="80"/>
    </row>
    <row r="29" spans="1:5" x14ac:dyDescent="0.35">
      <c r="A29" s="80" t="s">
        <v>10</v>
      </c>
    </row>
    <row r="30" spans="1:5" x14ac:dyDescent="0.35">
      <c r="A30" s="80"/>
    </row>
    <row r="31" spans="1:5" ht="43.5" x14ac:dyDescent="0.35">
      <c r="A31" s="80" t="s">
        <v>11</v>
      </c>
      <c r="E31" s="87"/>
    </row>
    <row r="32" spans="1:5" x14ac:dyDescent="0.35">
      <c r="A32" s="86" t="s">
        <v>12</v>
      </c>
      <c r="E32" s="87"/>
    </row>
    <row r="33" spans="1:5" x14ac:dyDescent="0.35">
      <c r="A33" s="80"/>
      <c r="E33" s="87"/>
    </row>
    <row r="34" spans="1:5" x14ac:dyDescent="0.35">
      <c r="A34" s="80" t="s">
        <v>13</v>
      </c>
      <c r="E34" s="87"/>
    </row>
    <row r="35" spans="1:5" x14ac:dyDescent="0.35">
      <c r="A35" s="80"/>
      <c r="E35" s="87"/>
    </row>
    <row r="36" spans="1:5" ht="29" x14ac:dyDescent="0.35">
      <c r="A36" s="80" t="s">
        <v>14</v>
      </c>
      <c r="E36" s="87"/>
    </row>
    <row r="37" spans="1:5" x14ac:dyDescent="0.35">
      <c r="A37" s="80"/>
    </row>
    <row r="38" spans="1:5" x14ac:dyDescent="0.35">
      <c r="A38" s="80" t="s">
        <v>15</v>
      </c>
    </row>
    <row r="39" spans="1:5" x14ac:dyDescent="0.35">
      <c r="A39" s="80"/>
    </row>
    <row r="40" spans="1:5" x14ac:dyDescent="0.35">
      <c r="A40" s="80" t="s">
        <v>16</v>
      </c>
    </row>
    <row r="41" spans="1:5" x14ac:dyDescent="0.35">
      <c r="A41" s="80"/>
    </row>
    <row r="42" spans="1:5" ht="15.5" x14ac:dyDescent="0.35">
      <c r="A42" s="103" t="s">
        <v>17</v>
      </c>
    </row>
    <row r="43" spans="1:5" x14ac:dyDescent="0.35">
      <c r="A43" s="104" t="s">
        <v>18</v>
      </c>
    </row>
    <row r="44" spans="1:5" x14ac:dyDescent="0.35">
      <c r="A44" s="105" t="s">
        <v>19</v>
      </c>
    </row>
    <row r="45" spans="1:5" x14ac:dyDescent="0.35">
      <c r="A45" s="104"/>
    </row>
    <row r="46" spans="1:5" x14ac:dyDescent="0.35">
      <c r="A46" s="104" t="s">
        <v>20</v>
      </c>
    </row>
    <row r="47" spans="1:5" x14ac:dyDescent="0.35">
      <c r="A47" s="105" t="s">
        <v>21</v>
      </c>
    </row>
    <row r="48" spans="1:5" x14ac:dyDescent="0.35">
      <c r="A48" s="104"/>
    </row>
    <row r="49" spans="1:3" x14ac:dyDescent="0.35">
      <c r="A49" s="104" t="s">
        <v>22</v>
      </c>
    </row>
    <row r="50" spans="1:3" x14ac:dyDescent="0.35">
      <c r="A50" s="105" t="s">
        <v>23</v>
      </c>
    </row>
    <row r="51" spans="1:3" x14ac:dyDescent="0.35">
      <c r="A51" s="104"/>
    </row>
    <row r="52" spans="1:3" x14ac:dyDescent="0.35">
      <c r="A52" s="104" t="s">
        <v>24</v>
      </c>
    </row>
    <row r="53" spans="1:3" x14ac:dyDescent="0.35">
      <c r="A53" s="105" t="s">
        <v>25</v>
      </c>
    </row>
    <row r="54" spans="1:3" x14ac:dyDescent="0.35">
      <c r="A54" s="104"/>
    </row>
    <row r="55" spans="1:3" x14ac:dyDescent="0.35">
      <c r="A55" s="104" t="s">
        <v>195</v>
      </c>
    </row>
    <row r="56" spans="1:3" x14ac:dyDescent="0.35">
      <c r="A56" s="105" t="s">
        <v>194</v>
      </c>
      <c r="C56" s="101"/>
    </row>
    <row r="57" spans="1:3" x14ac:dyDescent="0.35">
      <c r="A57" s="104"/>
    </row>
    <row r="58" spans="1:3" x14ac:dyDescent="0.35">
      <c r="A58" s="104"/>
    </row>
    <row r="59" spans="1:3" x14ac:dyDescent="0.35">
      <c r="A59" s="106"/>
    </row>
  </sheetData>
  <hyperlinks>
    <hyperlink ref="A32" r:id="rId1" display="https://buyingforschools.blog.gov.uk/2023/05/25/a-beginners-guide-to-using-frameworks-for-school-buying/" xr:uid="{61F644A9-33C2-4C0E-B5D5-1BBF9CE5D7FD}"/>
    <hyperlink ref="A44" r:id="rId2" display="https://www.gov.uk/guidance/school-resource-management-top-10-planning-checks-for-governors" xr:uid="{C5CC2A21-CEDB-4BBB-94E1-86691F8C70F1}"/>
    <hyperlink ref="A47" r:id="rId3" display="https://www.gov.uk/government/publications/energy-efficiency-guidance-for-the-school-and-fe-college-estate" xr:uid="{5ADBA54F-61D2-4763-8385-40B60810C737}"/>
    <hyperlink ref="A50" r:id="rId4" display="https://www.gov.uk/guidance/integrated-curriculum-and-financial-planning-icfp" xr:uid="{DC180B26-5DF6-4F4D-A7C2-33E23097ABE0}"/>
    <hyperlink ref="A53" r:id="rId5" display="https://www.gov.uk/government/publications/view-my-financial-insights" xr:uid="{D9971420-89DF-4D44-9720-4BDCDEECA8DE}"/>
    <hyperlink ref="A56" r:id="rId6" display="https://financial-benchmarking-and-insights-tool.education.gov.uk/" xr:uid="{890BB96B-1668-4166-8C05-97CE62090343}"/>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zoomScale="70" zoomScaleNormal="70" workbookViewId="0">
      <selection activeCell="C6" sqref="C6"/>
    </sheetView>
  </sheetViews>
  <sheetFormatPr defaultRowHeight="15" customHeight="1" x14ac:dyDescent="0.35"/>
  <cols>
    <col min="1" max="1" width="38.453125" customWidth="1"/>
    <col min="2" max="2" width="38.453125" style="78" customWidth="1"/>
    <col min="3" max="3" width="43.1796875" customWidth="1"/>
    <col min="4" max="4" width="11.26953125" customWidth="1"/>
    <col min="5" max="5" width="12" customWidth="1"/>
    <col min="6" max="7" width="11.7265625" customWidth="1"/>
    <col min="8" max="8" width="47.26953125" customWidth="1"/>
  </cols>
  <sheetData>
    <row r="1" spans="1:11" ht="15.5" x14ac:dyDescent="0.35">
      <c r="A1" s="3" t="s">
        <v>0</v>
      </c>
      <c r="B1" s="88"/>
    </row>
    <row r="6" spans="1:11" ht="18.5" x14ac:dyDescent="0.45">
      <c r="A6" s="35" t="s">
        <v>26</v>
      </c>
      <c r="B6" s="99"/>
      <c r="C6" s="76"/>
      <c r="D6" s="19"/>
      <c r="E6" s="34"/>
    </row>
    <row r="7" spans="1:11" ht="18.5" x14ac:dyDescent="0.45">
      <c r="A7" s="35" t="s">
        <v>27</v>
      </c>
      <c r="B7" s="2" t="e">
        <f>VLOOKUP(B6,'3YP 24-25'!A:B,2,0)</f>
        <v>#N/A</v>
      </c>
      <c r="D7" s="19"/>
      <c r="E7" s="34"/>
    </row>
    <row r="8" spans="1:11" s="73" customFormat="1" ht="15" customHeight="1" x14ac:dyDescent="0.35">
      <c r="A8" s="72"/>
      <c r="B8" s="98"/>
    </row>
    <row r="9" spans="1:11" s="1" customFormat="1" ht="14.5" x14ac:dyDescent="0.35">
      <c r="B9" s="89"/>
      <c r="C9" s="20"/>
      <c r="D9" s="21"/>
      <c r="E9" s="21"/>
      <c r="F9" s="21"/>
      <c r="G9" s="21"/>
      <c r="H9" s="21"/>
      <c r="I9"/>
    </row>
    <row r="10" spans="1:11" s="1" customFormat="1" ht="14.5" x14ac:dyDescent="0.35">
      <c r="A10" s="110" t="s">
        <v>182</v>
      </c>
      <c r="B10" s="90"/>
      <c r="C10" s="112"/>
      <c r="D10" s="108" t="s">
        <v>28</v>
      </c>
      <c r="E10" s="108" t="s">
        <v>179</v>
      </c>
      <c r="F10" s="108" t="s">
        <v>181</v>
      </c>
      <c r="G10" s="21"/>
      <c r="H10" s="22"/>
      <c r="I10"/>
    </row>
    <row r="11" spans="1:11" s="1" customFormat="1" ht="10.5" customHeight="1" x14ac:dyDescent="0.2">
      <c r="A11" s="111"/>
      <c r="B11" s="91"/>
      <c r="C11" s="113"/>
      <c r="D11" s="109"/>
      <c r="E11" s="109"/>
      <c r="F11" s="109"/>
      <c r="G11" s="23"/>
      <c r="H11" s="24"/>
    </row>
    <row r="12" spans="1:11" s="1" customFormat="1" ht="20.5" customHeight="1" x14ac:dyDescent="0.2">
      <c r="A12" s="68"/>
      <c r="B12" s="92"/>
      <c r="D12" s="96">
        <v>-20000</v>
      </c>
      <c r="E12" s="96">
        <v>10000</v>
      </c>
      <c r="F12" s="96">
        <v>20000</v>
      </c>
      <c r="G12" s="25"/>
      <c r="H12" s="70"/>
      <c r="K12" s="1" t="s">
        <v>29</v>
      </c>
    </row>
    <row r="13" spans="1:11" s="1" customFormat="1" ht="10.5" x14ac:dyDescent="0.25">
      <c r="A13" s="10" t="s">
        <v>30</v>
      </c>
      <c r="B13" s="93" t="s">
        <v>31</v>
      </c>
      <c r="C13" s="4" t="s">
        <v>32</v>
      </c>
      <c r="D13" s="5" t="s">
        <v>33</v>
      </c>
      <c r="E13" s="5" t="s">
        <v>34</v>
      </c>
      <c r="F13" s="11" t="s">
        <v>35</v>
      </c>
      <c r="G13" s="25"/>
      <c r="H13" s="26"/>
    </row>
    <row r="14" spans="1:11" s="1" customFormat="1" ht="10.5" x14ac:dyDescent="0.25">
      <c r="A14" s="97" t="s">
        <v>36</v>
      </c>
      <c r="B14" s="89"/>
      <c r="D14" s="8"/>
      <c r="E14" s="8"/>
      <c r="F14" s="9"/>
      <c r="G14" s="25"/>
      <c r="H14" s="26"/>
    </row>
    <row r="15" spans="1:11" s="1" customFormat="1" ht="10" x14ac:dyDescent="0.2">
      <c r="A15" s="7" t="s">
        <v>183</v>
      </c>
      <c r="B15" s="89" t="s">
        <v>184</v>
      </c>
      <c r="C15" s="1" t="s">
        <v>185</v>
      </c>
      <c r="D15" s="12">
        <v>-5000</v>
      </c>
      <c r="E15" s="12">
        <v>-8500</v>
      </c>
      <c r="F15" s="13">
        <v>-8500</v>
      </c>
      <c r="G15" s="25"/>
      <c r="H15" s="107"/>
    </row>
    <row r="16" spans="1:11" s="1" customFormat="1" ht="10" x14ac:dyDescent="0.2">
      <c r="A16" s="7" t="s">
        <v>186</v>
      </c>
      <c r="B16" s="89" t="s">
        <v>187</v>
      </c>
      <c r="C16" s="89" t="s">
        <v>188</v>
      </c>
      <c r="D16" s="12"/>
      <c r="E16" s="12">
        <v>1000</v>
      </c>
      <c r="F16" s="13">
        <v>1000</v>
      </c>
      <c r="G16" s="25"/>
      <c r="H16" s="24"/>
    </row>
    <row r="17" spans="1:8" s="1" customFormat="1" ht="10.5" x14ac:dyDescent="0.25">
      <c r="A17" s="7" t="s">
        <v>189</v>
      </c>
      <c r="B17" s="89" t="s">
        <v>190</v>
      </c>
      <c r="D17" s="12">
        <v>-500</v>
      </c>
      <c r="E17" s="12">
        <v>-500</v>
      </c>
      <c r="F17" s="13">
        <v>-500</v>
      </c>
      <c r="G17" s="27"/>
      <c r="H17" s="28"/>
    </row>
    <row r="18" spans="1:8" s="1" customFormat="1" ht="10" x14ac:dyDescent="0.2">
      <c r="A18" s="7"/>
      <c r="B18" s="89"/>
      <c r="D18" s="12"/>
      <c r="E18" s="12"/>
      <c r="F18" s="13"/>
      <c r="G18" s="25"/>
    </row>
    <row r="19" spans="1:8" s="1" customFormat="1" ht="10" x14ac:dyDescent="0.2">
      <c r="A19" s="7"/>
      <c r="B19" s="89"/>
      <c r="D19" s="12"/>
      <c r="E19" s="12"/>
      <c r="F19" s="13"/>
      <c r="G19" s="25"/>
    </row>
    <row r="20" spans="1:8" s="1" customFormat="1" ht="10" x14ac:dyDescent="0.2">
      <c r="A20" s="7"/>
      <c r="B20" s="89"/>
      <c r="D20" s="12"/>
      <c r="E20" s="12"/>
      <c r="F20" s="13"/>
      <c r="G20" s="25"/>
    </row>
    <row r="21" spans="1:8" s="1" customFormat="1" ht="10" x14ac:dyDescent="0.2">
      <c r="A21" s="7"/>
      <c r="B21" s="89"/>
      <c r="D21" s="12"/>
      <c r="E21" s="12"/>
      <c r="F21" s="13"/>
      <c r="G21" s="25"/>
      <c r="H21" s="24"/>
    </row>
    <row r="22" spans="1:8" s="1" customFormat="1" ht="10" x14ac:dyDescent="0.2">
      <c r="A22" s="7"/>
      <c r="B22" s="89"/>
      <c r="D22" s="12"/>
      <c r="E22" s="12"/>
      <c r="F22" s="13"/>
      <c r="G22" s="25"/>
      <c r="H22" s="24"/>
    </row>
    <row r="23" spans="1:8" s="1" customFormat="1" ht="10" x14ac:dyDescent="0.2">
      <c r="A23" s="7"/>
      <c r="B23" s="89"/>
      <c r="D23" s="12"/>
      <c r="E23" s="12"/>
      <c r="F23" s="13"/>
      <c r="G23" s="25"/>
      <c r="H23" s="24"/>
    </row>
    <row r="24" spans="1:8" s="1" customFormat="1" ht="10" x14ac:dyDescent="0.2">
      <c r="A24" s="7"/>
      <c r="B24" s="89"/>
      <c r="D24" s="12"/>
      <c r="E24" s="12"/>
      <c r="F24" s="13"/>
      <c r="G24" s="25"/>
      <c r="H24" s="24"/>
    </row>
    <row r="25" spans="1:8" s="1" customFormat="1" ht="10" x14ac:dyDescent="0.2">
      <c r="A25" s="7"/>
      <c r="B25" s="89"/>
      <c r="D25" s="12"/>
      <c r="E25" s="12"/>
      <c r="F25" s="13"/>
      <c r="G25" s="25"/>
      <c r="H25" s="24"/>
    </row>
    <row r="26" spans="1:8" s="1" customFormat="1" ht="10" x14ac:dyDescent="0.2">
      <c r="A26" s="7"/>
      <c r="B26" s="89"/>
      <c r="D26" s="12"/>
      <c r="E26" s="12"/>
      <c r="F26" s="13"/>
      <c r="G26" s="25"/>
      <c r="H26" s="24"/>
    </row>
    <row r="27" spans="1:8" s="1" customFormat="1" ht="10" x14ac:dyDescent="0.2">
      <c r="A27" s="7"/>
      <c r="B27" s="89"/>
      <c r="D27" s="12"/>
      <c r="E27" s="12"/>
      <c r="F27" s="13"/>
      <c r="G27" s="25"/>
      <c r="H27" s="24"/>
    </row>
    <row r="28" spans="1:8" s="1" customFormat="1" ht="10" x14ac:dyDescent="0.2">
      <c r="A28" s="7"/>
      <c r="B28" s="89"/>
      <c r="D28" s="12"/>
      <c r="E28" s="12"/>
      <c r="F28" s="13"/>
      <c r="G28" s="25"/>
      <c r="H28" s="24"/>
    </row>
    <row r="29" spans="1:8" s="1" customFormat="1" ht="10" x14ac:dyDescent="0.2">
      <c r="A29" s="7"/>
      <c r="B29" s="89"/>
      <c r="D29" s="12"/>
      <c r="E29" s="12"/>
      <c r="F29" s="13"/>
      <c r="G29" s="25"/>
      <c r="H29" s="24"/>
    </row>
    <row r="30" spans="1:8" s="1" customFormat="1" ht="10" x14ac:dyDescent="0.2">
      <c r="A30" s="7"/>
      <c r="B30" s="89"/>
      <c r="D30" s="12"/>
      <c r="E30" s="12"/>
      <c r="F30" s="13"/>
      <c r="G30" s="25"/>
      <c r="H30" s="24"/>
    </row>
    <row r="31" spans="1:8" s="1" customFormat="1" ht="10" x14ac:dyDescent="0.2">
      <c r="A31" s="7"/>
      <c r="B31" s="89"/>
      <c r="D31" s="12"/>
      <c r="E31" s="12"/>
      <c r="F31" s="13"/>
      <c r="G31" s="25"/>
      <c r="H31" s="26"/>
    </row>
    <row r="32" spans="1:8" s="1" customFormat="1" ht="10.5" x14ac:dyDescent="0.25">
      <c r="A32" s="10" t="s">
        <v>37</v>
      </c>
      <c r="B32" s="93"/>
      <c r="C32" s="4"/>
      <c r="D32" s="6">
        <f>SUM(D14:D31)</f>
        <v>-5500</v>
      </c>
      <c r="E32" s="6">
        <f>SUM(E14:E31)</f>
        <v>-8000</v>
      </c>
      <c r="F32" s="14">
        <f>SUM(F14:F31)</f>
        <v>-8000</v>
      </c>
      <c r="G32" s="27"/>
    </row>
    <row r="33" spans="1:9" s="1" customFormat="1" ht="10" x14ac:dyDescent="0.2">
      <c r="A33" s="7"/>
      <c r="B33" s="89"/>
      <c r="D33" s="12"/>
      <c r="E33" s="12"/>
      <c r="F33" s="13"/>
      <c r="G33" s="25"/>
    </row>
    <row r="34" spans="1:9" s="1" customFormat="1" ht="10.5" x14ac:dyDescent="0.25">
      <c r="A34" s="10" t="s">
        <v>38</v>
      </c>
      <c r="B34" s="93"/>
      <c r="C34" s="4"/>
      <c r="D34" s="6">
        <f>D12+D32</f>
        <v>-25500</v>
      </c>
      <c r="E34" s="6">
        <f>E12+D32+E32</f>
        <v>-3500</v>
      </c>
      <c r="F34" s="14">
        <f>F12+D32+E32+F32</f>
        <v>-1500</v>
      </c>
      <c r="G34" s="27"/>
      <c r="H34" s="31"/>
    </row>
    <row r="35" spans="1:9" s="1" customFormat="1" ht="10" x14ac:dyDescent="0.2">
      <c r="A35" s="7"/>
      <c r="B35" s="89"/>
      <c r="D35" s="12"/>
      <c r="E35" s="12"/>
      <c r="F35" s="13"/>
      <c r="G35" s="29"/>
      <c r="H35" s="32"/>
    </row>
    <row r="36" spans="1:9" s="1" customFormat="1" ht="10.5" x14ac:dyDescent="0.25">
      <c r="A36" s="7"/>
      <c r="B36" s="89"/>
      <c r="D36" s="12"/>
      <c r="E36" s="12"/>
      <c r="F36" s="13"/>
      <c r="G36" s="27"/>
      <c r="H36" s="31"/>
    </row>
    <row r="37" spans="1:9" s="1" customFormat="1" ht="10" x14ac:dyDescent="0.2">
      <c r="A37" s="15"/>
      <c r="B37" s="94"/>
      <c r="C37" s="16"/>
      <c r="D37" s="17"/>
      <c r="E37" s="17"/>
      <c r="F37" s="18"/>
      <c r="G37" s="29"/>
      <c r="H37" s="32"/>
    </row>
    <row r="38" spans="1:9" s="1" customFormat="1" ht="10.5" x14ac:dyDescent="0.25">
      <c r="A38" s="30"/>
      <c r="B38" s="95"/>
      <c r="C38" s="30"/>
      <c r="D38" s="27"/>
      <c r="E38" s="27"/>
      <c r="F38" s="27"/>
      <c r="G38" s="27"/>
      <c r="H38" s="31"/>
    </row>
    <row r="39" spans="1:9" s="1" customFormat="1" ht="10" x14ac:dyDescent="0.2">
      <c r="B39" s="89"/>
      <c r="D39" s="29"/>
      <c r="E39" s="29"/>
      <c r="F39" s="29"/>
      <c r="G39" s="29"/>
      <c r="H39" s="32"/>
    </row>
    <row r="40" spans="1:9" s="1" customFormat="1" ht="10.5" x14ac:dyDescent="0.25">
      <c r="A40" s="30"/>
      <c r="B40" s="95"/>
      <c r="C40" s="30"/>
      <c r="D40" s="33"/>
      <c r="E40" s="33"/>
      <c r="F40" s="33"/>
      <c r="G40" s="33"/>
      <c r="H40" s="31"/>
    </row>
    <row r="41" spans="1:9" ht="14.5" x14ac:dyDescent="0.35">
      <c r="I41" s="1"/>
    </row>
    <row r="42" spans="1:9" ht="14.5" x14ac:dyDescent="0.35">
      <c r="I42" s="1"/>
    </row>
    <row r="43" spans="1:9" ht="14.5" x14ac:dyDescent="0.35">
      <c r="A43" s="19"/>
      <c r="B43" s="79"/>
      <c r="I43" s="1"/>
    </row>
  </sheetData>
  <mergeCells count="5">
    <mergeCell ref="D10:D11"/>
    <mergeCell ref="E10:E11"/>
    <mergeCell ref="F10:F11"/>
    <mergeCell ref="A10:A11"/>
    <mergeCell ref="C10:C11"/>
  </mergeCells>
  <pageMargins left="0.7" right="0.7" top="0.75" bottom="0.75" header="0.3" footer="0.3"/>
  <pageSetup paperSize="9" scale="9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E8D0-CBD5-4D3C-828D-EE3BD2311376}">
  <dimension ref="A1"/>
  <sheetViews>
    <sheetView workbookViewId="0">
      <selection activeCell="G33" sqref="G33"/>
    </sheetView>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F99B-0F8F-40E3-BAE6-C41F2839D4BE}">
  <sheetPr>
    <tabColor theme="0" tint="-0.499984740745262"/>
  </sheetPr>
  <dimension ref="A1:L809"/>
  <sheetViews>
    <sheetView zoomScale="70" zoomScaleNormal="70" workbookViewId="0">
      <pane xSplit="1" ySplit="3" topLeftCell="B22" activePane="bottomRight" state="frozen"/>
      <selection pane="topRight" activeCell="J1" sqref="J1"/>
      <selection pane="bottomLeft" activeCell="A4" sqref="A4"/>
      <selection pane="bottomRight" activeCell="G30" sqref="G30"/>
    </sheetView>
  </sheetViews>
  <sheetFormatPr defaultColWidth="9.26953125" defaultRowHeight="15" customHeight="1" x14ac:dyDescent="0.35"/>
  <cols>
    <col min="1" max="1" width="16" style="37" customWidth="1"/>
    <col min="2" max="2" width="43.26953125" style="39" bestFit="1" customWidth="1"/>
    <col min="3" max="3" width="9.26953125" style="37" customWidth="1"/>
    <col min="4" max="6" width="16" style="37" customWidth="1"/>
    <col min="7" max="7" width="16.81640625" style="65" bestFit="1" customWidth="1"/>
    <col min="8" max="8" width="14.453125" style="37" bestFit="1" customWidth="1"/>
    <col min="9" max="9" width="14.81640625" style="37" bestFit="1" customWidth="1"/>
    <col min="10" max="10" width="14" style="37" bestFit="1" customWidth="1"/>
    <col min="11" max="16384" width="9.26953125" style="39"/>
  </cols>
  <sheetData>
    <row r="1" spans="1:12" ht="18.5" x14ac:dyDescent="0.35">
      <c r="B1" s="36" t="s">
        <v>39</v>
      </c>
      <c r="C1" s="36"/>
      <c r="G1" s="38"/>
      <c r="H1" s="39"/>
      <c r="I1" s="39"/>
    </row>
    <row r="2" spans="1:12" ht="14.5" x14ac:dyDescent="0.35">
      <c r="A2" s="74"/>
      <c r="D2" s="69"/>
      <c r="E2" s="69"/>
      <c r="F2" s="69"/>
      <c r="G2" s="114" t="s">
        <v>40</v>
      </c>
      <c r="H2" s="115"/>
      <c r="I2" s="115"/>
      <c r="J2" s="116"/>
      <c r="K2" s="41"/>
      <c r="L2" s="40"/>
    </row>
    <row r="3" spans="1:12" s="40" customFormat="1" ht="29" x14ac:dyDescent="0.35">
      <c r="A3" s="42"/>
      <c r="B3" s="40" t="s">
        <v>41</v>
      </c>
      <c r="C3" s="42"/>
      <c r="D3" s="43" t="s">
        <v>42</v>
      </c>
      <c r="E3" s="43" t="s">
        <v>43</v>
      </c>
      <c r="F3" s="43" t="s">
        <v>178</v>
      </c>
      <c r="G3" s="44" t="s">
        <v>44</v>
      </c>
      <c r="H3" s="45" t="s">
        <v>42</v>
      </c>
      <c r="I3" s="45" t="s">
        <v>43</v>
      </c>
      <c r="J3" s="46" t="s">
        <v>178</v>
      </c>
    </row>
    <row r="4" spans="1:12" s="40" customFormat="1" ht="14.5" x14ac:dyDescent="0.35">
      <c r="A4" s="42"/>
      <c r="B4" s="40" t="s">
        <v>45</v>
      </c>
      <c r="C4" s="42"/>
      <c r="D4" s="43"/>
      <c r="E4" s="43"/>
      <c r="F4" s="43"/>
      <c r="G4" s="44"/>
      <c r="H4" s="45"/>
      <c r="I4" s="45"/>
      <c r="J4" s="46"/>
    </row>
    <row r="5" spans="1:12" s="52" customFormat="1" ht="14.5" x14ac:dyDescent="0.3">
      <c r="A5" s="76" t="s">
        <v>47</v>
      </c>
      <c r="B5" s="47" t="s">
        <v>46</v>
      </c>
      <c r="C5" s="48">
        <v>2348</v>
      </c>
      <c r="D5" s="71">
        <f>VLOOKUP(C5,'[1]3YP 24-25'!$C:$O,7,FALSE)</f>
        <v>-177064.8600000001</v>
      </c>
      <c r="E5" s="71">
        <f>VLOOKUP(C5,'[1]3YP 24-25'!$C:$O,8,FALSE)</f>
        <v>-88090.860000000102</v>
      </c>
      <c r="F5" s="71">
        <f>VLOOKUP(C5,'[1]3YP 24-25'!$C:$O,9,FALSE)</f>
        <v>37324.139999999898</v>
      </c>
      <c r="G5" s="50">
        <v>0</v>
      </c>
      <c r="H5" s="51">
        <f>VLOOKUP(C5,'[1]3YP 24-25'!$C:$O,11,FALSE)</f>
        <v>0</v>
      </c>
      <c r="I5" s="51">
        <f>VLOOKUP(C5,'[1]3YP 24-25'!$C:$O,12,FALSE)</f>
        <v>0</v>
      </c>
      <c r="J5" s="51">
        <f>VLOOKUP(C5,'[1]3YP 24-25'!$C:$O,13,FALSE)</f>
        <v>0</v>
      </c>
      <c r="K5" s="49"/>
      <c r="L5" s="49"/>
    </row>
    <row r="6" spans="1:12" s="52" customFormat="1" ht="14.5" x14ac:dyDescent="0.3">
      <c r="A6" s="76" t="s">
        <v>49</v>
      </c>
      <c r="B6" s="47" t="s">
        <v>48</v>
      </c>
      <c r="C6" s="48">
        <v>2238</v>
      </c>
      <c r="D6" s="71">
        <f>VLOOKUP(C6,'[1]3YP 24-25'!$C:$O,7,FALSE)</f>
        <v>41906.519999999997</v>
      </c>
      <c r="E6" s="71">
        <f>VLOOKUP(C6,'[1]3YP 24-25'!$C:$O,8,FALSE)</f>
        <v>16597.64</v>
      </c>
      <c r="F6" s="71">
        <f>VLOOKUP(C6,'[1]3YP 24-25'!$C:$O,9,FALSE)</f>
        <v>-8105.74</v>
      </c>
      <c r="G6" s="50">
        <v>10029.700000000001</v>
      </c>
      <c r="H6" s="51">
        <f>VLOOKUP(C6,'[1]3YP 24-25'!$C:$O,11,FALSE)</f>
        <v>1424.7</v>
      </c>
      <c r="I6" s="51">
        <f>VLOOKUP(C6,'[1]3YP 24-25'!$C:$O,12,FALSE)</f>
        <v>7719.7</v>
      </c>
      <c r="J6" s="51">
        <f>VLOOKUP(C6,'[1]3YP 24-25'!$C:$O,13,FALSE)</f>
        <v>14014.7</v>
      </c>
      <c r="K6" s="49"/>
      <c r="L6" s="49"/>
    </row>
    <row r="7" spans="1:12" s="52" customFormat="1" ht="14.5" x14ac:dyDescent="0.3">
      <c r="A7" s="76" t="s">
        <v>51</v>
      </c>
      <c r="B7" s="47" t="s">
        <v>50</v>
      </c>
      <c r="C7" s="48">
        <v>3377</v>
      </c>
      <c r="D7" s="71">
        <f>VLOOKUP(C7,'[1]3YP 24-25'!$C:$O,7,FALSE)</f>
        <v>193315.88999999998</v>
      </c>
      <c r="E7" s="71">
        <f>VLOOKUP(C7,'[1]3YP 24-25'!$C:$O,8,FALSE)</f>
        <v>139932.88999999998</v>
      </c>
      <c r="F7" s="71">
        <f>VLOOKUP(C7,'[1]3YP 24-25'!$C:$O,9,FALSE)</f>
        <v>83692.889999999985</v>
      </c>
      <c r="G7" s="50">
        <v>0</v>
      </c>
      <c r="H7" s="51">
        <f>VLOOKUP(C7,'[1]3YP 24-25'!$C:$O,11,FALSE)</f>
        <v>0</v>
      </c>
      <c r="I7" s="51">
        <f>VLOOKUP(C7,'[1]3YP 24-25'!$C:$O,12,FALSE)</f>
        <v>0</v>
      </c>
      <c r="J7" s="51">
        <f>VLOOKUP(C7,'[1]3YP 24-25'!$C:$O,13,FALSE)</f>
        <v>0</v>
      </c>
      <c r="K7" s="49"/>
      <c r="L7" s="49"/>
    </row>
    <row r="8" spans="1:12" s="52" customFormat="1" ht="14.5" x14ac:dyDescent="0.3">
      <c r="A8" s="76" t="s">
        <v>53</v>
      </c>
      <c r="B8" s="47" t="s">
        <v>52</v>
      </c>
      <c r="C8" s="48">
        <v>3384</v>
      </c>
      <c r="D8" s="71">
        <f>VLOOKUP(C8,'[1]3YP 24-25'!$C:$O,7,FALSE)</f>
        <v>98533.610000000073</v>
      </c>
      <c r="E8" s="71">
        <f>VLOOKUP(C8,'[1]3YP 24-25'!$C:$O,8,FALSE)</f>
        <v>89844.842500000115</v>
      </c>
      <c r="F8" s="71">
        <f>VLOOKUP(C8,'[1]3YP 24-25'!$C:$O,9,FALSE)</f>
        <v>52806.73197500009</v>
      </c>
      <c r="G8" s="50">
        <v>0</v>
      </c>
      <c r="H8" s="51">
        <f>VLOOKUP(C8,'[1]3YP 24-25'!$C:$O,11,FALSE)</f>
        <v>0</v>
      </c>
      <c r="I8" s="51">
        <f>VLOOKUP(C8,'[1]3YP 24-25'!$C:$O,12,FALSE)</f>
        <v>0</v>
      </c>
      <c r="J8" s="51">
        <f>VLOOKUP(C8,'[1]3YP 24-25'!$C:$O,13,FALSE)</f>
        <v>0</v>
      </c>
      <c r="K8" s="49"/>
      <c r="L8" s="49"/>
    </row>
    <row r="9" spans="1:12" s="52" customFormat="1" ht="14.5" x14ac:dyDescent="0.3">
      <c r="A9" s="76" t="s">
        <v>55</v>
      </c>
      <c r="B9" s="47" t="s">
        <v>54</v>
      </c>
      <c r="C9" s="48">
        <v>2309</v>
      </c>
      <c r="D9" s="71">
        <f>VLOOKUP(C9,'[1]3YP 24-25'!$C:$O,7,FALSE)</f>
        <v>92495.020000000193</v>
      </c>
      <c r="E9" s="71">
        <f>VLOOKUP(C9,'[1]3YP 24-25'!$C:$O,8,FALSE)</f>
        <v>-144251.05999999965</v>
      </c>
      <c r="F9" s="71">
        <f>VLOOKUP(C9,'[1]3YP 24-25'!$C:$O,9,FALSE)</f>
        <v>-456614.93999999954</v>
      </c>
      <c r="G9" s="50">
        <v>2510.54</v>
      </c>
      <c r="H9" s="51">
        <f>VLOOKUP(C9,'[1]3YP 24-25'!$C:$O,11,FALSE)</f>
        <v>0</v>
      </c>
      <c r="I9" s="51">
        <f>VLOOKUP(C9,'[1]3YP 24-25'!$C:$O,12,FALSE)</f>
        <v>0</v>
      </c>
      <c r="J9" s="51">
        <f>VLOOKUP(C9,'[1]3YP 24-25'!$C:$O,13,FALSE)</f>
        <v>0</v>
      </c>
      <c r="K9" s="49"/>
      <c r="L9" s="49"/>
    </row>
    <row r="10" spans="1:12" s="52" customFormat="1" ht="14.5" x14ac:dyDescent="0.3">
      <c r="A10" s="76" t="s">
        <v>57</v>
      </c>
      <c r="B10" s="47" t="s">
        <v>56</v>
      </c>
      <c r="C10" s="48">
        <v>3391</v>
      </c>
      <c r="D10" s="71">
        <f>VLOOKUP(C10,'[1]3YP 24-25'!$C:$O,7,FALSE)</f>
        <v>37796.309999999517</v>
      </c>
      <c r="E10" s="71">
        <f>VLOOKUP(C10,'[1]3YP 24-25'!$C:$O,8,FALSE)</f>
        <v>84819.139999999592</v>
      </c>
      <c r="F10" s="71">
        <f>VLOOKUP(C10,'[1]3YP 24-25'!$C:$O,9,FALSE)</f>
        <v>39099.809999999517</v>
      </c>
      <c r="G10" s="50">
        <v>34139.61</v>
      </c>
      <c r="H10" s="51">
        <f>VLOOKUP(C10,'[1]3YP 24-25'!$C:$O,11,FALSE)</f>
        <v>18403</v>
      </c>
      <c r="I10" s="51">
        <f>VLOOKUP(C10,'[1]3YP 24-25'!$C:$O,12,FALSE)</f>
        <v>18752.660000000003</v>
      </c>
      <c r="J10" s="51">
        <f>VLOOKUP(C10,'[1]3YP 24-25'!$C:$O,13,FALSE)</f>
        <v>19108.960000000003</v>
      </c>
      <c r="K10" s="49"/>
      <c r="L10" s="49"/>
    </row>
    <row r="11" spans="1:12" s="52" customFormat="1" ht="14.5" x14ac:dyDescent="0.3">
      <c r="A11" s="76" t="s">
        <v>59</v>
      </c>
      <c r="B11" s="47" t="s">
        <v>58</v>
      </c>
      <c r="C11" s="48">
        <v>2017</v>
      </c>
      <c r="D11" s="71">
        <f>VLOOKUP(C11,'[1]3YP 24-25'!$C:$O,7,FALSE)</f>
        <v>35130.089999999938</v>
      </c>
      <c r="E11" s="71">
        <f>VLOOKUP(C11,'[1]3YP 24-25'!$C:$O,8,FALSE)</f>
        <v>16499.889999999752</v>
      </c>
      <c r="F11" s="71">
        <f>VLOOKUP(C11,'[1]3YP 24-25'!$C:$O,9,FALSE)</f>
        <v>-62809.050000000192</v>
      </c>
      <c r="G11" s="50">
        <v>17623.93</v>
      </c>
      <c r="H11" s="51">
        <f>VLOOKUP(C11,'[1]3YP 24-25'!$C:$O,11,FALSE)</f>
        <v>5993.93</v>
      </c>
      <c r="I11" s="51">
        <f>VLOOKUP(C11,'[1]3YP 24-25'!$C:$O,12,FALSE)</f>
        <v>0</v>
      </c>
      <c r="J11" s="51">
        <f>VLOOKUP(C11,'[1]3YP 24-25'!$C:$O,13,FALSE)</f>
        <v>0</v>
      </c>
      <c r="K11" s="49"/>
      <c r="L11" s="49"/>
    </row>
    <row r="12" spans="1:12" s="52" customFormat="1" ht="14.5" x14ac:dyDescent="0.3">
      <c r="A12" s="76" t="s">
        <v>61</v>
      </c>
      <c r="B12" s="47" t="s">
        <v>60</v>
      </c>
      <c r="C12" s="48">
        <v>2121</v>
      </c>
      <c r="D12" s="71">
        <f>VLOOKUP(C12,'[1]3YP 24-25'!$C:$O,7,FALSE)</f>
        <v>271728.10999999935</v>
      </c>
      <c r="E12" s="71">
        <f>VLOOKUP(C12,'[1]3YP 24-25'!$C:$O,8,FALSE)</f>
        <v>207495.50929999951</v>
      </c>
      <c r="F12" s="71">
        <f>VLOOKUP(C12,'[1]3YP 24-25'!$C:$O,9,FALSE)</f>
        <v>170821.61057899887</v>
      </c>
      <c r="G12" s="50">
        <v>253.11</v>
      </c>
      <c r="H12" s="51">
        <f>VLOOKUP(C12,'[1]3YP 24-25'!$C:$O,11,FALSE)</f>
        <v>0</v>
      </c>
      <c r="I12" s="51">
        <f>VLOOKUP(C12,'[1]3YP 24-25'!$C:$O,12,FALSE)</f>
        <v>0</v>
      </c>
      <c r="J12" s="51">
        <f>VLOOKUP(C12,'[1]3YP 24-25'!$C:$O,13,FALSE)</f>
        <v>0</v>
      </c>
      <c r="K12" s="49"/>
      <c r="L12" s="49"/>
    </row>
    <row r="13" spans="1:12" s="52" customFormat="1" ht="14.5" x14ac:dyDescent="0.3">
      <c r="A13" s="76" t="s">
        <v>63</v>
      </c>
      <c r="B13" s="47" t="s">
        <v>62</v>
      </c>
      <c r="C13" s="48">
        <v>2336</v>
      </c>
      <c r="D13" s="71">
        <f>VLOOKUP(C13,'[1]3YP 24-25'!$C:$O,7,FALSE)</f>
        <v>294104.30000000051</v>
      </c>
      <c r="E13" s="71">
        <f>VLOOKUP(C13,'[1]3YP 24-25'!$C:$O,8,FALSE)</f>
        <v>141034.30000000051</v>
      </c>
      <c r="F13" s="71">
        <f>VLOOKUP(C13,'[1]3YP 24-25'!$C:$O,9,FALSE)</f>
        <v>-37322.699999999488</v>
      </c>
      <c r="G13" s="50">
        <v>0</v>
      </c>
      <c r="H13" s="51">
        <f>VLOOKUP(C13,'[1]3YP 24-25'!$C:$O,11,FALSE)</f>
        <v>0</v>
      </c>
      <c r="I13" s="51">
        <f>VLOOKUP(C13,'[1]3YP 24-25'!$C:$O,12,FALSE)</f>
        <v>0</v>
      </c>
      <c r="J13" s="51">
        <f>VLOOKUP(C13,'[1]3YP 24-25'!$C:$O,13,FALSE)</f>
        <v>0</v>
      </c>
      <c r="K13" s="49"/>
      <c r="L13" s="49"/>
    </row>
    <row r="14" spans="1:12" s="52" customFormat="1" ht="14.5" x14ac:dyDescent="0.3">
      <c r="A14" s="76" t="s">
        <v>65</v>
      </c>
      <c r="B14" s="47" t="s">
        <v>64</v>
      </c>
      <c r="C14" s="48">
        <v>2015</v>
      </c>
      <c r="D14" s="71">
        <f>VLOOKUP(C14,'[1]3YP 24-25'!$C:$O,7,FALSE)</f>
        <v>14282.610972000039</v>
      </c>
      <c r="E14" s="71">
        <f>VLOOKUP(C14,'[1]3YP 24-25'!$C:$O,8,FALSE)</f>
        <v>-26259.020426839954</v>
      </c>
      <c r="F14" s="71">
        <f>VLOOKUP(C14,'[1]3YP 24-25'!$C:$O,9,FALSE)</f>
        <v>-51367.074263645001</v>
      </c>
      <c r="G14" s="50">
        <v>16354.82</v>
      </c>
      <c r="H14" s="51">
        <f>VLOOKUP(C14,'[1]3YP 24-25'!$C:$O,11,FALSE)</f>
        <v>15849.820000000007</v>
      </c>
      <c r="I14" s="51">
        <f>VLOOKUP(C14,'[1]3YP 24-25'!$C:$O,12,FALSE)</f>
        <v>15849.820000000007</v>
      </c>
      <c r="J14" s="51">
        <f>VLOOKUP(C14,'[1]3YP 24-25'!$C:$O,13,FALSE)</f>
        <v>15849.820000000007</v>
      </c>
      <c r="K14" s="49"/>
      <c r="L14" s="49"/>
    </row>
    <row r="15" spans="1:12" s="52" customFormat="1" ht="14.5" x14ac:dyDescent="0.3">
      <c r="A15" s="76" t="s">
        <v>67</v>
      </c>
      <c r="B15" s="47" t="s">
        <v>66</v>
      </c>
      <c r="C15" s="48">
        <v>2346</v>
      </c>
      <c r="D15" s="71">
        <f>VLOOKUP(C15,'[1]3YP 24-25'!$C:$O,7,FALSE)</f>
        <v>161073</v>
      </c>
      <c r="E15" s="71">
        <f>VLOOKUP(C15,'[1]3YP 24-25'!$C:$O,8,FALSE)</f>
        <v>164151</v>
      </c>
      <c r="F15" s="71">
        <f>VLOOKUP(C15,'[1]3YP 24-25'!$C:$O,9,FALSE)</f>
        <v>175617</v>
      </c>
      <c r="G15" s="50">
        <v>7628.64</v>
      </c>
      <c r="H15" s="51">
        <f>VLOOKUP(C15,'[1]3YP 24-25'!$C:$O,11,FALSE)</f>
        <v>7629</v>
      </c>
      <c r="I15" s="51">
        <f>VLOOKUP(C15,'[1]3YP 24-25'!$C:$O,12,FALSE)</f>
        <v>7629</v>
      </c>
      <c r="J15" s="51">
        <f>VLOOKUP(C15,'[1]3YP 24-25'!$C:$O,13,FALSE)</f>
        <v>7629</v>
      </c>
      <c r="K15" s="49"/>
      <c r="L15" s="49"/>
    </row>
    <row r="16" spans="1:12" s="52" customFormat="1" ht="14.5" x14ac:dyDescent="0.3">
      <c r="A16" s="76" t="s">
        <v>69</v>
      </c>
      <c r="B16" s="47" t="s">
        <v>68</v>
      </c>
      <c r="C16" s="48">
        <v>3000</v>
      </c>
      <c r="D16" s="71">
        <f>VLOOKUP(C16,'[1]3YP 24-25'!$C:$O,7,FALSE)</f>
        <v>49225.989999999932</v>
      </c>
      <c r="E16" s="71">
        <f>VLOOKUP(C16,'[1]3YP 24-25'!$C:$O,8,FALSE)</f>
        <v>476.09999999980209</v>
      </c>
      <c r="F16" s="71">
        <f>VLOOKUP(C16,'[1]3YP 24-25'!$C:$O,9,FALSE)</f>
        <v>-42757.900000000198</v>
      </c>
      <c r="G16" s="50">
        <v>5532.08</v>
      </c>
      <c r="H16" s="51">
        <f>VLOOKUP(C16,'[1]3YP 24-25'!$C:$O,11,FALSE)</f>
        <v>836</v>
      </c>
      <c r="I16" s="51">
        <f>VLOOKUP(C16,'[1]3YP 24-25'!$C:$O,12,FALSE)</f>
        <v>866</v>
      </c>
      <c r="J16" s="51">
        <f>VLOOKUP(C16,'[1]3YP 24-25'!$C:$O,13,FALSE)</f>
        <v>866</v>
      </c>
      <c r="K16" s="49"/>
      <c r="L16" s="49"/>
    </row>
    <row r="17" spans="1:12" s="52" customFormat="1" ht="14.5" x14ac:dyDescent="0.3">
      <c r="A17" s="76" t="s">
        <v>71</v>
      </c>
      <c r="B17" s="47" t="s">
        <v>70</v>
      </c>
      <c r="C17" s="48">
        <v>2313</v>
      </c>
      <c r="D17" s="71">
        <f>VLOOKUP(C17,'[1]3YP 24-25'!$C:$O,7,FALSE)</f>
        <v>869.46800000004441</v>
      </c>
      <c r="E17" s="71">
        <f>VLOOKUP(C17,'[1]3YP 24-25'!$C:$O,8,FALSE)</f>
        <v>5010.26840000011</v>
      </c>
      <c r="F17" s="71">
        <f>VLOOKUP(C17,'[1]3YP 24-25'!$C:$O,9,FALSE)</f>
        <v>3895.5927950002297</v>
      </c>
      <c r="G17" s="50">
        <v>9057.99</v>
      </c>
      <c r="H17" s="51">
        <f>VLOOKUP(C17,'[1]3YP 24-25'!$C:$O,11,FALSE)</f>
        <v>0</v>
      </c>
      <c r="I17" s="51">
        <f>VLOOKUP(C17,'[1]3YP 24-25'!$C:$O,12,FALSE)</f>
        <v>0</v>
      </c>
      <c r="J17" s="51">
        <f>VLOOKUP(C17,'[1]3YP 24-25'!$C:$O,13,FALSE)</f>
        <v>0</v>
      </c>
      <c r="K17" s="49"/>
      <c r="L17" s="49"/>
    </row>
    <row r="18" spans="1:12" s="52" customFormat="1" ht="14.5" x14ac:dyDescent="0.3">
      <c r="A18" s="76" t="s">
        <v>73</v>
      </c>
      <c r="B18" s="47" t="s">
        <v>72</v>
      </c>
      <c r="C18" s="48">
        <v>2353</v>
      </c>
      <c r="D18" s="71">
        <f>VLOOKUP(C18,'[1]3YP 24-25'!$C:$O,7,FALSE)</f>
        <v>295508.07999999973</v>
      </c>
      <c r="E18" s="71">
        <f>VLOOKUP(C18,'[1]3YP 24-25'!$C:$O,8,FALSE)</f>
        <v>285198.07999999973</v>
      </c>
      <c r="F18" s="71">
        <f>VLOOKUP(C18,'[1]3YP 24-25'!$C:$O,9,FALSE)</f>
        <v>262669.07999999973</v>
      </c>
      <c r="G18" s="50">
        <v>14435.82</v>
      </c>
      <c r="H18" s="51">
        <f>VLOOKUP(C18,'[1]3YP 24-25'!$C:$O,11,FALSE)</f>
        <v>0</v>
      </c>
      <c r="I18" s="51">
        <f>VLOOKUP(C18,'[1]3YP 24-25'!$C:$O,12,FALSE)</f>
        <v>0</v>
      </c>
      <c r="J18" s="51">
        <f>VLOOKUP(C18,'[1]3YP 24-25'!$C:$O,13,FALSE)</f>
        <v>0</v>
      </c>
      <c r="K18" s="49"/>
      <c r="L18" s="49"/>
    </row>
    <row r="19" spans="1:12" s="52" customFormat="1" ht="14.5" x14ac:dyDescent="0.3">
      <c r="A19" s="76" t="s">
        <v>75</v>
      </c>
      <c r="B19" s="47" t="s">
        <v>74</v>
      </c>
      <c r="C19" s="48">
        <v>2285</v>
      </c>
      <c r="D19" s="71">
        <f>VLOOKUP(C19,'[1]3YP 24-25'!$C:$O,7,FALSE)</f>
        <v>100474</v>
      </c>
      <c r="E19" s="71">
        <f>VLOOKUP(C19,'[1]3YP 24-25'!$C:$O,8,FALSE)</f>
        <v>26362.699999999721</v>
      </c>
      <c r="F19" s="71">
        <f>VLOOKUP(C19,'[1]3YP 24-25'!$C:$O,9,FALSE)</f>
        <v>-86770.98900000006</v>
      </c>
      <c r="G19" s="50">
        <v>17057.11</v>
      </c>
      <c r="H19" s="51">
        <f>VLOOKUP(C19,'[1]3YP 24-25'!$C:$O,11,FALSE)</f>
        <v>0</v>
      </c>
      <c r="I19" s="51">
        <f>VLOOKUP(C19,'[1]3YP 24-25'!$C:$O,12,FALSE)</f>
        <v>0</v>
      </c>
      <c r="J19" s="51">
        <f>VLOOKUP(C19,'[1]3YP 24-25'!$C:$O,13,FALSE)</f>
        <v>7352.29</v>
      </c>
      <c r="K19" s="49"/>
      <c r="L19" s="49"/>
    </row>
    <row r="20" spans="1:12" s="52" customFormat="1" ht="14.5" x14ac:dyDescent="0.3">
      <c r="A20" s="76" t="s">
        <v>77</v>
      </c>
      <c r="B20" s="47" t="s">
        <v>76</v>
      </c>
      <c r="C20" s="48">
        <v>2316</v>
      </c>
      <c r="D20" s="71">
        <f>VLOOKUP(C20,'[1]3YP 24-25'!$C:$O,7,FALSE)</f>
        <v>49503.790000000154</v>
      </c>
      <c r="E20" s="71">
        <f>VLOOKUP(C20,'[1]3YP 24-25'!$C:$O,8,FALSE)</f>
        <v>43313.340399999986</v>
      </c>
      <c r="F20" s="71">
        <f>VLOOKUP(C20,'[1]3YP 24-25'!$C:$O,9,FALSE)</f>
        <v>42537.857287280378</v>
      </c>
      <c r="G20" s="50">
        <v>8175.12</v>
      </c>
      <c r="H20" s="51">
        <f>VLOOKUP(C20,'[1]3YP 24-25'!$C:$O,11,FALSE)</f>
        <v>0</v>
      </c>
      <c r="I20" s="51">
        <f>VLOOKUP(C20,'[1]3YP 24-25'!$C:$O,12,FALSE)</f>
        <v>0</v>
      </c>
      <c r="J20" s="51">
        <f>VLOOKUP(C20,'[1]3YP 24-25'!$C:$O,13,FALSE)</f>
        <v>0</v>
      </c>
      <c r="K20" s="49"/>
      <c r="L20" s="49"/>
    </row>
    <row r="21" spans="1:12" s="52" customFormat="1" ht="14.5" x14ac:dyDescent="0.3">
      <c r="A21" s="76" t="s">
        <v>79</v>
      </c>
      <c r="B21" s="47" t="s">
        <v>78</v>
      </c>
      <c r="C21" s="48">
        <v>2323</v>
      </c>
      <c r="D21" s="71">
        <f>VLOOKUP(C21,'[1]3YP 24-25'!$C:$O,7,FALSE)</f>
        <v>0</v>
      </c>
      <c r="E21" s="71">
        <f>VLOOKUP(C21,'[1]3YP 24-25'!$C:$O,8,FALSE)</f>
        <v>0</v>
      </c>
      <c r="F21" s="71">
        <f>VLOOKUP(C21,'[1]3YP 24-25'!$C:$O,9,FALSE)</f>
        <v>0</v>
      </c>
      <c r="G21" s="50">
        <v>26328.6</v>
      </c>
      <c r="H21" s="51">
        <f>VLOOKUP(C21,'[1]3YP 24-25'!$C:$O,11,FALSE)</f>
        <v>0</v>
      </c>
      <c r="I21" s="51">
        <f>VLOOKUP(C21,'[1]3YP 24-25'!$C:$O,12,FALSE)</f>
        <v>0</v>
      </c>
      <c r="J21" s="51">
        <f>VLOOKUP(C21,'[1]3YP 24-25'!$C:$O,13,FALSE)</f>
        <v>0</v>
      </c>
      <c r="K21" s="49"/>
      <c r="L21" s="49"/>
    </row>
    <row r="22" spans="1:12" s="52" customFormat="1" ht="14.5" x14ac:dyDescent="0.3">
      <c r="A22" s="76" t="s">
        <v>81</v>
      </c>
      <c r="B22" s="47" t="s">
        <v>80</v>
      </c>
      <c r="C22" s="48">
        <v>3376</v>
      </c>
      <c r="D22" s="71">
        <f>VLOOKUP(C22,'[1]3YP 24-25'!$C:$O,7,FALSE)</f>
        <v>7726.31</v>
      </c>
      <c r="E22" s="71">
        <f>VLOOKUP(C22,'[1]3YP 24-25'!$C:$O,8,FALSE)</f>
        <v>-74485.984899999632</v>
      </c>
      <c r="F22" s="71">
        <f>VLOOKUP(C22,'[1]3YP 24-25'!$C:$O,9,FALSE)</f>
        <v>-132806.41264699964</v>
      </c>
      <c r="G22" s="50">
        <v>14061.64</v>
      </c>
      <c r="H22" s="51">
        <f>VLOOKUP(C22,'[1]3YP 24-25'!$C:$O,11,FALSE)</f>
        <v>13008.64</v>
      </c>
      <c r="I22" s="51">
        <f>VLOOKUP(C22,'[1]3YP 24-25'!$C:$O,12,FALSE)</f>
        <v>14455.64</v>
      </c>
      <c r="J22" s="51">
        <f>VLOOKUP(C22,'[1]3YP 24-25'!$C:$O,13,FALSE)</f>
        <v>15902.64</v>
      </c>
      <c r="K22" s="49"/>
      <c r="L22" s="49"/>
    </row>
    <row r="23" spans="1:12" s="52" customFormat="1" ht="14.5" x14ac:dyDescent="0.3">
      <c r="A23" s="76" t="s">
        <v>83</v>
      </c>
      <c r="B23" s="47" t="s">
        <v>82</v>
      </c>
      <c r="C23" s="48">
        <v>2347</v>
      </c>
      <c r="D23" s="71">
        <f>VLOOKUP(C23,'[1]3YP 24-25'!$C:$O,7,FALSE)</f>
        <v>-208518.27199999988</v>
      </c>
      <c r="E23" s="71">
        <f>VLOOKUP(C23,'[1]3YP 24-25'!$C:$O,8,FALSE)</f>
        <v>-316022.01199999987</v>
      </c>
      <c r="F23" s="71">
        <f>VLOOKUP(C23,'[1]3YP 24-25'!$C:$O,9,FALSE)</f>
        <v>-437493.01199999987</v>
      </c>
      <c r="G23" s="50">
        <v>9316.7900000000009</v>
      </c>
      <c r="H23" s="51">
        <f>VLOOKUP(C23,'[1]3YP 24-25'!$C:$O,11,FALSE)</f>
        <v>0</v>
      </c>
      <c r="I23" s="51">
        <f>VLOOKUP(C23,'[1]3YP 24-25'!$C:$O,12,FALSE)</f>
        <v>0</v>
      </c>
      <c r="J23" s="51">
        <f>VLOOKUP(C23,'[1]3YP 24-25'!$C:$O,13,FALSE)</f>
        <v>0</v>
      </c>
      <c r="K23" s="49"/>
      <c r="L23" s="49"/>
    </row>
    <row r="24" spans="1:12" s="52" customFormat="1" ht="14.5" x14ac:dyDescent="0.3">
      <c r="A24" s="76" t="s">
        <v>85</v>
      </c>
      <c r="B24" s="47" t="s">
        <v>84</v>
      </c>
      <c r="C24" s="48">
        <v>2303</v>
      </c>
      <c r="D24" s="71">
        <f>VLOOKUP(C24,'[1]3YP 24-25'!$C:$O,7,FALSE)</f>
        <v>49864</v>
      </c>
      <c r="E24" s="71">
        <f>VLOOKUP(C24,'[1]3YP 24-25'!$C:$O,8,FALSE)</f>
        <v>44161</v>
      </c>
      <c r="F24" s="71">
        <f>VLOOKUP(C24,'[1]3YP 24-25'!$C:$O,9,FALSE)</f>
        <v>53611</v>
      </c>
      <c r="G24" s="50">
        <v>0</v>
      </c>
      <c r="H24" s="51">
        <f>VLOOKUP(C24,'[1]3YP 24-25'!$C:$O,11,FALSE)</f>
        <v>0</v>
      </c>
      <c r="I24" s="51">
        <f>VLOOKUP(C24,'[1]3YP 24-25'!$C:$O,12,FALSE)</f>
        <v>0</v>
      </c>
      <c r="J24" s="51">
        <f>VLOOKUP(C24,'[1]3YP 24-25'!$C:$O,13,FALSE)</f>
        <v>0</v>
      </c>
      <c r="K24" s="49"/>
      <c r="L24" s="49"/>
    </row>
    <row r="25" spans="1:12" s="52" customFormat="1" ht="14.5" x14ac:dyDescent="0.3">
      <c r="A25" s="76" t="s">
        <v>87</v>
      </c>
      <c r="B25" s="47" t="s">
        <v>86</v>
      </c>
      <c r="C25" s="48">
        <v>2337</v>
      </c>
      <c r="D25" s="71">
        <f>VLOOKUP(C25,'[1]3YP 24-25'!$C:$O,7,FALSE)</f>
        <v>131384.35999999993</v>
      </c>
      <c r="E25" s="71">
        <f>VLOOKUP(C25,'[1]3YP 24-25'!$C:$O,8,FALSE)</f>
        <v>106686.40162000043</v>
      </c>
      <c r="F25" s="71">
        <f>VLOOKUP(C25,'[1]3YP 24-25'!$C:$O,9,FALSE)</f>
        <v>51119.837139480107</v>
      </c>
      <c r="G25" s="50">
        <v>12944.6</v>
      </c>
      <c r="H25" s="51">
        <f>VLOOKUP(C25,'[1]3YP 24-25'!$C:$O,11,FALSE)</f>
        <v>2047.5999999999985</v>
      </c>
      <c r="I25" s="51">
        <f>VLOOKUP(C25,'[1]3YP 24-25'!$C:$O,12,FALSE)</f>
        <v>18800.599999999999</v>
      </c>
      <c r="J25" s="51">
        <f>VLOOKUP(C25,'[1]3YP 24-25'!$C:$O,13,FALSE)</f>
        <v>33506.6</v>
      </c>
      <c r="K25" s="49"/>
      <c r="L25" s="49"/>
    </row>
    <row r="26" spans="1:12" s="52" customFormat="1" ht="14.5" x14ac:dyDescent="0.3">
      <c r="A26" s="76" t="s">
        <v>89</v>
      </c>
      <c r="B26" s="47" t="s">
        <v>88</v>
      </c>
      <c r="C26" s="48">
        <v>2272</v>
      </c>
      <c r="D26" s="71">
        <f>VLOOKUP(C26,'[1]3YP 24-25'!$C:$O,7,FALSE)</f>
        <v>12504.015000000029</v>
      </c>
      <c r="E26" s="71">
        <f>VLOOKUP(C26,'[1]3YP 24-25'!$C:$O,8,FALSE)</f>
        <v>-562.27680500001588</v>
      </c>
      <c r="F26" s="71">
        <f>VLOOKUP(C26,'[1]3YP 24-25'!$C:$O,9,FALSE)</f>
        <v>-27699.400524294804</v>
      </c>
      <c r="G26" s="50">
        <v>1245.82</v>
      </c>
      <c r="H26" s="51">
        <f>VLOOKUP(C26,'[1]3YP 24-25'!$C:$O,11,FALSE)</f>
        <v>0</v>
      </c>
      <c r="I26" s="51">
        <f>VLOOKUP(C26,'[1]3YP 24-25'!$C:$O,12,FALSE)</f>
        <v>0</v>
      </c>
      <c r="J26" s="51">
        <f>VLOOKUP(C26,'[1]3YP 24-25'!$C:$O,13,FALSE)</f>
        <v>0</v>
      </c>
      <c r="K26" s="49"/>
      <c r="L26" s="49"/>
    </row>
    <row r="27" spans="1:12" s="52" customFormat="1" ht="14.5" x14ac:dyDescent="0.3">
      <c r="A27" s="76" t="s">
        <v>91</v>
      </c>
      <c r="B27" s="47" t="s">
        <v>90</v>
      </c>
      <c r="C27" s="48">
        <v>2305</v>
      </c>
      <c r="D27" s="71">
        <f>VLOOKUP(C27,'[1]3YP 24-25'!$C:$O,7,FALSE)</f>
        <v>147121</v>
      </c>
      <c r="E27" s="71">
        <f>VLOOKUP(C27,'[1]3YP 24-25'!$C:$O,8,FALSE)</f>
        <v>160571</v>
      </c>
      <c r="F27" s="71">
        <f>VLOOKUP(C27,'[1]3YP 24-25'!$C:$O,9,FALSE)</f>
        <v>74384</v>
      </c>
      <c r="G27" s="50">
        <v>9840</v>
      </c>
      <c r="H27" s="51">
        <f>VLOOKUP(C27,'[1]3YP 24-25'!$C:$O,11,FALSE)</f>
        <v>0</v>
      </c>
      <c r="I27" s="51">
        <f>VLOOKUP(C27,'[1]3YP 24-25'!$C:$O,12,FALSE)</f>
        <v>0</v>
      </c>
      <c r="J27" s="51">
        <f>VLOOKUP(C27,'[1]3YP 24-25'!$C:$O,13,FALSE)</f>
        <v>0</v>
      </c>
      <c r="K27" s="49"/>
      <c r="L27" s="49"/>
    </row>
    <row r="28" spans="1:12" s="52" customFormat="1" ht="14.5" x14ac:dyDescent="0.3">
      <c r="A28" s="76" t="s">
        <v>93</v>
      </c>
      <c r="B28" s="47" t="s">
        <v>92</v>
      </c>
      <c r="C28" s="48">
        <v>2042</v>
      </c>
      <c r="D28" s="71">
        <f>VLOOKUP(C28,'[1]3YP 24-25'!$C:$O,7,FALSE)</f>
        <v>-53496.457755101801</v>
      </c>
      <c r="E28" s="71">
        <f>VLOOKUP(C28,'[1]3YP 24-25'!$C:$O,8,FALSE)</f>
        <v>-36754.453555101718</v>
      </c>
      <c r="F28" s="71">
        <f>VLOOKUP(C28,'[1]3YP 24-25'!$C:$O,9,FALSE)</f>
        <v>59680.440770898524</v>
      </c>
      <c r="G28" s="50">
        <v>65843.94</v>
      </c>
      <c r="H28" s="51">
        <f>VLOOKUP(C28,'[1]3YP 24-25'!$C:$O,11,FALSE)</f>
        <v>65982.69</v>
      </c>
      <c r="I28" s="51">
        <f>VLOOKUP(C28,'[1]3YP 24-25'!$C:$O,12,FALSE)</f>
        <v>66125.602500000008</v>
      </c>
      <c r="J28" s="51">
        <f>VLOOKUP(C28,'[1]3YP 24-25'!$C:$O,13,FALSE)</f>
        <v>66272.802374999999</v>
      </c>
      <c r="K28" s="49"/>
      <c r="L28" s="49"/>
    </row>
    <row r="29" spans="1:12" s="52" customFormat="1" ht="14.5" x14ac:dyDescent="0.3">
      <c r="A29" s="76" t="s">
        <v>95</v>
      </c>
      <c r="B29" s="47" t="s">
        <v>94</v>
      </c>
      <c r="C29" s="48">
        <v>2043</v>
      </c>
      <c r="D29" s="71">
        <f>VLOOKUP(C29,'[1]3YP 24-25'!$C:$O,7,FALSE)</f>
        <v>29899.84250000005</v>
      </c>
      <c r="E29" s="71">
        <f>VLOOKUP(C29,'[1]3YP 24-25'!$C:$O,8,FALSE)</f>
        <v>49957.84250000005</v>
      </c>
      <c r="F29" s="71">
        <f>VLOOKUP(C29,'[1]3YP 24-25'!$C:$O,9,FALSE)</f>
        <v>66604.842500000057</v>
      </c>
      <c r="G29" s="50">
        <v>14704.18</v>
      </c>
      <c r="H29" s="51">
        <f>VLOOKUP(C29,'[1]3YP 24-25'!$C:$O,11,FALSE)</f>
        <v>0</v>
      </c>
      <c r="I29" s="51">
        <f>VLOOKUP(C29,'[1]3YP 24-25'!$C:$O,12,FALSE)</f>
        <v>0</v>
      </c>
      <c r="J29" s="51">
        <f>VLOOKUP(C29,'[1]3YP 24-25'!$C:$O,13,FALSE)</f>
        <v>0</v>
      </c>
      <c r="K29" s="49"/>
      <c r="L29" s="49"/>
    </row>
    <row r="30" spans="1:12" s="52" customFormat="1" ht="14.5" x14ac:dyDescent="0.3">
      <c r="A30" s="76" t="s">
        <v>97</v>
      </c>
      <c r="B30" s="47" t="s">
        <v>96</v>
      </c>
      <c r="C30" s="48">
        <v>2324</v>
      </c>
      <c r="D30" s="71">
        <f>VLOOKUP(C30,'[1]3YP 24-25'!$C:$O,7,FALSE)</f>
        <v>89766.19399999993</v>
      </c>
      <c r="E30" s="71">
        <f>VLOOKUP(C30,'[1]3YP 24-25'!$C:$O,8,FALSE)</f>
        <v>89924.19399999993</v>
      </c>
      <c r="F30" s="71">
        <f>VLOOKUP(C30,'[1]3YP 24-25'!$C:$O,9,FALSE)</f>
        <v>90333.19399999993</v>
      </c>
      <c r="G30" s="50">
        <v>5743.89</v>
      </c>
      <c r="H30" s="51">
        <f>VLOOKUP(C30,'[1]3YP 24-25'!$C:$O,11,FALSE)</f>
        <v>0</v>
      </c>
      <c r="I30" s="51">
        <f>VLOOKUP(C30,'[1]3YP 24-25'!$C:$O,12,FALSE)</f>
        <v>0</v>
      </c>
      <c r="J30" s="51">
        <f>VLOOKUP(C30,'[1]3YP 24-25'!$C:$O,13,FALSE)</f>
        <v>0</v>
      </c>
      <c r="K30" s="49"/>
      <c r="L30" s="49"/>
    </row>
    <row r="31" spans="1:12" s="52" customFormat="1" ht="14.5" x14ac:dyDescent="0.3">
      <c r="A31" s="76" t="s">
        <v>99</v>
      </c>
      <c r="B31" s="47" t="s">
        <v>98</v>
      </c>
      <c r="C31" s="48">
        <v>2006</v>
      </c>
      <c r="D31" s="71">
        <f>VLOOKUP(C31,'[1]3YP 24-25'!$C:$O,7,FALSE)</f>
        <v>63825.330000000424</v>
      </c>
      <c r="E31" s="71">
        <f>VLOOKUP(C31,'[1]3YP 24-25'!$C:$O,8,FALSE)</f>
        <v>-39053.159999999567</v>
      </c>
      <c r="F31" s="71">
        <f>VLOOKUP(C31,'[1]3YP 24-25'!$C:$O,9,FALSE)</f>
        <v>-109362.2299999994</v>
      </c>
      <c r="G31" s="50">
        <v>17341.52</v>
      </c>
      <c r="H31" s="51">
        <f>VLOOKUP(C31,'[1]3YP 24-25'!$C:$O,11,FALSE)</f>
        <v>23355.52</v>
      </c>
      <c r="I31" s="51">
        <f>VLOOKUP(C31,'[1]3YP 24-25'!$C:$O,12,FALSE)</f>
        <v>29549.940000000002</v>
      </c>
      <c r="J31" s="51">
        <f>VLOOKUP(C31,'[1]3YP 24-25'!$C:$O,13,FALSE)</f>
        <v>35930.19</v>
      </c>
      <c r="K31" s="49"/>
      <c r="L31" s="49"/>
    </row>
    <row r="32" spans="1:12" s="52" customFormat="1" ht="14.5" x14ac:dyDescent="0.3">
      <c r="A32" s="76" t="s">
        <v>101</v>
      </c>
      <c r="B32" s="47" t="s">
        <v>100</v>
      </c>
      <c r="C32" s="48">
        <v>1003</v>
      </c>
      <c r="D32" s="71">
        <f>VLOOKUP(C32,'[1]3YP 24-25'!$C:$O,7,FALSE)</f>
        <v>36795.049999999945</v>
      </c>
      <c r="E32" s="71">
        <f>VLOOKUP(C32,'[1]3YP 24-25'!$C:$O,8,FALSE)</f>
        <v>16669.049999999945</v>
      </c>
      <c r="F32" s="71">
        <f>VLOOKUP(C32,'[1]3YP 24-25'!$C:$O,9,FALSE)</f>
        <v>-8751.9500000000553</v>
      </c>
      <c r="G32" s="50">
        <v>751.97</v>
      </c>
      <c r="H32" s="51">
        <f>VLOOKUP(C32,'[1]3YP 24-25'!$C:$O,11,FALSE)</f>
        <v>0</v>
      </c>
      <c r="I32" s="51">
        <f>VLOOKUP(C32,'[1]3YP 24-25'!$C:$O,12,FALSE)</f>
        <v>0</v>
      </c>
      <c r="J32" s="51">
        <f>VLOOKUP(C32,'[1]3YP 24-25'!$C:$O,13,FALSE)</f>
        <v>0</v>
      </c>
      <c r="K32" s="49"/>
      <c r="L32" s="49"/>
    </row>
    <row r="33" spans="1:12" s="52" customFormat="1" ht="14.5" x14ac:dyDescent="0.3">
      <c r="A33" s="76" t="s">
        <v>103</v>
      </c>
      <c r="B33" s="47" t="s">
        <v>102</v>
      </c>
      <c r="C33" s="48">
        <v>2007</v>
      </c>
      <c r="D33" s="71">
        <f>VLOOKUP(C33,'[1]3YP 24-25'!$C:$O,7,FALSE)</f>
        <v>63123.43</v>
      </c>
      <c r="E33" s="71">
        <f>VLOOKUP(C33,'[1]3YP 24-25'!$C:$O,8,FALSE)</f>
        <v>84552.3537000004</v>
      </c>
      <c r="F33" s="71">
        <f>VLOOKUP(C33,'[1]3YP 24-25'!$C:$O,9,FALSE)</f>
        <v>93926.900173000133</v>
      </c>
      <c r="G33" s="50">
        <v>8216.2000000000007</v>
      </c>
      <c r="H33" s="51">
        <f>VLOOKUP(C33,'[1]3YP 24-25'!$C:$O,11,FALSE)</f>
        <v>0</v>
      </c>
      <c r="I33" s="51">
        <f>VLOOKUP(C33,'[1]3YP 24-25'!$C:$O,12,FALSE)</f>
        <v>0</v>
      </c>
      <c r="J33" s="51">
        <f>VLOOKUP(C33,'[1]3YP 24-25'!$C:$O,13,FALSE)</f>
        <v>0</v>
      </c>
      <c r="K33" s="49"/>
      <c r="L33" s="49"/>
    </row>
    <row r="34" spans="1:12" s="52" customFormat="1" ht="14.5" x14ac:dyDescent="0.3">
      <c r="A34" s="76" t="s">
        <v>105</v>
      </c>
      <c r="B34" s="47" t="s">
        <v>104</v>
      </c>
      <c r="C34" s="48">
        <v>2506</v>
      </c>
      <c r="D34" s="71">
        <f>VLOOKUP(C34,'[1]3YP 24-25'!$C:$O,7,FALSE)</f>
        <v>40412.130000000034</v>
      </c>
      <c r="E34" s="71">
        <f>VLOOKUP(C34,'[1]3YP 24-25'!$C:$O,8,FALSE)</f>
        <v>28693.915200000076</v>
      </c>
      <c r="F34" s="71">
        <f>VLOOKUP(C34,'[1]3YP 24-25'!$C:$O,9,FALSE)</f>
        <v>16500.237861999689</v>
      </c>
      <c r="G34" s="50">
        <v>811.65</v>
      </c>
      <c r="H34" s="51">
        <f>VLOOKUP(C34,'[1]3YP 24-25'!$C:$O,11,FALSE)</f>
        <v>0</v>
      </c>
      <c r="I34" s="51">
        <f>VLOOKUP(C34,'[1]3YP 24-25'!$C:$O,12,FALSE)</f>
        <v>0</v>
      </c>
      <c r="J34" s="51">
        <f>VLOOKUP(C34,'[1]3YP 24-25'!$C:$O,13,FALSE)</f>
        <v>0</v>
      </c>
      <c r="K34" s="49"/>
      <c r="L34" s="49"/>
    </row>
    <row r="35" spans="1:12" s="52" customFormat="1" ht="14.5" x14ac:dyDescent="0.3">
      <c r="A35" s="76" t="s">
        <v>107</v>
      </c>
      <c r="B35" s="47" t="s">
        <v>106</v>
      </c>
      <c r="C35" s="48">
        <v>2001</v>
      </c>
      <c r="D35" s="71">
        <f>VLOOKUP(C35,'[1]3YP 24-25'!$C:$O,7,FALSE)</f>
        <v>-47898.342500000042</v>
      </c>
      <c r="E35" s="71">
        <f>VLOOKUP(C35,'[1]3YP 24-25'!$C:$O,8,FALSE)</f>
        <v>-37984.342500000042</v>
      </c>
      <c r="F35" s="71">
        <f>VLOOKUP(C35,'[1]3YP 24-25'!$C:$O,9,FALSE)</f>
        <v>-17317.342500000042</v>
      </c>
      <c r="G35" s="50">
        <v>10068.39</v>
      </c>
      <c r="H35" s="51">
        <f>VLOOKUP(C35,'[1]3YP 24-25'!$C:$O,11,FALSE)</f>
        <v>0</v>
      </c>
      <c r="I35" s="51">
        <f>VLOOKUP(C35,'[1]3YP 24-25'!$C:$O,12,FALSE)</f>
        <v>0</v>
      </c>
      <c r="J35" s="51">
        <f>VLOOKUP(C35,'[1]3YP 24-25'!$C:$O,13,FALSE)</f>
        <v>0</v>
      </c>
      <c r="K35" s="49"/>
      <c r="L35" s="49"/>
    </row>
    <row r="36" spans="1:12" s="52" customFormat="1" ht="14.5" x14ac:dyDescent="0.3">
      <c r="A36" s="76" t="s">
        <v>109</v>
      </c>
      <c r="B36" s="47" t="s">
        <v>108</v>
      </c>
      <c r="C36" s="48">
        <v>1090</v>
      </c>
      <c r="D36" s="71">
        <f>VLOOKUP(C36,'[1]3YP 24-25'!$C:$O,7,FALSE)</f>
        <v>-37445.54</v>
      </c>
      <c r="E36" s="71">
        <f>VLOOKUP(C36,'[1]3YP 24-25'!$C:$O,8,FALSE)</f>
        <v>-20174.810000000019</v>
      </c>
      <c r="F36" s="71">
        <f>VLOOKUP(C36,'[1]3YP 24-25'!$C:$O,9,FALSE)</f>
        <v>9031.9899999999689</v>
      </c>
      <c r="G36" s="50">
        <v>13573.34</v>
      </c>
      <c r="H36" s="51">
        <f>VLOOKUP(C36,'[1]3YP 24-25'!$C:$O,11,FALSE)</f>
        <v>5000.2000000000007</v>
      </c>
      <c r="I36" s="51">
        <f>VLOOKUP(C36,'[1]3YP 24-25'!$C:$O,12,FALSE)</f>
        <v>4255.2000000000007</v>
      </c>
      <c r="J36" s="51">
        <f>VLOOKUP(C36,'[1]3YP 24-25'!$C:$O,13,FALSE)</f>
        <v>0.2000000000007276</v>
      </c>
      <c r="K36" s="49"/>
      <c r="L36" s="49"/>
    </row>
    <row r="37" spans="1:12" s="52" customFormat="1" ht="14.5" x14ac:dyDescent="0.3">
      <c r="A37" s="76" t="s">
        <v>111</v>
      </c>
      <c r="B37" s="47" t="s">
        <v>110</v>
      </c>
      <c r="C37" s="48">
        <v>3003</v>
      </c>
      <c r="D37" s="71">
        <f>VLOOKUP(C37,'[1]3YP 24-25'!$C:$O,7,FALSE)</f>
        <v>24006.546629924975</v>
      </c>
      <c r="E37" s="71">
        <f>VLOOKUP(C37,'[1]3YP 24-25'!$C:$O,8,FALSE)</f>
        <v>-28867.71924125222</v>
      </c>
      <c r="F37" s="71">
        <f>VLOOKUP(C37,'[1]3YP 24-25'!$C:$O,9,FALSE)</f>
        <v>-87347.308382564923</v>
      </c>
      <c r="G37" s="50">
        <v>23230.84</v>
      </c>
      <c r="H37" s="51">
        <f>VLOOKUP(C37,'[1]3YP 24-25'!$C:$O,11,FALSE)</f>
        <v>22444.59</v>
      </c>
      <c r="I37" s="51">
        <f>VLOOKUP(C37,'[1]3YP 24-25'!$C:$O,12,FALSE)</f>
        <v>22444.59</v>
      </c>
      <c r="J37" s="51">
        <f>VLOOKUP(C37,'[1]3YP 24-25'!$C:$O,13,FALSE)</f>
        <v>22444.59</v>
      </c>
      <c r="K37" s="49"/>
      <c r="L37" s="49"/>
    </row>
    <row r="38" spans="1:12" s="52" customFormat="1" ht="14.5" x14ac:dyDescent="0.3">
      <c r="A38" s="76" t="s">
        <v>113</v>
      </c>
      <c r="B38" s="47" t="s">
        <v>112</v>
      </c>
      <c r="C38" s="48">
        <v>3390</v>
      </c>
      <c r="D38" s="71">
        <f>VLOOKUP(C38,'[1]3YP 24-25'!$C:$O,7,FALSE)</f>
        <v>137183.80999999988</v>
      </c>
      <c r="E38" s="71">
        <f>VLOOKUP(C38,'[1]3YP 24-25'!$C:$O,8,FALSE)</f>
        <v>-122610.57</v>
      </c>
      <c r="F38" s="71">
        <f>VLOOKUP(C38,'[1]3YP 24-25'!$C:$O,9,FALSE)</f>
        <v>-451137.57</v>
      </c>
      <c r="G38" s="50">
        <v>126821.84</v>
      </c>
      <c r="H38" s="51">
        <f>VLOOKUP(C38,'[1]3YP 24-25'!$C:$O,11,FALSE)</f>
        <v>109430.98999999999</v>
      </c>
      <c r="I38" s="51">
        <f>VLOOKUP(C38,'[1]3YP 24-25'!$C:$O,12,FALSE)</f>
        <v>95040.139999999985</v>
      </c>
      <c r="J38" s="51">
        <f>VLOOKUP(C38,'[1]3YP 24-25'!$C:$O,13,FALSE)</f>
        <v>79649.289999999979</v>
      </c>
      <c r="K38" s="49"/>
      <c r="L38" s="49"/>
    </row>
    <row r="39" spans="1:12" s="52" customFormat="1" ht="14.5" x14ac:dyDescent="0.3">
      <c r="A39" s="76" t="s">
        <v>115</v>
      </c>
      <c r="B39" s="47" t="s">
        <v>114</v>
      </c>
      <c r="C39" s="48">
        <v>3004</v>
      </c>
      <c r="D39" s="71">
        <f>VLOOKUP(C39,'[1]3YP 24-25'!$C:$O,7,FALSE)</f>
        <v>-64230.815333025064</v>
      </c>
      <c r="E39" s="71">
        <f>VLOOKUP(C39,'[1]3YP 24-25'!$C:$O,8,FALSE)</f>
        <v>-149384.82972604077</v>
      </c>
      <c r="F39" s="71">
        <f>VLOOKUP(C39,'[1]3YP 24-25'!$C:$O,9,FALSE)</f>
        <v>-245327.993880847</v>
      </c>
      <c r="G39" s="50">
        <v>17709.43</v>
      </c>
      <c r="H39" s="51">
        <f>VLOOKUP(C39,'[1]3YP 24-25'!$C:$O,11,FALSE)</f>
        <v>17069.43</v>
      </c>
      <c r="I39" s="51">
        <f>VLOOKUP(C39,'[1]3YP 24-25'!$C:$O,12,FALSE)</f>
        <v>17069.43</v>
      </c>
      <c r="J39" s="51">
        <f>VLOOKUP(C39,'[1]3YP 24-25'!$C:$O,13,FALSE)</f>
        <v>17069.43</v>
      </c>
      <c r="K39" s="49"/>
      <c r="L39" s="49"/>
    </row>
    <row r="40" spans="1:12" s="52" customFormat="1" ht="14.5" x14ac:dyDescent="0.3">
      <c r="A40" s="76" t="s">
        <v>117</v>
      </c>
      <c r="B40" s="47" t="s">
        <v>116</v>
      </c>
      <c r="C40" s="48">
        <v>2062</v>
      </c>
      <c r="D40" s="71">
        <f>VLOOKUP(C40,'[1]3YP 24-25'!$C:$O,7,FALSE)</f>
        <v>67922.839999999473</v>
      </c>
      <c r="E40" s="71">
        <f>VLOOKUP(C40,'[1]3YP 24-25'!$C:$O,8,FALSE)</f>
        <v>56983.966699999379</v>
      </c>
      <c r="F40" s="71">
        <f>VLOOKUP(C40,'[1]3YP 24-25'!$C:$O,9,FALSE)</f>
        <v>3173.3453769994376</v>
      </c>
      <c r="G40" s="50">
        <v>0</v>
      </c>
      <c r="H40" s="51">
        <f>VLOOKUP(C40,'[1]3YP 24-25'!$C:$O,11,FALSE)</f>
        <v>0</v>
      </c>
      <c r="I40" s="51">
        <f>VLOOKUP(C40,'[1]3YP 24-25'!$C:$O,12,FALSE)</f>
        <v>0</v>
      </c>
      <c r="J40" s="51">
        <f>VLOOKUP(C40,'[1]3YP 24-25'!$C:$O,13,FALSE)</f>
        <v>0</v>
      </c>
      <c r="K40" s="49"/>
      <c r="L40" s="49"/>
    </row>
    <row r="41" spans="1:12" s="52" customFormat="1" ht="14.5" x14ac:dyDescent="0.3">
      <c r="A41" s="76" t="s">
        <v>119</v>
      </c>
      <c r="B41" s="47" t="s">
        <v>118</v>
      </c>
      <c r="C41" s="48">
        <v>2247</v>
      </c>
      <c r="D41" s="71">
        <f>VLOOKUP(C41,'[1]3YP 24-25'!$C:$O,7,FALSE)</f>
        <v>47965.74000000002</v>
      </c>
      <c r="E41" s="71">
        <f>VLOOKUP(C41,'[1]3YP 24-25'!$C:$O,8,FALSE)</f>
        <v>58154.569999999978</v>
      </c>
      <c r="F41" s="71">
        <f>VLOOKUP(C41,'[1]3YP 24-25'!$C:$O,9,FALSE)</f>
        <v>58665.970000000118</v>
      </c>
      <c r="G41" s="50">
        <v>0</v>
      </c>
      <c r="H41" s="51">
        <f>VLOOKUP(C41,'[1]3YP 24-25'!$C:$O,11,FALSE)</f>
        <v>0</v>
      </c>
      <c r="I41" s="51">
        <f>VLOOKUP(C41,'[1]3YP 24-25'!$C:$O,12,FALSE)</f>
        <v>11105</v>
      </c>
      <c r="J41" s="51">
        <f>VLOOKUP(C41,'[1]3YP 24-25'!$C:$O,13,FALSE)</f>
        <v>22210</v>
      </c>
      <c r="K41" s="49"/>
      <c r="L41" s="49"/>
    </row>
    <row r="42" spans="1:12" s="52" customFormat="1" ht="14.5" x14ac:dyDescent="0.3">
      <c r="A42" s="76" t="s">
        <v>121</v>
      </c>
      <c r="B42" s="47" t="s">
        <v>120</v>
      </c>
      <c r="C42" s="48">
        <v>2002</v>
      </c>
      <c r="D42" s="71">
        <f>VLOOKUP(C42,'[1]3YP 24-25'!$C:$O,7,FALSE)</f>
        <v>196964.98000000021</v>
      </c>
      <c r="E42" s="71">
        <f>VLOOKUP(C42,'[1]3YP 24-25'!$C:$O,8,FALSE)</f>
        <v>118785.15000000014</v>
      </c>
      <c r="F42" s="71">
        <f>VLOOKUP(C42,'[1]3YP 24-25'!$C:$O,9,FALSE)</f>
        <v>81341.420000000158</v>
      </c>
      <c r="G42" s="50">
        <v>11986.7</v>
      </c>
      <c r="H42" s="51">
        <f>VLOOKUP(C42,'[1]3YP 24-25'!$C:$O,11,FALSE)</f>
        <v>0</v>
      </c>
      <c r="I42" s="51">
        <f>VLOOKUP(C42,'[1]3YP 24-25'!$C:$O,12,FALSE)</f>
        <v>0</v>
      </c>
      <c r="J42" s="51">
        <f>VLOOKUP(C42,'[1]3YP 24-25'!$C:$O,13,FALSE)</f>
        <v>0</v>
      </c>
      <c r="K42" s="49"/>
      <c r="L42" s="49"/>
    </row>
    <row r="43" spans="1:12" s="52" customFormat="1" ht="14.5" x14ac:dyDescent="0.3">
      <c r="A43" s="76" t="s">
        <v>123</v>
      </c>
      <c r="B43" s="47" t="s">
        <v>122</v>
      </c>
      <c r="C43" s="48">
        <v>2322</v>
      </c>
      <c r="D43" s="71">
        <f>VLOOKUP(C43,'[1]3YP 24-25'!$C:$O,7,FALSE)</f>
        <v>46563.139999999956</v>
      </c>
      <c r="E43" s="71">
        <f>VLOOKUP(C43,'[1]3YP 24-25'!$C:$O,8,FALSE)</f>
        <v>-173127.37000000005</v>
      </c>
      <c r="F43" s="71">
        <f>VLOOKUP(C43,'[1]3YP 24-25'!$C:$O,9,FALSE)</f>
        <v>-363695.26000000007</v>
      </c>
      <c r="G43" s="50">
        <v>10592.26</v>
      </c>
      <c r="H43" s="51">
        <f>VLOOKUP(C43,'[1]3YP 24-25'!$C:$O,11,FALSE)</f>
        <v>0</v>
      </c>
      <c r="I43" s="51">
        <f>VLOOKUP(C43,'[1]3YP 24-25'!$C:$O,12,FALSE)</f>
        <v>0</v>
      </c>
      <c r="J43" s="51">
        <f>VLOOKUP(C43,'[1]3YP 24-25'!$C:$O,13,FALSE)</f>
        <v>0</v>
      </c>
      <c r="K43" s="49"/>
      <c r="L43" s="49"/>
    </row>
    <row r="44" spans="1:12" s="52" customFormat="1" ht="14.5" x14ac:dyDescent="0.3">
      <c r="A44" s="76" t="s">
        <v>125</v>
      </c>
      <c r="B44" s="47" t="s">
        <v>124</v>
      </c>
      <c r="C44" s="48">
        <v>7015</v>
      </c>
      <c r="D44" s="71">
        <f>VLOOKUP(C44,'[1]3YP 24-25'!$C:$O,7,FALSE)</f>
        <v>583746</v>
      </c>
      <c r="E44" s="71">
        <f>VLOOKUP(C44,'[1]3YP 24-25'!$C:$O,8,FALSE)</f>
        <v>414734.35540000023</v>
      </c>
      <c r="F44" s="71">
        <f>VLOOKUP(C44,'[1]3YP 24-25'!$C:$O,9,FALSE)</f>
        <v>208166.96869500028</v>
      </c>
      <c r="G44" s="50">
        <v>0</v>
      </c>
      <c r="H44" s="51">
        <f>VLOOKUP(C44,'[1]3YP 24-25'!$C:$O,11,FALSE)</f>
        <v>0</v>
      </c>
      <c r="I44" s="51">
        <f>VLOOKUP(C44,'[1]3YP 24-25'!$C:$O,12,FALSE)</f>
        <v>0</v>
      </c>
      <c r="J44" s="51">
        <f>VLOOKUP(C44,'[1]3YP 24-25'!$C:$O,13,FALSE)</f>
        <v>0</v>
      </c>
      <c r="K44" s="49"/>
      <c r="L44" s="49"/>
    </row>
    <row r="45" spans="1:12" s="52" customFormat="1" ht="14.5" x14ac:dyDescent="0.3">
      <c r="A45" s="76" t="s">
        <v>127</v>
      </c>
      <c r="B45" s="47" t="s">
        <v>126</v>
      </c>
      <c r="C45" s="48">
        <v>2112</v>
      </c>
      <c r="D45" s="71">
        <f>VLOOKUP(C45,'[1]3YP 24-25'!$C:$O,7,FALSE)</f>
        <v>-44930.429999999949</v>
      </c>
      <c r="E45" s="71">
        <f>VLOOKUP(C45,'[1]3YP 24-25'!$C:$O,8,FALSE)</f>
        <v>2008.1383000002097</v>
      </c>
      <c r="F45" s="71">
        <f>VLOOKUP(C45,'[1]3YP 24-25'!$C:$O,9,FALSE)</f>
        <v>24427.778696000329</v>
      </c>
      <c r="G45" s="50">
        <v>5428.64</v>
      </c>
      <c r="H45" s="51">
        <f>VLOOKUP(C45,'[1]3YP 24-25'!$C:$O,11,FALSE)</f>
        <v>0</v>
      </c>
      <c r="I45" s="51">
        <f>VLOOKUP(C45,'[1]3YP 24-25'!$C:$O,12,FALSE)</f>
        <v>0</v>
      </c>
      <c r="J45" s="51">
        <f>VLOOKUP(C45,'[1]3YP 24-25'!$C:$O,13,FALSE)</f>
        <v>0</v>
      </c>
      <c r="K45" s="49"/>
      <c r="L45" s="49"/>
    </row>
    <row r="46" spans="1:12" s="52" customFormat="1" ht="14.5" x14ac:dyDescent="0.3">
      <c r="A46" s="76" t="s">
        <v>129</v>
      </c>
      <c r="B46" s="47" t="s">
        <v>128</v>
      </c>
      <c r="C46" s="48">
        <v>3005</v>
      </c>
      <c r="D46" s="71">
        <f>VLOOKUP(C46,'[1]3YP 24-25'!$C:$O,7,FALSE)</f>
        <v>-27607.451319099895</v>
      </c>
      <c r="E46" s="71">
        <f>VLOOKUP(C46,'[1]3YP 24-25'!$C:$O,8,FALSE)</f>
        <v>-48295.062877772812</v>
      </c>
      <c r="F46" s="71">
        <f>VLOOKUP(C46,'[1]3YP 24-25'!$C:$O,9,FALSE)</f>
        <v>-72311.854271206161</v>
      </c>
      <c r="G46" s="50">
        <v>14147.99</v>
      </c>
      <c r="H46" s="51">
        <f>VLOOKUP(C46,'[1]3YP 24-25'!$C:$O,11,FALSE)</f>
        <v>8372.989999999998</v>
      </c>
      <c r="I46" s="51">
        <f>VLOOKUP(C46,'[1]3YP 24-25'!$C:$O,12,FALSE)</f>
        <v>8372.989999999998</v>
      </c>
      <c r="J46" s="51">
        <f>VLOOKUP(C46,'[1]3YP 24-25'!$C:$O,13,FALSE)</f>
        <v>8372.989999999998</v>
      </c>
      <c r="K46" s="49"/>
      <c r="L46" s="49"/>
    </row>
    <row r="47" spans="1:12" s="52" customFormat="1" ht="14.5" x14ac:dyDescent="0.3">
      <c r="A47" s="77" t="s">
        <v>131</v>
      </c>
      <c r="B47" s="47" t="s">
        <v>130</v>
      </c>
      <c r="C47" s="48">
        <v>7026</v>
      </c>
      <c r="D47" s="71">
        <f>VLOOKUP(C47,'[1]3YP 24-25'!$C:$O,7,FALSE)</f>
        <v>266484.23</v>
      </c>
      <c r="E47" s="71">
        <f>VLOOKUP(C47,'[1]3YP 24-25'!$C:$O,8,FALSE)</f>
        <v>-84381.8</v>
      </c>
      <c r="F47" s="71">
        <f>VLOOKUP(C47,'[1]3YP 24-25'!$C:$O,9,FALSE)</f>
        <v>-581641.14</v>
      </c>
      <c r="G47" s="50">
        <v>0</v>
      </c>
      <c r="H47" s="51">
        <f>VLOOKUP(C47,'[1]3YP 24-25'!$C:$O,11,FALSE)</f>
        <v>0</v>
      </c>
      <c r="I47" s="51">
        <f>VLOOKUP(C47,'[1]3YP 24-25'!$C:$O,12,FALSE)</f>
        <v>0</v>
      </c>
      <c r="J47" s="51">
        <f>VLOOKUP(C47,'[1]3YP 24-25'!$C:$O,13,FALSE)</f>
        <v>0</v>
      </c>
      <c r="K47" s="49"/>
      <c r="L47" s="49"/>
    </row>
    <row r="48" spans="1:12" s="52" customFormat="1" ht="14.5" x14ac:dyDescent="0.3">
      <c r="A48" s="76" t="s">
        <v>133</v>
      </c>
      <c r="B48" s="47" t="s">
        <v>132</v>
      </c>
      <c r="C48" s="48">
        <v>2299</v>
      </c>
      <c r="D48" s="71">
        <f>VLOOKUP(C48,'[1]3YP 24-25'!$C:$O,7,FALSE)</f>
        <v>163246.96999999997</v>
      </c>
      <c r="E48" s="71">
        <f>VLOOKUP(C48,'[1]3YP 24-25'!$C:$O,8,FALSE)</f>
        <v>123129.29229999986</v>
      </c>
      <c r="F48" s="71">
        <f>VLOOKUP(C48,'[1]3YP 24-25'!$C:$O,9,FALSE)</f>
        <v>73054.056268999819</v>
      </c>
      <c r="G48" s="50">
        <v>11830.8</v>
      </c>
      <c r="H48" s="51">
        <f>VLOOKUP(C48,'[1]3YP 24-25'!$C:$O,11,FALSE)</f>
        <v>39.599999999998545</v>
      </c>
      <c r="I48" s="51">
        <f>VLOOKUP(C48,'[1]3YP 24-25'!$C:$O,12,FALSE)</f>
        <v>39.599999999998545</v>
      </c>
      <c r="J48" s="51">
        <f>VLOOKUP(C48,'[1]3YP 24-25'!$C:$O,13,FALSE)</f>
        <v>39.599999999998545</v>
      </c>
      <c r="K48" s="49"/>
      <c r="L48" s="49"/>
    </row>
    <row r="49" spans="1:12" s="52" customFormat="1" ht="14.5" x14ac:dyDescent="0.3">
      <c r="A49" s="77" t="s">
        <v>135</v>
      </c>
      <c r="B49" s="47" t="s">
        <v>134</v>
      </c>
      <c r="C49" s="48">
        <v>3066</v>
      </c>
      <c r="D49" s="71">
        <f>VLOOKUP(C49,'[1]3YP 24-25'!$C:$O,7,FALSE)</f>
        <v>-100022.76695370005</v>
      </c>
      <c r="E49" s="71">
        <f>VLOOKUP(C49,'[1]3YP 24-25'!$C:$O,8,FALSE)</f>
        <v>-120484.05291601107</v>
      </c>
      <c r="F49" s="71">
        <f>VLOOKUP(C49,'[1]3YP 24-25'!$C:$O,9,FALSE)</f>
        <v>-141360.34495719144</v>
      </c>
      <c r="G49" s="50">
        <v>21582.560000000001</v>
      </c>
      <c r="H49" s="51">
        <f>VLOOKUP(C49,'[1]3YP 24-25'!$C:$O,11,FALSE)</f>
        <v>18773.560000000001</v>
      </c>
      <c r="I49" s="51">
        <f>VLOOKUP(C49,'[1]3YP 24-25'!$C:$O,12,FALSE)</f>
        <v>15964.560000000001</v>
      </c>
      <c r="J49" s="51">
        <f>VLOOKUP(C49,'[1]3YP 24-25'!$C:$O,13,FALSE)</f>
        <v>13155.560000000001</v>
      </c>
      <c r="K49" s="49"/>
      <c r="L49" s="49"/>
    </row>
    <row r="50" spans="1:12" s="52" customFormat="1" ht="14.5" x14ac:dyDescent="0.3">
      <c r="A50" s="76" t="s">
        <v>137</v>
      </c>
      <c r="B50" s="47" t="s">
        <v>136</v>
      </c>
      <c r="C50" s="48">
        <v>3383</v>
      </c>
      <c r="D50" s="71">
        <f>VLOOKUP(C50,'[1]3YP 24-25'!$C:$O,7,FALSE)</f>
        <v>0</v>
      </c>
      <c r="E50" s="71">
        <f>VLOOKUP(C50,'[1]3YP 24-25'!$C:$O,8,FALSE)</f>
        <v>0</v>
      </c>
      <c r="F50" s="71">
        <f>VLOOKUP(C50,'[1]3YP 24-25'!$C:$O,9,FALSE)</f>
        <v>0</v>
      </c>
      <c r="G50" s="50">
        <v>0</v>
      </c>
      <c r="H50" s="51">
        <f>VLOOKUP(C50,'[1]3YP 24-25'!$C:$O,11,FALSE)</f>
        <v>0</v>
      </c>
      <c r="I50" s="51">
        <f>VLOOKUP(C50,'[1]3YP 24-25'!$C:$O,12,FALSE)</f>
        <v>0</v>
      </c>
      <c r="J50" s="51">
        <f>VLOOKUP(C50,'[1]3YP 24-25'!$C:$O,13,FALSE)</f>
        <v>0</v>
      </c>
      <c r="K50" s="49"/>
      <c r="L50" s="49"/>
    </row>
    <row r="51" spans="1:12" s="52" customFormat="1" ht="14.5" x14ac:dyDescent="0.3">
      <c r="A51" s="76" t="s">
        <v>139</v>
      </c>
      <c r="B51" s="47" t="s">
        <v>138</v>
      </c>
      <c r="C51" s="48">
        <v>3379</v>
      </c>
      <c r="D51" s="71">
        <f>VLOOKUP(C51,'[1]3YP 24-25'!$C:$O,7,FALSE)</f>
        <v>146532</v>
      </c>
      <c r="E51" s="71">
        <f>VLOOKUP(C51,'[1]3YP 24-25'!$C:$O,8,FALSE)</f>
        <v>130054</v>
      </c>
      <c r="F51" s="71">
        <f>VLOOKUP(C51,'[1]3YP 24-25'!$C:$O,9,FALSE)</f>
        <v>72209</v>
      </c>
      <c r="G51" s="50">
        <v>0</v>
      </c>
      <c r="H51" s="51">
        <f>VLOOKUP(C51,'[1]3YP 24-25'!$C:$O,11,FALSE)</f>
        <v>0</v>
      </c>
      <c r="I51" s="51">
        <f>VLOOKUP(C51,'[1]3YP 24-25'!$C:$O,12,FALSE)</f>
        <v>0</v>
      </c>
      <c r="J51" s="51">
        <f>VLOOKUP(C51,'[1]3YP 24-25'!$C:$O,13,FALSE)</f>
        <v>0</v>
      </c>
      <c r="K51" s="49"/>
      <c r="L51" s="49"/>
    </row>
    <row r="52" spans="1:12" s="52" customFormat="1" ht="14.5" x14ac:dyDescent="0.3">
      <c r="A52" s="76" t="s">
        <v>141</v>
      </c>
      <c r="B52" s="47" t="s">
        <v>140</v>
      </c>
      <c r="C52" s="48">
        <v>3058</v>
      </c>
      <c r="D52" s="71">
        <f>VLOOKUP(C52,'[1]3YP 24-25'!$C:$O,7,FALSE)</f>
        <v>117883.32000000004</v>
      </c>
      <c r="E52" s="71">
        <f>VLOOKUP(C52,'[1]3YP 24-25'!$C:$O,8,FALSE)</f>
        <v>271060.56099999999</v>
      </c>
      <c r="F52" s="71">
        <f>VLOOKUP(C52,'[1]3YP 24-25'!$C:$O,9,FALSE)</f>
        <v>274559.3142299999</v>
      </c>
      <c r="G52" s="50">
        <v>6696.72</v>
      </c>
      <c r="H52" s="51">
        <f>VLOOKUP(C52,'[1]3YP 24-25'!$C:$O,11,FALSE)</f>
        <v>0</v>
      </c>
      <c r="I52" s="51">
        <f>VLOOKUP(C52,'[1]3YP 24-25'!$C:$O,12,FALSE)</f>
        <v>0</v>
      </c>
      <c r="J52" s="51">
        <f>VLOOKUP(C52,'[1]3YP 24-25'!$C:$O,13,FALSE)</f>
        <v>0</v>
      </c>
      <c r="K52" s="49"/>
      <c r="L52" s="49"/>
    </row>
    <row r="53" spans="1:12" s="52" customFormat="1" ht="14.5" x14ac:dyDescent="0.3">
      <c r="A53" s="76" t="s">
        <v>143</v>
      </c>
      <c r="B53" s="47" t="s">
        <v>142</v>
      </c>
      <c r="C53" s="48">
        <v>3378</v>
      </c>
      <c r="D53" s="71">
        <f>VLOOKUP(C53,'[1]3YP 24-25'!$C:$O,7,FALSE)</f>
        <v>284791.63</v>
      </c>
      <c r="E53" s="71">
        <f>VLOOKUP(C53,'[1]3YP 24-25'!$C:$O,8,FALSE)</f>
        <v>205997.63</v>
      </c>
      <c r="F53" s="71">
        <f>VLOOKUP(C53,'[1]3YP 24-25'!$C:$O,9,FALSE)</f>
        <v>45708.630000000005</v>
      </c>
      <c r="G53" s="50">
        <v>14406.14</v>
      </c>
      <c r="H53" s="51">
        <f>VLOOKUP(C53,'[1]3YP 24-25'!$C:$O,11,FALSE)</f>
        <v>14406.14</v>
      </c>
      <c r="I53" s="51">
        <f>VLOOKUP(C53,'[1]3YP 24-25'!$C:$O,12,FALSE)</f>
        <v>14406.14</v>
      </c>
      <c r="J53" s="51">
        <f>VLOOKUP(C53,'[1]3YP 24-25'!$C:$O,13,FALSE)</f>
        <v>14406.14</v>
      </c>
      <c r="K53" s="49"/>
      <c r="L53" s="49"/>
    </row>
    <row r="54" spans="1:12" s="52" customFormat="1" ht="14.5" x14ac:dyDescent="0.3">
      <c r="A54" s="76" t="s">
        <v>145</v>
      </c>
      <c r="B54" s="47" t="s">
        <v>144</v>
      </c>
      <c r="C54" s="48">
        <v>4702</v>
      </c>
      <c r="D54" s="71">
        <f>VLOOKUP(C54,'[1]3YP 24-25'!$C:$O,7,FALSE)</f>
        <v>446934.18910776917</v>
      </c>
      <c r="E54" s="71">
        <f>VLOOKUP(C54,'[1]3YP 24-25'!$C:$O,8,FALSE)</f>
        <v>27717.825461220928</v>
      </c>
      <c r="F54" s="71">
        <f>VLOOKUP(C54,'[1]3YP 24-25'!$C:$O,9,FALSE)</f>
        <v>-386884.54394317325</v>
      </c>
      <c r="G54" s="50">
        <v>47066</v>
      </c>
      <c r="H54" s="51">
        <f>VLOOKUP(C54,'[1]3YP 24-25'!$C:$O,11,FALSE)</f>
        <v>0</v>
      </c>
      <c r="I54" s="51">
        <f>VLOOKUP(C54,'[1]3YP 24-25'!$C:$O,12,FALSE)</f>
        <v>0</v>
      </c>
      <c r="J54" s="51">
        <f>VLOOKUP(C54,'[1]3YP 24-25'!$C:$O,13,FALSE)</f>
        <v>455</v>
      </c>
      <c r="K54" s="49"/>
      <c r="L54" s="49"/>
    </row>
    <row r="55" spans="1:12" s="52" customFormat="1" ht="14.5" x14ac:dyDescent="0.3">
      <c r="A55" s="76" t="s">
        <v>147</v>
      </c>
      <c r="B55" s="47" t="s">
        <v>146</v>
      </c>
      <c r="C55" s="48">
        <v>3369</v>
      </c>
      <c r="D55" s="71">
        <f>VLOOKUP(C55,'[1]3YP 24-25'!$C:$O,7,FALSE)</f>
        <v>273244.63999999996</v>
      </c>
      <c r="E55" s="71">
        <f>VLOOKUP(C55,'[1]3YP 24-25'!$C:$O,8,FALSE)</f>
        <v>248779.63999999996</v>
      </c>
      <c r="F55" s="71">
        <f>VLOOKUP(C55,'[1]3YP 24-25'!$C:$O,9,FALSE)</f>
        <v>250042.63999999996</v>
      </c>
      <c r="G55" s="50">
        <v>0</v>
      </c>
      <c r="H55" s="51">
        <f>VLOOKUP(C55,'[1]3YP 24-25'!$C:$O,11,FALSE)</f>
        <v>0</v>
      </c>
      <c r="I55" s="51">
        <f>VLOOKUP(C55,'[1]3YP 24-25'!$C:$O,12,FALSE)</f>
        <v>0</v>
      </c>
      <c r="J55" s="51">
        <f>VLOOKUP(C55,'[1]3YP 24-25'!$C:$O,13,FALSE)</f>
        <v>0</v>
      </c>
      <c r="K55" s="49"/>
      <c r="L55" s="49"/>
    </row>
    <row r="56" spans="1:12" s="52" customFormat="1" ht="14.5" x14ac:dyDescent="0.3">
      <c r="A56" s="76" t="s">
        <v>149</v>
      </c>
      <c r="B56" s="47" t="s">
        <v>148</v>
      </c>
      <c r="C56" s="48">
        <v>2301</v>
      </c>
      <c r="D56" s="71">
        <f>VLOOKUP(C56,'[1]3YP 24-25'!$C:$O,7,FALSE)</f>
        <v>165368.36999999982</v>
      </c>
      <c r="E56" s="71">
        <f>VLOOKUP(C56,'[1]3YP 24-25'!$C:$O,8,FALSE)</f>
        <v>122724.32999999955</v>
      </c>
      <c r="F56" s="71">
        <f>VLOOKUP(C56,'[1]3YP 24-25'!$C:$O,9,FALSE)</f>
        <v>52628.369999999821</v>
      </c>
      <c r="G56" s="50">
        <v>-7.0000000000000007E-2</v>
      </c>
      <c r="H56" s="51">
        <f>VLOOKUP(C56,'[1]3YP 24-25'!$C:$O,11,FALSE)</f>
        <v>7493</v>
      </c>
      <c r="I56" s="51">
        <f>VLOOKUP(C56,'[1]3YP 24-25'!$C:$O,12,FALSE)</f>
        <v>7493</v>
      </c>
      <c r="J56" s="51">
        <f>VLOOKUP(C56,'[1]3YP 24-25'!$C:$O,13,FALSE)</f>
        <v>7493</v>
      </c>
      <c r="K56" s="49"/>
      <c r="L56" s="49"/>
    </row>
    <row r="57" spans="1:12" s="52" customFormat="1" ht="14.5" x14ac:dyDescent="0.3">
      <c r="A57" s="76" t="s">
        <v>151</v>
      </c>
      <c r="B57" s="47" t="s">
        <v>150</v>
      </c>
      <c r="C57" s="48">
        <v>3006</v>
      </c>
      <c r="D57" s="71">
        <f>VLOOKUP(C57,'[1]3YP 24-25'!$C:$O,7,FALSE)</f>
        <v>25417.901503400011</v>
      </c>
      <c r="E57" s="71">
        <f>VLOOKUP(C57,'[1]3YP 24-25'!$C:$O,8,FALSE)</f>
        <v>-1425.1612480980039</v>
      </c>
      <c r="F57" s="71">
        <f>VLOOKUP(C57,'[1]3YP 24-25'!$C:$O,9,FALSE)</f>
        <v>-53344.659482141018</v>
      </c>
      <c r="G57" s="50">
        <v>39883.040000000001</v>
      </c>
      <c r="H57" s="51">
        <f>VLOOKUP(C57,'[1]3YP 24-25'!$C:$O,11,FALSE)</f>
        <v>29209.040000000001</v>
      </c>
      <c r="I57" s="51">
        <f>VLOOKUP(C57,'[1]3YP 24-25'!$C:$O,12,FALSE)</f>
        <v>29209.040000000001</v>
      </c>
      <c r="J57" s="51">
        <f>VLOOKUP(C57,'[1]3YP 24-25'!$C:$O,13,FALSE)</f>
        <v>29209.040000000001</v>
      </c>
      <c r="K57" s="49"/>
      <c r="L57" s="49"/>
    </row>
    <row r="58" spans="1:12" s="52" customFormat="1" ht="14.5" x14ac:dyDescent="0.3">
      <c r="A58" s="76" t="s">
        <v>153</v>
      </c>
      <c r="B58" s="47" t="s">
        <v>152</v>
      </c>
      <c r="C58" s="48">
        <v>2327</v>
      </c>
      <c r="D58" s="71">
        <f>VLOOKUP(C58,'[1]3YP 24-25'!$C:$O,7,FALSE)</f>
        <v>205535.2369999997</v>
      </c>
      <c r="E58" s="71">
        <f>VLOOKUP(C58,'[1]3YP 24-25'!$C:$O,8,FALSE)</f>
        <v>253018.62783999971</v>
      </c>
      <c r="F58" s="71">
        <f>VLOOKUP(C58,'[1]3YP 24-25'!$C:$O,9,FALSE)</f>
        <v>270366.63106686948</v>
      </c>
      <c r="G58" s="50">
        <v>20601.400000000001</v>
      </c>
      <c r="H58" s="51">
        <f>VLOOKUP(C58,'[1]3YP 24-25'!$C:$O,11,FALSE)</f>
        <v>8498.4000000000015</v>
      </c>
      <c r="I58" s="51">
        <f>VLOOKUP(C58,'[1]3YP 24-25'!$C:$O,12,FALSE)</f>
        <v>10658.400000000001</v>
      </c>
      <c r="J58" s="51">
        <f>VLOOKUP(C58,'[1]3YP 24-25'!$C:$O,13,FALSE)</f>
        <v>12648.45</v>
      </c>
      <c r="K58" s="49"/>
      <c r="L58" s="49"/>
    </row>
    <row r="59" spans="1:12" s="52" customFormat="1" ht="14.5" x14ac:dyDescent="0.3">
      <c r="A59" s="76" t="s">
        <v>155</v>
      </c>
      <c r="B59" s="47" t="s">
        <v>154</v>
      </c>
      <c r="C59" s="48">
        <v>5406</v>
      </c>
      <c r="D59" s="71">
        <f>VLOOKUP(C59,'[1]3YP 24-25'!$C:$O,7,FALSE)</f>
        <v>289971.5999999998</v>
      </c>
      <c r="E59" s="71">
        <f>VLOOKUP(C59,'[1]3YP 24-25'!$C:$O,8,FALSE)</f>
        <v>292451.5999999998</v>
      </c>
      <c r="F59" s="71">
        <f>VLOOKUP(C59,'[1]3YP 24-25'!$C:$O,9,FALSE)</f>
        <v>300466.5999999998</v>
      </c>
      <c r="G59" s="50">
        <v>0</v>
      </c>
      <c r="H59" s="51">
        <f>VLOOKUP(C59,'[1]3YP 24-25'!$C:$O,11,FALSE)</f>
        <v>0</v>
      </c>
      <c r="I59" s="51">
        <f>VLOOKUP(C59,'[1]3YP 24-25'!$C:$O,12,FALSE)</f>
        <v>0</v>
      </c>
      <c r="J59" s="51">
        <f>VLOOKUP(C59,'[1]3YP 24-25'!$C:$O,13,FALSE)</f>
        <v>0</v>
      </c>
      <c r="K59" s="49"/>
      <c r="L59" s="49"/>
    </row>
    <row r="60" spans="1:12" s="52" customFormat="1" ht="14.5" x14ac:dyDescent="0.3">
      <c r="A60" s="76" t="s">
        <v>157</v>
      </c>
      <c r="B60" s="47" t="s">
        <v>156</v>
      </c>
      <c r="C60" s="48">
        <v>7034</v>
      </c>
      <c r="D60" s="71">
        <f>VLOOKUP(C60,'[1]3YP 24-25'!$C:$O,7,FALSE)</f>
        <v>327640</v>
      </c>
      <c r="E60" s="71">
        <f>VLOOKUP(C60,'[1]3YP 24-25'!$C:$O,8,FALSE)</f>
        <v>238936.93500000052</v>
      </c>
      <c r="F60" s="71">
        <f>VLOOKUP(C60,'[1]3YP 24-25'!$C:$O,9,FALSE)</f>
        <v>25083.755454999395</v>
      </c>
      <c r="G60" s="50">
        <v>37677.019999999997</v>
      </c>
      <c r="H60" s="51">
        <f>VLOOKUP(C60,'[1]3YP 24-25'!$C:$O,11,FALSE)</f>
        <v>50192</v>
      </c>
      <c r="I60" s="51">
        <f>VLOOKUP(C60,'[1]3YP 24-25'!$C:$O,12,FALSE)</f>
        <v>50192</v>
      </c>
      <c r="J60" s="51">
        <f>VLOOKUP(C60,'[1]3YP 24-25'!$C:$O,13,FALSE)</f>
        <v>50192</v>
      </c>
      <c r="K60" s="49"/>
      <c r="L60" s="49"/>
    </row>
    <row r="61" spans="1:12" s="52" customFormat="1" ht="14.5" x14ac:dyDescent="0.3">
      <c r="A61" s="76" t="s">
        <v>159</v>
      </c>
      <c r="B61" s="47" t="s">
        <v>158</v>
      </c>
      <c r="C61" s="48">
        <v>2320</v>
      </c>
      <c r="D61" s="71">
        <f>VLOOKUP(C61,'[1]3YP 24-25'!$C:$O,7,FALSE)</f>
        <v>78730.359176249956</v>
      </c>
      <c r="E61" s="71">
        <f>VLOOKUP(C61,'[1]3YP 24-25'!$C:$O,8,FALSE)</f>
        <v>39642.155684249956</v>
      </c>
      <c r="F61" s="71">
        <f>VLOOKUP(C61,'[1]3YP 24-25'!$C:$O,9,FALSE)</f>
        <v>26624.244087489802</v>
      </c>
      <c r="G61" s="50">
        <v>0</v>
      </c>
      <c r="H61" s="51">
        <f>VLOOKUP(C61,'[1]3YP 24-25'!$C:$O,11,FALSE)</f>
        <v>5814</v>
      </c>
      <c r="I61" s="51">
        <f>VLOOKUP(C61,'[1]3YP 24-25'!$C:$O,12,FALSE)</f>
        <v>0</v>
      </c>
      <c r="J61" s="51">
        <f>VLOOKUP(C61,'[1]3YP 24-25'!$C:$O,13,FALSE)</f>
        <v>5814</v>
      </c>
      <c r="K61" s="49"/>
      <c r="L61" s="49"/>
    </row>
    <row r="62" spans="1:12" s="52" customFormat="1" ht="14.5" x14ac:dyDescent="0.3">
      <c r="A62" s="76" t="s">
        <v>161</v>
      </c>
      <c r="B62" s="47" t="s">
        <v>160</v>
      </c>
      <c r="C62" s="48">
        <v>3389</v>
      </c>
      <c r="D62" s="71">
        <f>VLOOKUP(C62,'[1]3YP 24-25'!$C:$O,7,FALSE)</f>
        <v>44714.699999999895</v>
      </c>
      <c r="E62" s="71">
        <f>VLOOKUP(C62,'[1]3YP 24-25'!$C:$O,8,FALSE)</f>
        <v>53566.660000000324</v>
      </c>
      <c r="F62" s="71">
        <f>VLOOKUP(C62,'[1]3YP 24-25'!$C:$O,9,FALSE)</f>
        <v>37318.039000000048</v>
      </c>
      <c r="G62" s="50">
        <v>754.63</v>
      </c>
      <c r="H62" s="51">
        <f>VLOOKUP(C62,'[1]3YP 24-25'!$C:$O,11,FALSE)</f>
        <v>0</v>
      </c>
      <c r="I62" s="51">
        <f>VLOOKUP(C62,'[1]3YP 24-25'!$C:$O,12,FALSE)</f>
        <v>0</v>
      </c>
      <c r="J62" s="51">
        <f>VLOOKUP(C62,'[1]3YP 24-25'!$C:$O,13,FALSE)</f>
        <v>0</v>
      </c>
      <c r="K62" s="49"/>
      <c r="L62" s="49"/>
    </row>
    <row r="63" spans="1:12" s="52" customFormat="1" ht="14.5" x14ac:dyDescent="0.3">
      <c r="A63" s="77" t="s">
        <v>162</v>
      </c>
      <c r="B63" s="47" t="s">
        <v>177</v>
      </c>
      <c r="C63" s="48">
        <v>7021</v>
      </c>
      <c r="D63" s="71">
        <f>VLOOKUP(C63,'[1]3YP 24-25'!$C:$O,7,FALSE)</f>
        <v>124406.96</v>
      </c>
      <c r="E63" s="71">
        <f>VLOOKUP(C63,'[1]3YP 24-25'!$C:$O,8,FALSE)</f>
        <v>-342089.81520000001</v>
      </c>
      <c r="F63" s="71">
        <f>VLOOKUP(C63,'[1]3YP 24-25'!$C:$O,9,FALSE)</f>
        <v>-598217.38340000005</v>
      </c>
      <c r="G63" s="50">
        <v>0</v>
      </c>
      <c r="H63" s="51">
        <f>VLOOKUP(C63,'[1]3YP 24-25'!$C:$O,11,FALSE)</f>
        <v>0</v>
      </c>
      <c r="I63" s="51">
        <f>VLOOKUP(C63,'[1]3YP 24-25'!$C:$O,12,FALSE)</f>
        <v>0</v>
      </c>
      <c r="J63" s="51">
        <f>VLOOKUP(C63,'[1]3YP 24-25'!$C:$O,13,FALSE)</f>
        <v>0</v>
      </c>
      <c r="K63" s="49"/>
      <c r="L63" s="49"/>
    </row>
    <row r="64" spans="1:12" s="52" customFormat="1" ht="14.5" x14ac:dyDescent="0.3">
      <c r="A64" s="76" t="s">
        <v>164</v>
      </c>
      <c r="B64" s="47" t="s">
        <v>163</v>
      </c>
      <c r="C64" s="48">
        <v>2000</v>
      </c>
      <c r="D64" s="71">
        <f>VLOOKUP(C64,'[1]3YP 24-25'!$C:$O,7,FALSE)</f>
        <v>103046.81</v>
      </c>
      <c r="E64" s="71">
        <f>VLOOKUP(C64,'[1]3YP 24-25'!$C:$O,8,FALSE)</f>
        <v>132233.74999999994</v>
      </c>
      <c r="F64" s="71">
        <f>VLOOKUP(C64,'[1]3YP 24-25'!$C:$O,9,FALSE)</f>
        <v>62610.448199999926</v>
      </c>
      <c r="G64" s="50">
        <v>0</v>
      </c>
      <c r="H64" s="51">
        <f>VLOOKUP(C64,'[1]3YP 24-25'!$C:$O,11,FALSE)</f>
        <v>0</v>
      </c>
      <c r="I64" s="51">
        <f>VLOOKUP(C64,'[1]3YP 24-25'!$C:$O,12,FALSE)</f>
        <v>0</v>
      </c>
      <c r="J64" s="51">
        <f>VLOOKUP(C64,'[1]3YP 24-25'!$C:$O,13,FALSE)</f>
        <v>0</v>
      </c>
      <c r="K64" s="49"/>
      <c r="L64" s="49"/>
    </row>
    <row r="65" spans="1:12" s="52" customFormat="1" ht="14.5" x14ac:dyDescent="0.3">
      <c r="A65" s="76" t="s">
        <v>166</v>
      </c>
      <c r="B65" s="47" t="s">
        <v>165</v>
      </c>
      <c r="C65" s="48">
        <v>7009</v>
      </c>
      <c r="D65" s="71">
        <f>VLOOKUP(C65,'[1]3YP 24-25'!$C:$O,7,FALSE)</f>
        <v>702183.71</v>
      </c>
      <c r="E65" s="71">
        <f>VLOOKUP(C65,'[1]3YP 24-25'!$C:$O,8,FALSE)</f>
        <v>572550.71</v>
      </c>
      <c r="F65" s="71">
        <f>VLOOKUP(C65,'[1]3YP 24-25'!$C:$O,9,FALSE)</f>
        <v>337168.70999999996</v>
      </c>
      <c r="G65" s="50">
        <v>0</v>
      </c>
      <c r="H65" s="51">
        <f>VLOOKUP(C65,'[1]3YP 24-25'!$C:$O,11,FALSE)</f>
        <v>0</v>
      </c>
      <c r="I65" s="51">
        <f>VLOOKUP(C65,'[1]3YP 24-25'!$C:$O,12,FALSE)</f>
        <v>0</v>
      </c>
      <c r="J65" s="51">
        <f>VLOOKUP(C65,'[1]3YP 24-25'!$C:$O,13,FALSE)</f>
        <v>0</v>
      </c>
      <c r="K65" s="49"/>
      <c r="L65" s="49"/>
    </row>
    <row r="66" spans="1:12" s="52" customFormat="1" ht="14.5" x14ac:dyDescent="0.3">
      <c r="A66" s="76" t="s">
        <v>168</v>
      </c>
      <c r="B66" s="47" t="s">
        <v>167</v>
      </c>
      <c r="C66" s="48">
        <v>2330</v>
      </c>
      <c r="D66" s="71">
        <f>VLOOKUP(C66,'[1]3YP 24-25'!$C:$O,7,FALSE)</f>
        <v>215833</v>
      </c>
      <c r="E66" s="71">
        <f>VLOOKUP(C66,'[1]3YP 24-25'!$C:$O,8,FALSE)</f>
        <v>104113</v>
      </c>
      <c r="F66" s="71">
        <f>VLOOKUP(C66,'[1]3YP 24-25'!$C:$O,9,FALSE)</f>
        <v>-8770</v>
      </c>
      <c r="G66" s="50">
        <v>59998.97</v>
      </c>
      <c r="H66" s="51">
        <f>VLOOKUP(C66,'[1]3YP 24-25'!$C:$O,11,FALSE)</f>
        <v>51499</v>
      </c>
      <c r="I66" s="51">
        <f>VLOOKUP(C66,'[1]3YP 24-25'!$C:$O,12,FALSE)</f>
        <v>51162</v>
      </c>
      <c r="J66" s="51">
        <f>VLOOKUP(C66,'[1]3YP 24-25'!$C:$O,13,FALSE)</f>
        <v>50825</v>
      </c>
      <c r="K66" s="49"/>
      <c r="L66" s="49"/>
    </row>
    <row r="67" spans="1:12" s="52" customFormat="1" ht="14.5" x14ac:dyDescent="0.3">
      <c r="A67" s="76" t="s">
        <v>170</v>
      </c>
      <c r="B67" s="47" t="s">
        <v>169</v>
      </c>
      <c r="C67" s="48">
        <v>2306</v>
      </c>
      <c r="D67" s="71">
        <f>VLOOKUP(C67,'[1]3YP 24-25'!$C:$O,7,FALSE)</f>
        <v>-84178.450000000172</v>
      </c>
      <c r="E67" s="71">
        <f>VLOOKUP(C67,'[1]3YP 24-25'!$C:$O,8,FALSE)</f>
        <v>-81885.767900000079</v>
      </c>
      <c r="F67" s="71">
        <f>VLOOKUP(C67,'[1]3YP 24-25'!$C:$O,9,FALSE)</f>
        <v>-81818.294229999985</v>
      </c>
      <c r="G67" s="50">
        <v>3796.48</v>
      </c>
      <c r="H67" s="51">
        <f>VLOOKUP(C67,'[1]3YP 24-25'!$C:$O,11,FALSE)</f>
        <v>3796.4799999999996</v>
      </c>
      <c r="I67" s="51">
        <f>VLOOKUP(C67,'[1]3YP 24-25'!$C:$O,12,FALSE)</f>
        <v>3796.4799999999996</v>
      </c>
      <c r="J67" s="51">
        <f>VLOOKUP(C67,'[1]3YP 24-25'!$C:$O,13,FALSE)</f>
        <v>3796.4799999999996</v>
      </c>
      <c r="K67" s="49"/>
      <c r="L67" s="49"/>
    </row>
    <row r="68" spans="1:12" s="52" customFormat="1" ht="14.5" x14ac:dyDescent="0.3">
      <c r="A68" s="76" t="s">
        <v>172</v>
      </c>
      <c r="B68" s="47" t="s">
        <v>171</v>
      </c>
      <c r="C68" s="48">
        <v>2122</v>
      </c>
      <c r="D68" s="71">
        <f>VLOOKUP(C68,'[1]3YP 24-25'!$C:$O,7,FALSE)</f>
        <v>125780.13000000069</v>
      </c>
      <c r="E68" s="71">
        <f>VLOOKUP(C68,'[1]3YP 24-25'!$C:$O,8,FALSE)</f>
        <v>116424.1213000001</v>
      </c>
      <c r="F68" s="71">
        <f>VLOOKUP(C68,'[1]3YP 24-25'!$C:$O,9,FALSE)</f>
        <v>76035.913938999744</v>
      </c>
      <c r="G68" s="50">
        <v>0</v>
      </c>
      <c r="H68" s="51">
        <f>VLOOKUP(C68,'[1]3YP 24-25'!$C:$O,11,FALSE)</f>
        <v>0</v>
      </c>
      <c r="I68" s="51">
        <f>VLOOKUP(C68,'[1]3YP 24-25'!$C:$O,12,FALSE)</f>
        <v>0</v>
      </c>
      <c r="J68" s="51">
        <f>VLOOKUP(C68,'[1]3YP 24-25'!$C:$O,13,FALSE)</f>
        <v>0</v>
      </c>
      <c r="K68" s="49"/>
      <c r="L68" s="49"/>
    </row>
    <row r="69" spans="1:12" ht="14.5" x14ac:dyDescent="0.35">
      <c r="D69" s="71" t="e">
        <f>#REF!*-1</f>
        <v>#REF!</v>
      </c>
      <c r="E69" s="54"/>
      <c r="F69" s="54"/>
      <c r="G69" s="55"/>
      <c r="H69" s="56"/>
      <c r="I69" s="57"/>
      <c r="J69" s="58"/>
      <c r="K69" s="59"/>
      <c r="L69" s="59"/>
    </row>
    <row r="70" spans="1:12" s="60" customFormat="1" ht="14.5" x14ac:dyDescent="0.35">
      <c r="A70" s="75"/>
      <c r="B70" s="60" t="s">
        <v>173</v>
      </c>
      <c r="D70" s="71" t="e">
        <f>#REF!*-1</f>
        <v>#REF!</v>
      </c>
      <c r="E70" s="61"/>
      <c r="F70" s="61"/>
      <c r="G70" s="62">
        <v>1379742.99</v>
      </c>
      <c r="H70" s="63">
        <v>618666.7799999998</v>
      </c>
      <c r="I70" s="63">
        <v>534733.62</v>
      </c>
      <c r="J70" s="64">
        <v>510862.15</v>
      </c>
    </row>
    <row r="71" spans="1:12" ht="26.25" customHeight="1" x14ac:dyDescent="0.35">
      <c r="B71" s="39" t="s">
        <v>174</v>
      </c>
      <c r="D71" s="71" t="e">
        <f>#REF!*-1</f>
        <v>#REF!</v>
      </c>
      <c r="I71" s="66"/>
      <c r="K71" s="53"/>
      <c r="L71" s="53"/>
    </row>
    <row r="72" spans="1:12" ht="14.5" x14ac:dyDescent="0.35">
      <c r="B72" s="39" t="s">
        <v>175</v>
      </c>
      <c r="D72" s="71" t="e">
        <f>#REF!*-1</f>
        <v>#REF!</v>
      </c>
      <c r="I72" s="66"/>
    </row>
    <row r="73" spans="1:12" ht="14.5" x14ac:dyDescent="0.35">
      <c r="B73" s="39" t="s">
        <v>176</v>
      </c>
      <c r="D73" s="71" t="e">
        <f>#REF!*-1</f>
        <v>#REF!</v>
      </c>
      <c r="I73" s="66"/>
    </row>
    <row r="74" spans="1:12" ht="14.5" x14ac:dyDescent="0.35">
      <c r="I74" s="66"/>
    </row>
    <row r="75" spans="1:12" ht="14.5" x14ac:dyDescent="0.35">
      <c r="I75" s="66"/>
    </row>
    <row r="76" spans="1:12" ht="14.5" x14ac:dyDescent="0.35">
      <c r="I76" s="66"/>
    </row>
    <row r="77" spans="1:12" ht="14.5" x14ac:dyDescent="0.35">
      <c r="I77" s="66"/>
    </row>
    <row r="78" spans="1:12" ht="14.5" x14ac:dyDescent="0.35">
      <c r="I78" s="66"/>
    </row>
    <row r="79" spans="1:12" s="37" customFormat="1" ht="14.5" x14ac:dyDescent="0.35">
      <c r="B79" s="39"/>
      <c r="G79" s="65"/>
      <c r="I79" s="66"/>
      <c r="K79" s="39"/>
      <c r="L79" s="39"/>
    </row>
    <row r="80" spans="1:12" s="37" customFormat="1" ht="14.5" x14ac:dyDescent="0.35">
      <c r="B80" s="39"/>
      <c r="G80" s="65"/>
      <c r="I80" s="66"/>
      <c r="K80" s="39"/>
      <c r="L80" s="39"/>
    </row>
    <row r="81" spans="2:12" s="37" customFormat="1" ht="14.5" x14ac:dyDescent="0.35">
      <c r="B81" s="39"/>
      <c r="G81" s="65"/>
      <c r="I81" s="66"/>
      <c r="K81" s="39"/>
      <c r="L81" s="39"/>
    </row>
    <row r="82" spans="2:12" s="37" customFormat="1" ht="14.5" x14ac:dyDescent="0.35">
      <c r="B82" s="39"/>
      <c r="G82" s="65"/>
      <c r="I82" s="66"/>
      <c r="K82" s="39"/>
      <c r="L82" s="39"/>
    </row>
    <row r="83" spans="2:12" s="37" customFormat="1" ht="14.5" x14ac:dyDescent="0.35">
      <c r="B83" s="39"/>
      <c r="G83" s="65"/>
      <c r="I83" s="66"/>
      <c r="K83" s="39"/>
      <c r="L83" s="39"/>
    </row>
    <row r="84" spans="2:12" s="37" customFormat="1" ht="14.5" x14ac:dyDescent="0.35">
      <c r="B84" s="39"/>
      <c r="G84" s="65"/>
      <c r="I84" s="66"/>
      <c r="K84" s="39"/>
      <c r="L84" s="39"/>
    </row>
    <row r="85" spans="2:12" s="37" customFormat="1" ht="14.5" x14ac:dyDescent="0.35">
      <c r="B85" s="39"/>
      <c r="G85" s="65"/>
      <c r="I85" s="66"/>
      <c r="K85" s="39"/>
      <c r="L85" s="39"/>
    </row>
    <row r="86" spans="2:12" s="37" customFormat="1" ht="14.5" x14ac:dyDescent="0.35">
      <c r="B86" s="39"/>
      <c r="G86" s="65"/>
      <c r="I86" s="66"/>
      <c r="K86" s="39"/>
      <c r="L86" s="39"/>
    </row>
    <row r="87" spans="2:12" s="37" customFormat="1" ht="14.5" x14ac:dyDescent="0.35">
      <c r="B87" s="39"/>
      <c r="G87" s="65"/>
      <c r="I87" s="66"/>
      <c r="K87" s="39"/>
      <c r="L87" s="39"/>
    </row>
    <row r="88" spans="2:12" s="37" customFormat="1" ht="14.5" x14ac:dyDescent="0.35">
      <c r="B88" s="39"/>
      <c r="G88" s="65"/>
      <c r="I88" s="66"/>
      <c r="K88" s="39"/>
      <c r="L88" s="39"/>
    </row>
    <row r="89" spans="2:12" s="37" customFormat="1" ht="14.5" x14ac:dyDescent="0.35">
      <c r="B89" s="39"/>
      <c r="G89" s="65"/>
      <c r="I89" s="66"/>
      <c r="K89" s="39"/>
      <c r="L89" s="39"/>
    </row>
    <row r="90" spans="2:12" s="37" customFormat="1" ht="14.5" x14ac:dyDescent="0.35">
      <c r="B90" s="39"/>
      <c r="G90" s="65"/>
      <c r="I90" s="66"/>
      <c r="K90" s="39"/>
      <c r="L90" s="39"/>
    </row>
    <row r="91" spans="2:12" s="37" customFormat="1" ht="14.5" x14ac:dyDescent="0.35">
      <c r="B91" s="39"/>
      <c r="G91" s="65"/>
      <c r="I91" s="66"/>
      <c r="K91" s="39"/>
      <c r="L91" s="39"/>
    </row>
    <row r="92" spans="2:12" s="37" customFormat="1" ht="14.5" x14ac:dyDescent="0.35">
      <c r="B92" s="39"/>
      <c r="G92" s="65"/>
      <c r="I92" s="66"/>
      <c r="K92" s="39"/>
      <c r="L92" s="39"/>
    </row>
    <row r="93" spans="2:12" s="37" customFormat="1" ht="14.5" x14ac:dyDescent="0.35">
      <c r="B93" s="39"/>
      <c r="G93" s="65"/>
      <c r="I93" s="66"/>
      <c r="K93" s="39"/>
      <c r="L93" s="39"/>
    </row>
    <row r="94" spans="2:12" s="37" customFormat="1" ht="14.5" x14ac:dyDescent="0.35">
      <c r="B94" s="39"/>
      <c r="G94" s="65"/>
      <c r="I94" s="66"/>
      <c r="K94" s="39"/>
      <c r="L94" s="39"/>
    </row>
    <row r="95" spans="2:12" s="37" customFormat="1" ht="14.5" x14ac:dyDescent="0.35">
      <c r="B95" s="39"/>
      <c r="G95" s="65"/>
      <c r="I95" s="66"/>
      <c r="K95" s="39"/>
      <c r="L95" s="39"/>
    </row>
    <row r="96" spans="2:12" s="37" customFormat="1" ht="14.5" x14ac:dyDescent="0.35">
      <c r="B96" s="39"/>
      <c r="G96" s="65"/>
      <c r="I96" s="66"/>
      <c r="K96" s="39"/>
      <c r="L96" s="39"/>
    </row>
    <row r="97" spans="2:12" s="37" customFormat="1" ht="14.5" x14ac:dyDescent="0.35">
      <c r="B97" s="39"/>
      <c r="G97" s="65"/>
      <c r="I97" s="66"/>
      <c r="K97" s="39"/>
      <c r="L97" s="39"/>
    </row>
    <row r="98" spans="2:12" s="37" customFormat="1" ht="14.5" x14ac:dyDescent="0.35">
      <c r="B98" s="39"/>
      <c r="G98" s="65"/>
      <c r="I98" s="66"/>
      <c r="K98" s="39"/>
      <c r="L98" s="39"/>
    </row>
    <row r="99" spans="2:12" s="37" customFormat="1" ht="14.5" x14ac:dyDescent="0.35">
      <c r="B99" s="39"/>
      <c r="G99" s="65"/>
      <c r="I99" s="66"/>
      <c r="K99" s="39"/>
      <c r="L99" s="39"/>
    </row>
    <row r="100" spans="2:12" s="37" customFormat="1" ht="14.5" x14ac:dyDescent="0.35">
      <c r="B100" s="39"/>
      <c r="G100" s="65"/>
      <c r="I100" s="66"/>
      <c r="K100" s="39"/>
      <c r="L100" s="39"/>
    </row>
    <row r="101" spans="2:12" s="37" customFormat="1" ht="14.5" x14ac:dyDescent="0.35">
      <c r="B101" s="39"/>
      <c r="G101" s="65"/>
      <c r="I101" s="66"/>
      <c r="K101" s="39"/>
      <c r="L101" s="39"/>
    </row>
    <row r="102" spans="2:12" s="37" customFormat="1" ht="14.5" x14ac:dyDescent="0.35">
      <c r="B102" s="39"/>
      <c r="G102" s="65"/>
      <c r="I102" s="66"/>
      <c r="K102" s="39"/>
      <c r="L102" s="39"/>
    </row>
    <row r="103" spans="2:12" s="37" customFormat="1" ht="14.5" x14ac:dyDescent="0.35">
      <c r="B103" s="39"/>
      <c r="G103" s="65"/>
      <c r="I103" s="66"/>
      <c r="K103" s="39"/>
      <c r="L103" s="39"/>
    </row>
    <row r="104" spans="2:12" s="37" customFormat="1" ht="14.5" x14ac:dyDescent="0.35">
      <c r="B104" s="39"/>
      <c r="G104" s="65"/>
      <c r="I104" s="66"/>
      <c r="K104" s="39"/>
      <c r="L104" s="39"/>
    </row>
    <row r="105" spans="2:12" s="37" customFormat="1" ht="14.5" x14ac:dyDescent="0.35">
      <c r="B105" s="39"/>
      <c r="G105" s="65"/>
      <c r="I105" s="66"/>
      <c r="K105" s="39"/>
      <c r="L105" s="39"/>
    </row>
    <row r="106" spans="2:12" s="37" customFormat="1" ht="14.5" x14ac:dyDescent="0.35">
      <c r="B106" s="39"/>
      <c r="G106" s="65"/>
      <c r="I106" s="66"/>
      <c r="K106" s="39"/>
      <c r="L106" s="39"/>
    </row>
    <row r="107" spans="2:12" s="37" customFormat="1" ht="14.5" x14ac:dyDescent="0.35">
      <c r="B107" s="39"/>
      <c r="G107" s="65"/>
      <c r="I107" s="66"/>
      <c r="K107" s="39"/>
      <c r="L107" s="39"/>
    </row>
    <row r="108" spans="2:12" s="37" customFormat="1" ht="14.5" x14ac:dyDescent="0.35">
      <c r="B108" s="39"/>
      <c r="G108" s="65"/>
      <c r="I108" s="66"/>
      <c r="K108" s="39"/>
      <c r="L108" s="39"/>
    </row>
    <row r="109" spans="2:12" s="37" customFormat="1" ht="14.5" x14ac:dyDescent="0.35">
      <c r="B109" s="39"/>
      <c r="G109" s="65"/>
      <c r="I109" s="66"/>
      <c r="K109" s="39"/>
      <c r="L109" s="39"/>
    </row>
    <row r="110" spans="2:12" s="37" customFormat="1" ht="14.5" x14ac:dyDescent="0.35">
      <c r="B110" s="39"/>
      <c r="G110" s="65"/>
      <c r="I110" s="66"/>
      <c r="K110" s="39"/>
      <c r="L110" s="39"/>
    </row>
    <row r="111" spans="2:12" s="37" customFormat="1" ht="14.5" x14ac:dyDescent="0.35">
      <c r="B111" s="39"/>
      <c r="G111" s="65"/>
      <c r="I111" s="66"/>
      <c r="K111" s="39"/>
      <c r="L111" s="39"/>
    </row>
    <row r="112" spans="2:12" s="37" customFormat="1" ht="14.5" x14ac:dyDescent="0.35">
      <c r="B112" s="39"/>
      <c r="G112" s="65"/>
      <c r="I112" s="66"/>
      <c r="K112" s="39"/>
      <c r="L112" s="39"/>
    </row>
    <row r="113" spans="2:12" s="37" customFormat="1" ht="14.5" x14ac:dyDescent="0.35">
      <c r="B113" s="39"/>
      <c r="G113" s="65"/>
      <c r="I113" s="66"/>
      <c r="K113" s="39"/>
      <c r="L113" s="39"/>
    </row>
    <row r="114" spans="2:12" s="37" customFormat="1" ht="14.5" x14ac:dyDescent="0.35">
      <c r="B114" s="39"/>
      <c r="G114" s="65"/>
      <c r="I114" s="66"/>
      <c r="K114" s="39"/>
      <c r="L114" s="39"/>
    </row>
    <row r="115" spans="2:12" s="37" customFormat="1" ht="14.5" x14ac:dyDescent="0.35">
      <c r="B115" s="39"/>
      <c r="G115" s="65"/>
      <c r="I115" s="66"/>
      <c r="K115" s="39"/>
      <c r="L115" s="39"/>
    </row>
    <row r="116" spans="2:12" s="37" customFormat="1" ht="14.5" x14ac:dyDescent="0.35">
      <c r="B116" s="39"/>
      <c r="G116" s="65"/>
      <c r="I116" s="66"/>
      <c r="K116" s="39"/>
      <c r="L116" s="39"/>
    </row>
    <row r="117" spans="2:12" s="37" customFormat="1" ht="14.5" x14ac:dyDescent="0.35">
      <c r="B117" s="39"/>
      <c r="G117" s="65"/>
      <c r="I117" s="66"/>
      <c r="K117" s="39"/>
      <c r="L117" s="39"/>
    </row>
    <row r="118" spans="2:12" s="37" customFormat="1" ht="14.5" x14ac:dyDescent="0.35">
      <c r="B118" s="39"/>
      <c r="G118" s="65"/>
      <c r="I118" s="66"/>
      <c r="K118" s="39"/>
      <c r="L118" s="39"/>
    </row>
    <row r="119" spans="2:12" s="37" customFormat="1" ht="14.5" x14ac:dyDescent="0.35">
      <c r="B119" s="39"/>
      <c r="G119" s="65"/>
      <c r="I119" s="66"/>
      <c r="K119" s="39"/>
      <c r="L119" s="39"/>
    </row>
    <row r="120" spans="2:12" s="37" customFormat="1" ht="14.5" x14ac:dyDescent="0.35">
      <c r="B120" s="39"/>
      <c r="G120" s="65"/>
      <c r="I120" s="66"/>
      <c r="K120" s="39"/>
      <c r="L120" s="39"/>
    </row>
    <row r="121" spans="2:12" s="37" customFormat="1" ht="14.5" x14ac:dyDescent="0.35">
      <c r="B121" s="39"/>
      <c r="G121" s="65"/>
      <c r="I121" s="66"/>
      <c r="K121" s="39"/>
      <c r="L121" s="39"/>
    </row>
    <row r="122" spans="2:12" s="37" customFormat="1" ht="14.5" x14ac:dyDescent="0.35">
      <c r="B122" s="39"/>
      <c r="G122" s="65"/>
      <c r="I122" s="66"/>
      <c r="K122" s="39"/>
      <c r="L122" s="39"/>
    </row>
    <row r="123" spans="2:12" s="37" customFormat="1" ht="14.5" x14ac:dyDescent="0.35">
      <c r="B123" s="39"/>
      <c r="G123" s="65"/>
      <c r="I123" s="66"/>
      <c r="K123" s="39"/>
      <c r="L123" s="39"/>
    </row>
    <row r="124" spans="2:12" s="37" customFormat="1" ht="14.5" x14ac:dyDescent="0.35">
      <c r="B124" s="39"/>
      <c r="G124" s="65"/>
      <c r="I124" s="66"/>
      <c r="K124" s="39"/>
      <c r="L124" s="39"/>
    </row>
    <row r="125" spans="2:12" s="37" customFormat="1" ht="14.5" x14ac:dyDescent="0.35">
      <c r="B125" s="39"/>
      <c r="G125" s="65"/>
      <c r="I125" s="66"/>
      <c r="K125" s="39"/>
      <c r="L125" s="39"/>
    </row>
    <row r="126" spans="2:12" s="37" customFormat="1" ht="14.5" x14ac:dyDescent="0.35">
      <c r="B126" s="39"/>
      <c r="G126" s="65"/>
      <c r="I126" s="66"/>
      <c r="K126" s="39"/>
      <c r="L126" s="39"/>
    </row>
    <row r="127" spans="2:12" s="37" customFormat="1" ht="14.5" x14ac:dyDescent="0.35">
      <c r="B127" s="39"/>
      <c r="G127" s="65"/>
      <c r="I127" s="66"/>
      <c r="K127" s="39"/>
      <c r="L127" s="39"/>
    </row>
    <row r="128" spans="2:12" s="37" customFormat="1" ht="14.5" x14ac:dyDescent="0.35">
      <c r="B128" s="39"/>
      <c r="G128" s="65"/>
      <c r="I128" s="66"/>
      <c r="K128" s="39"/>
      <c r="L128" s="39"/>
    </row>
    <row r="129" spans="2:12" s="37" customFormat="1" ht="14.5" x14ac:dyDescent="0.35">
      <c r="B129" s="39"/>
      <c r="G129" s="65"/>
      <c r="I129" s="66"/>
      <c r="K129" s="39"/>
      <c r="L129" s="39"/>
    </row>
    <row r="130" spans="2:12" s="37" customFormat="1" ht="14.5" x14ac:dyDescent="0.35">
      <c r="B130" s="39"/>
      <c r="G130" s="65"/>
      <c r="I130" s="66"/>
      <c r="K130" s="39"/>
      <c r="L130" s="39"/>
    </row>
    <row r="131" spans="2:12" s="37" customFormat="1" ht="14.5" x14ac:dyDescent="0.35">
      <c r="B131" s="39"/>
      <c r="G131" s="65"/>
      <c r="I131" s="66"/>
      <c r="K131" s="39"/>
      <c r="L131" s="39"/>
    </row>
    <row r="132" spans="2:12" s="37" customFormat="1" ht="14.5" x14ac:dyDescent="0.35">
      <c r="B132" s="39"/>
      <c r="G132" s="65"/>
      <c r="I132" s="66"/>
      <c r="K132" s="39"/>
      <c r="L132" s="39"/>
    </row>
    <row r="133" spans="2:12" s="37" customFormat="1" ht="14.5" x14ac:dyDescent="0.35">
      <c r="B133" s="39"/>
      <c r="G133" s="65"/>
      <c r="I133" s="66"/>
      <c r="K133" s="39"/>
      <c r="L133" s="39"/>
    </row>
    <row r="134" spans="2:12" s="37" customFormat="1" ht="14.5" x14ac:dyDescent="0.35">
      <c r="B134" s="39"/>
      <c r="G134" s="65"/>
      <c r="I134" s="66"/>
      <c r="K134" s="39"/>
      <c r="L134" s="39"/>
    </row>
    <row r="135" spans="2:12" s="37" customFormat="1" ht="14.5" x14ac:dyDescent="0.35">
      <c r="B135" s="39"/>
      <c r="G135" s="65"/>
      <c r="I135" s="66"/>
      <c r="K135" s="39"/>
      <c r="L135" s="39"/>
    </row>
    <row r="136" spans="2:12" s="37" customFormat="1" ht="14.5" x14ac:dyDescent="0.35">
      <c r="B136" s="39"/>
      <c r="G136" s="65"/>
      <c r="I136" s="66"/>
      <c r="K136" s="39"/>
      <c r="L136" s="39"/>
    </row>
    <row r="137" spans="2:12" s="37" customFormat="1" ht="14.5" x14ac:dyDescent="0.35">
      <c r="B137" s="39"/>
      <c r="G137" s="65"/>
      <c r="I137" s="66"/>
      <c r="K137" s="39"/>
      <c r="L137" s="39"/>
    </row>
    <row r="138" spans="2:12" s="37" customFormat="1" ht="14.5" x14ac:dyDescent="0.35">
      <c r="B138" s="39"/>
      <c r="G138" s="65"/>
      <c r="I138" s="66"/>
      <c r="K138" s="39"/>
      <c r="L138" s="39"/>
    </row>
    <row r="139" spans="2:12" s="37" customFormat="1" ht="14.5" x14ac:dyDescent="0.35">
      <c r="B139" s="39"/>
      <c r="G139" s="65"/>
      <c r="I139" s="66"/>
      <c r="K139" s="39"/>
      <c r="L139" s="39"/>
    </row>
    <row r="140" spans="2:12" s="37" customFormat="1" ht="14.5" x14ac:dyDescent="0.35">
      <c r="B140" s="39"/>
      <c r="G140" s="65"/>
      <c r="I140" s="66"/>
      <c r="K140" s="39"/>
      <c r="L140" s="39"/>
    </row>
    <row r="141" spans="2:12" s="37" customFormat="1" ht="14.5" x14ac:dyDescent="0.35">
      <c r="B141" s="39"/>
      <c r="G141" s="65"/>
      <c r="I141" s="66"/>
      <c r="K141" s="39"/>
      <c r="L141" s="39"/>
    </row>
    <row r="142" spans="2:12" s="37" customFormat="1" ht="14.5" x14ac:dyDescent="0.35">
      <c r="B142" s="39"/>
      <c r="G142" s="65"/>
      <c r="I142" s="66"/>
      <c r="K142" s="39"/>
      <c r="L142" s="39"/>
    </row>
    <row r="143" spans="2:12" s="37" customFormat="1" ht="14.5" x14ac:dyDescent="0.35">
      <c r="B143" s="39"/>
      <c r="G143" s="65"/>
      <c r="I143" s="66"/>
      <c r="K143" s="39"/>
      <c r="L143" s="39"/>
    </row>
    <row r="144" spans="2:12" s="37" customFormat="1" ht="14.5" x14ac:dyDescent="0.35">
      <c r="B144" s="39"/>
      <c r="G144" s="65"/>
      <c r="I144" s="66"/>
      <c r="K144" s="39"/>
      <c r="L144" s="39"/>
    </row>
    <row r="145" spans="2:12" s="37" customFormat="1" ht="14.5" x14ac:dyDescent="0.35">
      <c r="B145" s="39"/>
      <c r="G145" s="65"/>
      <c r="I145" s="66"/>
      <c r="K145" s="39"/>
      <c r="L145" s="39"/>
    </row>
    <row r="146" spans="2:12" s="37" customFormat="1" ht="14.5" x14ac:dyDescent="0.35">
      <c r="B146" s="39"/>
      <c r="G146" s="65"/>
      <c r="I146" s="66"/>
      <c r="K146" s="39"/>
      <c r="L146" s="39"/>
    </row>
    <row r="147" spans="2:12" s="37" customFormat="1" ht="14.5" x14ac:dyDescent="0.35">
      <c r="B147" s="39"/>
      <c r="G147" s="65"/>
      <c r="I147" s="66"/>
      <c r="K147" s="39"/>
      <c r="L147" s="39"/>
    </row>
    <row r="148" spans="2:12" s="37" customFormat="1" ht="14.5" x14ac:dyDescent="0.35">
      <c r="B148" s="39"/>
      <c r="G148" s="65"/>
      <c r="I148" s="66"/>
      <c r="K148" s="39"/>
      <c r="L148" s="39"/>
    </row>
    <row r="149" spans="2:12" s="37" customFormat="1" ht="14.5" x14ac:dyDescent="0.35">
      <c r="B149" s="39"/>
      <c r="G149" s="65"/>
      <c r="I149" s="66"/>
      <c r="K149" s="39"/>
      <c r="L149" s="39"/>
    </row>
    <row r="150" spans="2:12" s="37" customFormat="1" ht="14.5" x14ac:dyDescent="0.35">
      <c r="B150" s="39"/>
      <c r="G150" s="65"/>
      <c r="I150" s="66"/>
      <c r="K150" s="39"/>
      <c r="L150" s="39"/>
    </row>
    <row r="151" spans="2:12" s="37" customFormat="1" ht="14.5" x14ac:dyDescent="0.35">
      <c r="B151" s="39"/>
      <c r="G151" s="65"/>
      <c r="I151" s="66"/>
      <c r="K151" s="39"/>
      <c r="L151" s="39"/>
    </row>
    <row r="152" spans="2:12" s="37" customFormat="1" ht="14.5" x14ac:dyDescent="0.35">
      <c r="B152" s="39"/>
      <c r="G152" s="65"/>
      <c r="I152" s="66"/>
      <c r="K152" s="39"/>
      <c r="L152" s="39"/>
    </row>
    <row r="153" spans="2:12" s="37" customFormat="1" ht="14.5" x14ac:dyDescent="0.35">
      <c r="B153" s="39"/>
      <c r="G153" s="65"/>
      <c r="I153" s="66"/>
      <c r="K153" s="39"/>
      <c r="L153" s="39"/>
    </row>
    <row r="154" spans="2:12" s="37" customFormat="1" ht="14.5" x14ac:dyDescent="0.35">
      <c r="B154" s="39"/>
      <c r="G154" s="65"/>
      <c r="I154" s="66"/>
      <c r="K154" s="39"/>
      <c r="L154" s="39"/>
    </row>
    <row r="155" spans="2:12" s="37" customFormat="1" ht="14.5" x14ac:dyDescent="0.35">
      <c r="B155" s="39"/>
      <c r="G155" s="65"/>
      <c r="I155" s="66"/>
      <c r="K155" s="39"/>
      <c r="L155" s="39"/>
    </row>
    <row r="156" spans="2:12" s="37" customFormat="1" ht="14.5" x14ac:dyDescent="0.35">
      <c r="B156" s="39"/>
      <c r="G156" s="65"/>
      <c r="I156" s="66"/>
      <c r="K156" s="39"/>
      <c r="L156" s="39"/>
    </row>
    <row r="157" spans="2:12" s="37" customFormat="1" ht="14.5" x14ac:dyDescent="0.35">
      <c r="B157" s="39"/>
      <c r="G157" s="65"/>
      <c r="I157" s="66"/>
      <c r="K157" s="39"/>
      <c r="L157" s="39"/>
    </row>
    <row r="158" spans="2:12" s="37" customFormat="1" ht="14.5" x14ac:dyDescent="0.35">
      <c r="B158" s="39"/>
      <c r="G158" s="65"/>
      <c r="I158" s="66"/>
      <c r="K158" s="39"/>
      <c r="L158" s="39"/>
    </row>
    <row r="159" spans="2:12" s="37" customFormat="1" ht="14.5" x14ac:dyDescent="0.35">
      <c r="B159" s="39"/>
      <c r="G159" s="65"/>
      <c r="I159" s="66"/>
      <c r="K159" s="39"/>
      <c r="L159" s="39"/>
    </row>
    <row r="160" spans="2:12" s="37" customFormat="1" ht="14.5" x14ac:dyDescent="0.35">
      <c r="B160" s="39"/>
      <c r="G160" s="65"/>
      <c r="I160" s="66"/>
      <c r="K160" s="39"/>
      <c r="L160" s="39"/>
    </row>
    <row r="161" spans="2:12" s="37" customFormat="1" ht="14.5" x14ac:dyDescent="0.35">
      <c r="B161" s="39"/>
      <c r="G161" s="65"/>
      <c r="I161" s="66"/>
      <c r="K161" s="39"/>
      <c r="L161" s="39"/>
    </row>
    <row r="162" spans="2:12" s="37" customFormat="1" ht="14.5" x14ac:dyDescent="0.35">
      <c r="B162" s="39"/>
      <c r="G162" s="65"/>
      <c r="I162" s="66"/>
      <c r="K162" s="39"/>
      <c r="L162" s="39"/>
    </row>
    <row r="163" spans="2:12" s="37" customFormat="1" ht="14.5" x14ac:dyDescent="0.35">
      <c r="B163" s="39"/>
      <c r="G163" s="65"/>
      <c r="I163" s="66"/>
      <c r="K163" s="39"/>
      <c r="L163" s="39"/>
    </row>
    <row r="164" spans="2:12" s="37" customFormat="1" ht="14.5" x14ac:dyDescent="0.35">
      <c r="B164" s="39"/>
      <c r="G164" s="65"/>
      <c r="I164" s="66"/>
      <c r="K164" s="39"/>
      <c r="L164" s="39"/>
    </row>
    <row r="165" spans="2:12" s="37" customFormat="1" ht="14.5" x14ac:dyDescent="0.35">
      <c r="B165" s="39"/>
      <c r="G165" s="65"/>
      <c r="I165" s="66"/>
      <c r="K165" s="39"/>
      <c r="L165" s="39"/>
    </row>
    <row r="166" spans="2:12" s="37" customFormat="1" ht="14.5" x14ac:dyDescent="0.35">
      <c r="B166" s="39"/>
      <c r="G166" s="65"/>
      <c r="I166" s="66"/>
      <c r="K166" s="39"/>
      <c r="L166" s="39"/>
    </row>
    <row r="167" spans="2:12" s="37" customFormat="1" ht="14.5" x14ac:dyDescent="0.35">
      <c r="B167" s="39"/>
      <c r="G167" s="65"/>
      <c r="I167" s="66"/>
      <c r="K167" s="39"/>
      <c r="L167" s="39"/>
    </row>
    <row r="168" spans="2:12" s="37" customFormat="1" ht="14.5" x14ac:dyDescent="0.35">
      <c r="B168" s="39"/>
      <c r="G168" s="65"/>
      <c r="I168" s="66"/>
      <c r="K168" s="39"/>
      <c r="L168" s="39"/>
    </row>
    <row r="169" spans="2:12" s="37" customFormat="1" ht="14.5" x14ac:dyDescent="0.35">
      <c r="B169" s="39"/>
      <c r="G169" s="65"/>
      <c r="I169" s="66"/>
      <c r="K169" s="39"/>
      <c r="L169" s="39"/>
    </row>
    <row r="170" spans="2:12" s="37" customFormat="1" ht="14.5" x14ac:dyDescent="0.35">
      <c r="B170" s="39"/>
      <c r="G170" s="65"/>
      <c r="I170" s="66"/>
      <c r="K170" s="39"/>
      <c r="L170" s="39"/>
    </row>
    <row r="171" spans="2:12" s="37" customFormat="1" ht="14.5" x14ac:dyDescent="0.35">
      <c r="B171" s="39"/>
      <c r="G171" s="65"/>
      <c r="I171" s="66"/>
      <c r="K171" s="39"/>
      <c r="L171" s="39"/>
    </row>
    <row r="172" spans="2:12" s="37" customFormat="1" ht="14.5" x14ac:dyDescent="0.35">
      <c r="B172" s="39"/>
      <c r="G172" s="65"/>
      <c r="I172" s="66"/>
      <c r="K172" s="39"/>
      <c r="L172" s="39"/>
    </row>
    <row r="173" spans="2:12" s="37" customFormat="1" ht="14.5" x14ac:dyDescent="0.35">
      <c r="B173" s="39"/>
      <c r="G173" s="65"/>
      <c r="I173" s="66"/>
      <c r="K173" s="39"/>
      <c r="L173" s="39"/>
    </row>
    <row r="174" spans="2:12" s="37" customFormat="1" ht="14.5" x14ac:dyDescent="0.35">
      <c r="B174" s="39"/>
      <c r="G174" s="65"/>
      <c r="I174" s="66"/>
      <c r="K174" s="39"/>
      <c r="L174" s="39"/>
    </row>
    <row r="175" spans="2:12" s="37" customFormat="1" ht="14.5" x14ac:dyDescent="0.35">
      <c r="B175" s="39"/>
      <c r="G175" s="65"/>
      <c r="I175" s="66"/>
      <c r="K175" s="39"/>
      <c r="L175" s="39"/>
    </row>
    <row r="176" spans="2:12" s="37" customFormat="1" ht="14.5" x14ac:dyDescent="0.35">
      <c r="B176" s="39"/>
      <c r="G176" s="65"/>
      <c r="I176" s="66"/>
      <c r="K176" s="39"/>
      <c r="L176" s="39"/>
    </row>
    <row r="177" spans="2:12" s="37" customFormat="1" ht="14.5" x14ac:dyDescent="0.35">
      <c r="B177" s="39"/>
      <c r="G177" s="65"/>
      <c r="I177" s="66"/>
      <c r="K177" s="39"/>
      <c r="L177" s="39"/>
    </row>
    <row r="178" spans="2:12" s="37" customFormat="1" ht="14.5" x14ac:dyDescent="0.35">
      <c r="B178" s="39"/>
      <c r="G178" s="65"/>
      <c r="I178" s="66"/>
      <c r="K178" s="39"/>
      <c r="L178" s="39"/>
    </row>
    <row r="179" spans="2:12" s="37" customFormat="1" ht="14.5" x14ac:dyDescent="0.35">
      <c r="B179" s="39"/>
      <c r="G179" s="65"/>
      <c r="I179" s="66"/>
      <c r="K179" s="39"/>
      <c r="L179" s="39"/>
    </row>
    <row r="180" spans="2:12" s="37" customFormat="1" ht="14.5" x14ac:dyDescent="0.35">
      <c r="B180" s="39"/>
      <c r="G180" s="65"/>
      <c r="I180" s="66"/>
      <c r="K180" s="39"/>
      <c r="L180" s="39"/>
    </row>
    <row r="181" spans="2:12" s="37" customFormat="1" ht="14.5" x14ac:dyDescent="0.35">
      <c r="B181" s="39"/>
      <c r="G181" s="65"/>
      <c r="I181" s="66"/>
      <c r="K181" s="39"/>
      <c r="L181" s="39"/>
    </row>
    <row r="182" spans="2:12" s="37" customFormat="1" ht="14.5" x14ac:dyDescent="0.35">
      <c r="B182" s="39"/>
      <c r="G182" s="65"/>
      <c r="I182" s="66"/>
      <c r="K182" s="39"/>
      <c r="L182" s="39"/>
    </row>
    <row r="183" spans="2:12" s="37" customFormat="1" ht="14.5" x14ac:dyDescent="0.35">
      <c r="B183" s="39"/>
      <c r="G183" s="65"/>
      <c r="I183" s="66"/>
      <c r="K183" s="39"/>
      <c r="L183" s="39"/>
    </row>
    <row r="184" spans="2:12" s="37" customFormat="1" ht="14.5" x14ac:dyDescent="0.35">
      <c r="B184" s="39"/>
      <c r="G184" s="65"/>
      <c r="I184" s="66"/>
      <c r="K184" s="39"/>
      <c r="L184" s="39"/>
    </row>
    <row r="185" spans="2:12" s="37" customFormat="1" ht="14.5" x14ac:dyDescent="0.35">
      <c r="B185" s="39"/>
      <c r="G185" s="65"/>
      <c r="I185" s="66"/>
      <c r="K185" s="39"/>
      <c r="L185" s="39"/>
    </row>
    <row r="186" spans="2:12" s="37" customFormat="1" ht="14.5" x14ac:dyDescent="0.35">
      <c r="B186" s="39"/>
      <c r="G186" s="65"/>
      <c r="I186" s="66"/>
      <c r="K186" s="39"/>
      <c r="L186" s="39"/>
    </row>
    <row r="187" spans="2:12" s="37" customFormat="1" ht="14.5" x14ac:dyDescent="0.35">
      <c r="B187" s="39"/>
      <c r="G187" s="65"/>
      <c r="I187" s="66"/>
      <c r="K187" s="39"/>
      <c r="L187" s="39"/>
    </row>
    <row r="188" spans="2:12" s="37" customFormat="1" ht="14.5" x14ac:dyDescent="0.35">
      <c r="B188" s="39"/>
      <c r="G188" s="65"/>
      <c r="I188" s="66"/>
      <c r="K188" s="39"/>
      <c r="L188" s="39"/>
    </row>
    <row r="189" spans="2:12" s="37" customFormat="1" ht="14.5" x14ac:dyDescent="0.35">
      <c r="B189" s="39"/>
      <c r="G189" s="65"/>
      <c r="I189" s="66"/>
      <c r="K189" s="39"/>
      <c r="L189" s="39"/>
    </row>
    <row r="190" spans="2:12" s="37" customFormat="1" ht="14.5" x14ac:dyDescent="0.35">
      <c r="B190" s="39"/>
      <c r="G190" s="65"/>
      <c r="I190" s="66"/>
      <c r="K190" s="39"/>
      <c r="L190" s="39"/>
    </row>
    <row r="191" spans="2:12" s="37" customFormat="1" ht="14.5" x14ac:dyDescent="0.35">
      <c r="B191" s="39"/>
      <c r="G191" s="65"/>
      <c r="I191" s="66"/>
      <c r="K191" s="39"/>
      <c r="L191" s="39"/>
    </row>
    <row r="192" spans="2:12" s="37" customFormat="1" ht="14.5" x14ac:dyDescent="0.35">
      <c r="B192" s="39"/>
      <c r="G192" s="65"/>
      <c r="I192" s="66"/>
      <c r="K192" s="39"/>
      <c r="L192" s="39"/>
    </row>
    <row r="193" spans="2:12" s="37" customFormat="1" ht="14.5" x14ac:dyDescent="0.35">
      <c r="B193" s="39"/>
      <c r="G193" s="65"/>
      <c r="I193" s="66"/>
      <c r="K193" s="39"/>
      <c r="L193" s="39"/>
    </row>
    <row r="194" spans="2:12" s="37" customFormat="1" ht="14.5" x14ac:dyDescent="0.35">
      <c r="B194" s="39"/>
      <c r="G194" s="65"/>
      <c r="I194" s="66"/>
      <c r="K194" s="39"/>
      <c r="L194" s="39"/>
    </row>
    <row r="195" spans="2:12" s="37" customFormat="1" ht="14.5" x14ac:dyDescent="0.35">
      <c r="B195" s="39"/>
      <c r="G195" s="65"/>
      <c r="I195" s="66"/>
      <c r="K195" s="39"/>
      <c r="L195" s="39"/>
    </row>
    <row r="196" spans="2:12" s="37" customFormat="1" ht="14.5" x14ac:dyDescent="0.35">
      <c r="B196" s="39"/>
      <c r="G196" s="65"/>
      <c r="I196" s="66"/>
      <c r="K196" s="39"/>
      <c r="L196" s="39"/>
    </row>
    <row r="197" spans="2:12" s="37" customFormat="1" ht="14.5" x14ac:dyDescent="0.35">
      <c r="B197" s="39"/>
      <c r="G197" s="65"/>
      <c r="I197" s="66"/>
      <c r="K197" s="39"/>
      <c r="L197" s="39"/>
    </row>
    <row r="198" spans="2:12" s="37" customFormat="1" ht="14.5" x14ac:dyDescent="0.35">
      <c r="B198" s="39"/>
      <c r="G198" s="65"/>
      <c r="I198" s="66"/>
      <c r="K198" s="39"/>
      <c r="L198" s="39"/>
    </row>
    <row r="199" spans="2:12" s="37" customFormat="1" ht="14.5" x14ac:dyDescent="0.35">
      <c r="B199" s="39"/>
      <c r="G199" s="65"/>
      <c r="I199" s="66"/>
      <c r="K199" s="39"/>
      <c r="L199" s="39"/>
    </row>
    <row r="200" spans="2:12" s="37" customFormat="1" ht="14.5" x14ac:dyDescent="0.35">
      <c r="B200" s="39"/>
      <c r="G200" s="65"/>
      <c r="I200" s="66"/>
      <c r="K200" s="39"/>
      <c r="L200" s="39"/>
    </row>
    <row r="201" spans="2:12" s="37" customFormat="1" ht="14.5" x14ac:dyDescent="0.35">
      <c r="B201" s="39"/>
      <c r="G201" s="65"/>
      <c r="I201" s="66"/>
      <c r="K201" s="39"/>
      <c r="L201" s="39"/>
    </row>
    <row r="202" spans="2:12" s="37" customFormat="1" ht="14.5" x14ac:dyDescent="0.35">
      <c r="B202" s="39"/>
      <c r="G202" s="65"/>
      <c r="I202" s="66"/>
      <c r="K202" s="39"/>
      <c r="L202" s="39"/>
    </row>
    <row r="203" spans="2:12" s="37" customFormat="1" ht="14.5" x14ac:dyDescent="0.35">
      <c r="B203" s="39"/>
      <c r="G203" s="65"/>
      <c r="I203" s="66"/>
      <c r="K203" s="39"/>
      <c r="L203" s="39"/>
    </row>
    <row r="204" spans="2:12" s="37" customFormat="1" ht="14.5" x14ac:dyDescent="0.35">
      <c r="B204" s="39"/>
      <c r="G204" s="65"/>
      <c r="I204" s="66"/>
      <c r="K204" s="39"/>
      <c r="L204" s="39"/>
    </row>
    <row r="205" spans="2:12" s="37" customFormat="1" ht="14.5" x14ac:dyDescent="0.35">
      <c r="B205" s="39"/>
      <c r="G205" s="65"/>
      <c r="I205" s="66"/>
      <c r="K205" s="39"/>
      <c r="L205" s="39"/>
    </row>
    <row r="206" spans="2:12" s="37" customFormat="1" ht="14.5" x14ac:dyDescent="0.35">
      <c r="B206" s="39"/>
      <c r="G206" s="65"/>
      <c r="I206" s="66"/>
      <c r="K206" s="39"/>
      <c r="L206" s="39"/>
    </row>
    <row r="207" spans="2:12" s="37" customFormat="1" ht="14.5" x14ac:dyDescent="0.35">
      <c r="B207" s="39"/>
      <c r="G207" s="65"/>
      <c r="I207" s="66"/>
      <c r="K207" s="39"/>
      <c r="L207" s="39"/>
    </row>
    <row r="208" spans="2:12" s="37" customFormat="1" ht="14.5" x14ac:dyDescent="0.35">
      <c r="B208" s="39"/>
      <c r="G208" s="65"/>
      <c r="I208" s="66"/>
      <c r="K208" s="39"/>
      <c r="L208" s="39"/>
    </row>
    <row r="209" spans="2:12" s="37" customFormat="1" ht="14.5" x14ac:dyDescent="0.35">
      <c r="B209" s="39"/>
      <c r="G209" s="65"/>
      <c r="I209" s="66"/>
      <c r="K209" s="39"/>
      <c r="L209" s="39"/>
    </row>
    <row r="210" spans="2:12" s="37" customFormat="1" ht="14.5" x14ac:dyDescent="0.35">
      <c r="B210" s="39"/>
      <c r="G210" s="65"/>
      <c r="I210" s="66"/>
      <c r="K210" s="39"/>
      <c r="L210" s="39"/>
    </row>
    <row r="211" spans="2:12" s="37" customFormat="1" ht="14.5" x14ac:dyDescent="0.35">
      <c r="B211" s="39"/>
      <c r="G211" s="65"/>
      <c r="I211" s="66"/>
      <c r="K211" s="39"/>
      <c r="L211" s="39"/>
    </row>
    <row r="212" spans="2:12" s="37" customFormat="1" ht="14.5" x14ac:dyDescent="0.35">
      <c r="B212" s="39"/>
      <c r="G212" s="65"/>
      <c r="I212" s="66"/>
      <c r="K212" s="39"/>
      <c r="L212" s="39"/>
    </row>
    <row r="213" spans="2:12" s="37" customFormat="1" ht="14.5" x14ac:dyDescent="0.35">
      <c r="B213" s="39"/>
      <c r="G213" s="65"/>
      <c r="I213" s="66"/>
      <c r="K213" s="39"/>
      <c r="L213" s="39"/>
    </row>
    <row r="214" spans="2:12" s="37" customFormat="1" ht="14.5" x14ac:dyDescent="0.35">
      <c r="B214" s="39"/>
      <c r="G214" s="65"/>
      <c r="I214" s="66"/>
      <c r="K214" s="39"/>
      <c r="L214" s="39"/>
    </row>
    <row r="215" spans="2:12" s="37" customFormat="1" ht="14.5" x14ac:dyDescent="0.35">
      <c r="B215" s="39"/>
      <c r="G215" s="65"/>
      <c r="I215" s="66"/>
      <c r="K215" s="39"/>
      <c r="L215" s="39"/>
    </row>
    <row r="216" spans="2:12" s="37" customFormat="1" ht="14.5" x14ac:dyDescent="0.35">
      <c r="B216" s="39"/>
      <c r="G216" s="65"/>
      <c r="I216" s="66"/>
      <c r="K216" s="39"/>
      <c r="L216" s="39"/>
    </row>
    <row r="217" spans="2:12" s="37" customFormat="1" ht="14.5" x14ac:dyDescent="0.35">
      <c r="B217" s="39"/>
      <c r="G217" s="65"/>
      <c r="I217" s="66"/>
      <c r="K217" s="39"/>
      <c r="L217" s="39"/>
    </row>
    <row r="218" spans="2:12" s="37" customFormat="1" ht="14.5" x14ac:dyDescent="0.35">
      <c r="B218" s="39"/>
      <c r="G218" s="65"/>
      <c r="I218" s="66"/>
      <c r="K218" s="39"/>
      <c r="L218" s="39"/>
    </row>
    <row r="219" spans="2:12" s="37" customFormat="1" ht="14.5" x14ac:dyDescent="0.35">
      <c r="B219" s="39"/>
      <c r="G219" s="65"/>
      <c r="I219" s="66"/>
      <c r="K219" s="39"/>
      <c r="L219" s="39"/>
    </row>
    <row r="220" spans="2:12" s="37" customFormat="1" ht="14.5" x14ac:dyDescent="0.35">
      <c r="B220" s="39"/>
      <c r="G220" s="65"/>
      <c r="I220" s="66"/>
      <c r="K220" s="39"/>
      <c r="L220" s="39"/>
    </row>
    <row r="221" spans="2:12" s="37" customFormat="1" ht="14.5" x14ac:dyDescent="0.35">
      <c r="B221" s="39"/>
      <c r="G221" s="65"/>
      <c r="I221" s="66"/>
      <c r="K221" s="39"/>
      <c r="L221" s="39"/>
    </row>
    <row r="222" spans="2:12" s="37" customFormat="1" ht="14.5" x14ac:dyDescent="0.35">
      <c r="B222" s="39"/>
      <c r="G222" s="65"/>
      <c r="I222" s="66"/>
      <c r="K222" s="39"/>
      <c r="L222" s="39"/>
    </row>
    <row r="223" spans="2:12" s="37" customFormat="1" ht="14.5" x14ac:dyDescent="0.35">
      <c r="B223" s="39"/>
      <c r="G223" s="65"/>
      <c r="I223" s="66"/>
      <c r="K223" s="39"/>
      <c r="L223" s="39"/>
    </row>
    <row r="224" spans="2:12" s="37" customFormat="1" ht="14.5" x14ac:dyDescent="0.35">
      <c r="B224" s="39"/>
      <c r="G224" s="65"/>
      <c r="I224" s="66"/>
      <c r="K224" s="39"/>
      <c r="L224" s="39"/>
    </row>
    <row r="225" spans="2:12" s="37" customFormat="1" ht="14.5" x14ac:dyDescent="0.35">
      <c r="B225" s="39"/>
      <c r="G225" s="65"/>
      <c r="I225" s="66"/>
      <c r="K225" s="39"/>
      <c r="L225" s="39"/>
    </row>
    <row r="226" spans="2:12" s="37" customFormat="1" ht="14.5" x14ac:dyDescent="0.35">
      <c r="B226" s="39"/>
      <c r="G226" s="65"/>
      <c r="I226" s="66"/>
      <c r="K226" s="39"/>
      <c r="L226" s="39"/>
    </row>
    <row r="227" spans="2:12" s="37" customFormat="1" ht="14.5" x14ac:dyDescent="0.35">
      <c r="B227" s="39"/>
      <c r="G227" s="65"/>
      <c r="I227" s="66"/>
      <c r="K227" s="39"/>
      <c r="L227" s="39"/>
    </row>
    <row r="228" spans="2:12" s="37" customFormat="1" ht="14.5" x14ac:dyDescent="0.35">
      <c r="B228" s="39"/>
      <c r="G228" s="65"/>
      <c r="I228" s="66"/>
      <c r="K228" s="39"/>
      <c r="L228" s="39"/>
    </row>
    <row r="229" spans="2:12" s="37" customFormat="1" ht="14.5" x14ac:dyDescent="0.35">
      <c r="B229" s="39"/>
      <c r="G229" s="65"/>
      <c r="I229" s="66"/>
      <c r="K229" s="39"/>
      <c r="L229" s="39"/>
    </row>
    <row r="230" spans="2:12" s="37" customFormat="1" ht="14.5" x14ac:dyDescent="0.35">
      <c r="B230" s="39"/>
      <c r="G230" s="65"/>
      <c r="I230" s="66"/>
      <c r="K230" s="39"/>
      <c r="L230" s="39"/>
    </row>
    <row r="231" spans="2:12" s="37" customFormat="1" ht="14.5" x14ac:dyDescent="0.35">
      <c r="B231" s="39"/>
      <c r="G231" s="65"/>
      <c r="I231" s="66"/>
      <c r="K231" s="39"/>
      <c r="L231" s="39"/>
    </row>
    <row r="232" spans="2:12" s="37" customFormat="1" ht="14.5" x14ac:dyDescent="0.35">
      <c r="B232" s="39"/>
      <c r="G232" s="65"/>
      <c r="I232" s="66"/>
      <c r="K232" s="39"/>
      <c r="L232" s="39"/>
    </row>
    <row r="233" spans="2:12" s="37" customFormat="1" ht="14.5" x14ac:dyDescent="0.35">
      <c r="B233" s="39"/>
      <c r="G233" s="65"/>
      <c r="I233" s="66"/>
      <c r="K233" s="39"/>
      <c r="L233" s="39"/>
    </row>
    <row r="234" spans="2:12" s="37" customFormat="1" ht="14.5" x14ac:dyDescent="0.35">
      <c r="B234" s="39"/>
      <c r="G234" s="65"/>
      <c r="I234" s="66"/>
      <c r="K234" s="39"/>
      <c r="L234" s="39"/>
    </row>
    <row r="235" spans="2:12" s="37" customFormat="1" ht="14.5" x14ac:dyDescent="0.35">
      <c r="B235" s="39"/>
      <c r="G235" s="65"/>
      <c r="I235" s="66"/>
      <c r="K235" s="39"/>
      <c r="L235" s="39"/>
    </row>
    <row r="236" spans="2:12" s="37" customFormat="1" ht="14.5" x14ac:dyDescent="0.35">
      <c r="B236" s="39"/>
      <c r="G236" s="65"/>
      <c r="I236" s="66"/>
      <c r="K236" s="39"/>
      <c r="L236" s="39"/>
    </row>
    <row r="237" spans="2:12" s="37" customFormat="1" ht="14.5" x14ac:dyDescent="0.35">
      <c r="B237" s="39"/>
      <c r="G237" s="65"/>
      <c r="I237" s="66"/>
      <c r="K237" s="39"/>
      <c r="L237" s="39"/>
    </row>
    <row r="238" spans="2:12" s="37" customFormat="1" ht="14.5" x14ac:dyDescent="0.35">
      <c r="B238" s="39"/>
      <c r="G238" s="65"/>
      <c r="I238" s="66"/>
      <c r="K238" s="39"/>
      <c r="L238" s="39"/>
    </row>
    <row r="239" spans="2:12" s="37" customFormat="1" ht="14.5" x14ac:dyDescent="0.35">
      <c r="B239" s="39"/>
      <c r="G239" s="65"/>
      <c r="I239" s="66"/>
      <c r="K239" s="39"/>
      <c r="L239" s="39"/>
    </row>
    <row r="240" spans="2:12" s="37" customFormat="1" ht="14.5" x14ac:dyDescent="0.35">
      <c r="B240" s="39"/>
      <c r="G240" s="65"/>
      <c r="I240" s="66"/>
      <c r="K240" s="39"/>
      <c r="L240" s="39"/>
    </row>
    <row r="241" spans="2:12" s="37" customFormat="1" ht="14.5" x14ac:dyDescent="0.35">
      <c r="B241" s="39"/>
      <c r="G241" s="65"/>
      <c r="I241" s="66"/>
      <c r="K241" s="39"/>
      <c r="L241" s="39"/>
    </row>
    <row r="242" spans="2:12" s="37" customFormat="1" ht="14.5" x14ac:dyDescent="0.35">
      <c r="B242" s="39"/>
      <c r="G242" s="65"/>
      <c r="I242" s="66"/>
      <c r="K242" s="39"/>
      <c r="L242" s="39"/>
    </row>
    <row r="243" spans="2:12" s="37" customFormat="1" ht="14.5" x14ac:dyDescent="0.35">
      <c r="B243" s="39"/>
      <c r="G243" s="65"/>
      <c r="I243" s="66"/>
      <c r="K243" s="39"/>
      <c r="L243" s="39"/>
    </row>
    <row r="244" spans="2:12" s="37" customFormat="1" ht="14.5" x14ac:dyDescent="0.35">
      <c r="B244" s="39"/>
      <c r="G244" s="65"/>
      <c r="I244" s="66"/>
      <c r="K244" s="39"/>
      <c r="L244" s="39"/>
    </row>
    <row r="245" spans="2:12" s="37" customFormat="1" ht="14.5" x14ac:dyDescent="0.35">
      <c r="B245" s="39"/>
      <c r="G245" s="65"/>
      <c r="I245" s="66"/>
      <c r="K245" s="39"/>
      <c r="L245" s="39"/>
    </row>
    <row r="246" spans="2:12" s="37" customFormat="1" ht="14.5" x14ac:dyDescent="0.35">
      <c r="B246" s="39"/>
      <c r="G246" s="65"/>
      <c r="I246" s="66"/>
      <c r="K246" s="39"/>
      <c r="L246" s="39"/>
    </row>
    <row r="247" spans="2:12" s="37" customFormat="1" ht="14.5" x14ac:dyDescent="0.35">
      <c r="B247" s="39"/>
      <c r="G247" s="65"/>
      <c r="I247" s="66"/>
      <c r="K247" s="39"/>
      <c r="L247" s="39"/>
    </row>
    <row r="248" spans="2:12" s="37" customFormat="1" ht="14.5" x14ac:dyDescent="0.35">
      <c r="B248" s="39"/>
      <c r="G248" s="65"/>
      <c r="I248" s="66"/>
      <c r="K248" s="39"/>
      <c r="L248" s="39"/>
    </row>
    <row r="249" spans="2:12" s="37" customFormat="1" ht="14.5" x14ac:dyDescent="0.35">
      <c r="B249" s="39"/>
      <c r="G249" s="65"/>
      <c r="I249" s="66"/>
      <c r="K249" s="39"/>
      <c r="L249" s="39"/>
    </row>
    <row r="250" spans="2:12" s="37" customFormat="1" ht="14.5" x14ac:dyDescent="0.35">
      <c r="B250" s="39"/>
      <c r="G250" s="65"/>
      <c r="I250" s="66"/>
      <c r="K250" s="39"/>
      <c r="L250" s="39"/>
    </row>
    <row r="251" spans="2:12" s="37" customFormat="1" ht="14.5" x14ac:dyDescent="0.35">
      <c r="B251" s="39"/>
      <c r="G251" s="65"/>
      <c r="I251" s="66"/>
      <c r="K251" s="39"/>
      <c r="L251" s="39"/>
    </row>
    <row r="252" spans="2:12" s="37" customFormat="1" ht="14.5" x14ac:dyDescent="0.35">
      <c r="B252" s="39"/>
      <c r="G252" s="65"/>
      <c r="I252" s="66"/>
      <c r="K252" s="39"/>
      <c r="L252" s="39"/>
    </row>
    <row r="253" spans="2:12" s="37" customFormat="1" ht="14.5" x14ac:dyDescent="0.35">
      <c r="B253" s="39"/>
      <c r="G253" s="65"/>
      <c r="I253" s="66"/>
      <c r="K253" s="39"/>
      <c r="L253" s="39"/>
    </row>
    <row r="254" spans="2:12" s="37" customFormat="1" ht="14.5" x14ac:dyDescent="0.35">
      <c r="B254" s="39"/>
      <c r="G254" s="65"/>
      <c r="I254" s="66"/>
      <c r="K254" s="39"/>
      <c r="L254" s="39"/>
    </row>
    <row r="255" spans="2:12" s="37" customFormat="1" ht="14.5" x14ac:dyDescent="0.35">
      <c r="B255" s="39"/>
      <c r="G255" s="65"/>
      <c r="I255" s="66"/>
      <c r="K255" s="39"/>
      <c r="L255" s="39"/>
    </row>
    <row r="256" spans="2:12" s="37" customFormat="1" ht="14.5" x14ac:dyDescent="0.35">
      <c r="B256" s="39"/>
      <c r="G256" s="65"/>
      <c r="I256" s="66"/>
      <c r="K256" s="39"/>
      <c r="L256" s="39"/>
    </row>
    <row r="257" spans="2:12" s="37" customFormat="1" ht="14.5" x14ac:dyDescent="0.35">
      <c r="B257" s="39"/>
      <c r="G257" s="65"/>
      <c r="I257" s="66"/>
      <c r="K257" s="39"/>
      <c r="L257" s="39"/>
    </row>
    <row r="258" spans="2:12" s="37" customFormat="1" ht="14.5" x14ac:dyDescent="0.35">
      <c r="B258" s="39"/>
      <c r="G258" s="65"/>
      <c r="I258" s="66"/>
      <c r="K258" s="39"/>
      <c r="L258" s="39"/>
    </row>
    <row r="259" spans="2:12" s="37" customFormat="1" ht="14.5" x14ac:dyDescent="0.35">
      <c r="B259" s="39"/>
      <c r="G259" s="65"/>
      <c r="I259" s="66"/>
      <c r="K259" s="39"/>
      <c r="L259" s="39"/>
    </row>
    <row r="260" spans="2:12" s="37" customFormat="1" ht="14.5" x14ac:dyDescent="0.35">
      <c r="B260" s="39"/>
      <c r="G260" s="65"/>
      <c r="I260" s="66"/>
      <c r="K260" s="39"/>
      <c r="L260" s="39"/>
    </row>
    <row r="261" spans="2:12" s="37" customFormat="1" ht="14.5" x14ac:dyDescent="0.35">
      <c r="B261" s="39"/>
      <c r="G261" s="65"/>
      <c r="I261" s="66"/>
      <c r="K261" s="39"/>
      <c r="L261" s="39"/>
    </row>
    <row r="262" spans="2:12" s="37" customFormat="1" ht="14.5" x14ac:dyDescent="0.35">
      <c r="B262" s="39"/>
      <c r="G262" s="65"/>
      <c r="I262" s="66"/>
      <c r="K262" s="39"/>
      <c r="L262" s="39"/>
    </row>
    <row r="263" spans="2:12" s="37" customFormat="1" ht="14.5" x14ac:dyDescent="0.35">
      <c r="B263" s="39"/>
      <c r="G263" s="65"/>
      <c r="I263" s="66"/>
      <c r="K263" s="39"/>
      <c r="L263" s="39"/>
    </row>
    <row r="264" spans="2:12" s="37" customFormat="1" ht="14.5" x14ac:dyDescent="0.35">
      <c r="B264" s="39"/>
      <c r="G264" s="65"/>
      <c r="I264" s="66"/>
      <c r="K264" s="39"/>
      <c r="L264" s="39"/>
    </row>
    <row r="265" spans="2:12" s="37" customFormat="1" ht="14.5" x14ac:dyDescent="0.35">
      <c r="B265" s="39"/>
      <c r="G265" s="65"/>
      <c r="I265" s="66"/>
      <c r="K265" s="39"/>
      <c r="L265" s="39"/>
    </row>
    <row r="266" spans="2:12" s="37" customFormat="1" ht="14.5" x14ac:dyDescent="0.35">
      <c r="B266" s="39"/>
      <c r="G266" s="65"/>
      <c r="I266" s="66"/>
      <c r="K266" s="39"/>
      <c r="L266" s="39"/>
    </row>
    <row r="267" spans="2:12" s="37" customFormat="1" ht="14.5" x14ac:dyDescent="0.35">
      <c r="B267" s="39"/>
      <c r="G267" s="65"/>
      <c r="I267" s="66"/>
      <c r="K267" s="39"/>
      <c r="L267" s="39"/>
    </row>
    <row r="268" spans="2:12" s="37" customFormat="1" ht="14.5" x14ac:dyDescent="0.35">
      <c r="B268" s="39"/>
      <c r="G268" s="65"/>
      <c r="I268" s="66"/>
      <c r="K268" s="39"/>
      <c r="L268" s="39"/>
    </row>
    <row r="269" spans="2:12" s="37" customFormat="1" ht="14.5" x14ac:dyDescent="0.35">
      <c r="B269" s="39"/>
      <c r="G269" s="65"/>
      <c r="I269" s="66"/>
      <c r="K269" s="39"/>
      <c r="L269" s="39"/>
    </row>
    <row r="270" spans="2:12" s="37" customFormat="1" ht="14.5" x14ac:dyDescent="0.35">
      <c r="B270" s="39"/>
      <c r="G270" s="65"/>
      <c r="I270" s="66"/>
      <c r="K270" s="39"/>
      <c r="L270" s="39"/>
    </row>
    <row r="271" spans="2:12" s="37" customFormat="1" ht="14.5" x14ac:dyDescent="0.35">
      <c r="B271" s="39"/>
      <c r="G271" s="65"/>
      <c r="I271" s="66"/>
      <c r="K271" s="39"/>
      <c r="L271" s="39"/>
    </row>
    <row r="272" spans="2:12" s="37" customFormat="1" ht="14.5" x14ac:dyDescent="0.35">
      <c r="B272" s="39"/>
      <c r="G272" s="65"/>
      <c r="I272" s="66"/>
      <c r="K272" s="39"/>
      <c r="L272" s="39"/>
    </row>
    <row r="273" spans="2:12" s="37" customFormat="1" ht="14.5" x14ac:dyDescent="0.35">
      <c r="B273" s="39"/>
      <c r="G273" s="65"/>
      <c r="I273" s="66"/>
      <c r="K273" s="39"/>
      <c r="L273" s="39"/>
    </row>
    <row r="274" spans="2:12" s="37" customFormat="1" ht="14.5" x14ac:dyDescent="0.35">
      <c r="B274" s="39"/>
      <c r="G274" s="65"/>
      <c r="I274" s="66"/>
      <c r="K274" s="39"/>
      <c r="L274" s="39"/>
    </row>
    <row r="275" spans="2:12" s="37" customFormat="1" ht="14.5" x14ac:dyDescent="0.35">
      <c r="B275" s="39"/>
      <c r="G275" s="65"/>
      <c r="I275" s="66"/>
      <c r="K275" s="39"/>
      <c r="L275" s="39"/>
    </row>
    <row r="276" spans="2:12" s="37" customFormat="1" ht="14.5" x14ac:dyDescent="0.35">
      <c r="B276" s="39"/>
      <c r="G276" s="65"/>
      <c r="I276" s="66"/>
      <c r="K276" s="39"/>
      <c r="L276" s="39"/>
    </row>
    <row r="277" spans="2:12" s="37" customFormat="1" ht="14.5" x14ac:dyDescent="0.35">
      <c r="B277" s="39"/>
      <c r="G277" s="65"/>
      <c r="I277" s="66"/>
      <c r="K277" s="39"/>
      <c r="L277" s="39"/>
    </row>
    <row r="278" spans="2:12" s="37" customFormat="1" ht="14.5" x14ac:dyDescent="0.35">
      <c r="B278" s="39"/>
      <c r="G278" s="65"/>
      <c r="I278" s="66"/>
      <c r="K278" s="39"/>
      <c r="L278" s="39"/>
    </row>
    <row r="279" spans="2:12" s="37" customFormat="1" ht="14.5" x14ac:dyDescent="0.35">
      <c r="B279" s="39"/>
      <c r="G279" s="65"/>
      <c r="I279" s="66"/>
      <c r="K279" s="39"/>
      <c r="L279" s="39"/>
    </row>
    <row r="280" spans="2:12" s="37" customFormat="1" ht="14.5" x14ac:dyDescent="0.35">
      <c r="B280" s="39"/>
      <c r="G280" s="65"/>
      <c r="I280" s="66"/>
      <c r="K280" s="39"/>
      <c r="L280" s="39"/>
    </row>
    <row r="281" spans="2:12" s="37" customFormat="1" ht="14.5" x14ac:dyDescent="0.35">
      <c r="B281" s="39"/>
      <c r="G281" s="65"/>
      <c r="I281" s="66"/>
      <c r="K281" s="39"/>
      <c r="L281" s="39"/>
    </row>
    <row r="282" spans="2:12" s="37" customFormat="1" ht="14.5" x14ac:dyDescent="0.35">
      <c r="B282" s="39"/>
      <c r="G282" s="65"/>
      <c r="I282" s="66"/>
      <c r="K282" s="39"/>
      <c r="L282" s="39"/>
    </row>
    <row r="283" spans="2:12" s="37" customFormat="1" ht="14.5" x14ac:dyDescent="0.35">
      <c r="B283" s="39"/>
      <c r="G283" s="65"/>
      <c r="I283" s="66"/>
      <c r="K283" s="39"/>
      <c r="L283" s="39"/>
    </row>
    <row r="284" spans="2:12" s="37" customFormat="1" ht="14.5" x14ac:dyDescent="0.35">
      <c r="B284" s="39"/>
      <c r="G284" s="65"/>
      <c r="I284" s="66"/>
      <c r="K284" s="39"/>
      <c r="L284" s="39"/>
    </row>
    <row r="285" spans="2:12" s="37" customFormat="1" ht="14.5" x14ac:dyDescent="0.35">
      <c r="B285" s="39"/>
      <c r="G285" s="65"/>
      <c r="I285" s="66"/>
      <c r="K285" s="39"/>
      <c r="L285" s="39"/>
    </row>
    <row r="286" spans="2:12" s="37" customFormat="1" ht="14.5" x14ac:dyDescent="0.35">
      <c r="B286" s="39"/>
      <c r="G286" s="65"/>
      <c r="I286" s="66"/>
      <c r="K286" s="39"/>
      <c r="L286" s="39"/>
    </row>
    <row r="287" spans="2:12" s="37" customFormat="1" ht="14.5" x14ac:dyDescent="0.35">
      <c r="B287" s="39"/>
      <c r="G287" s="65"/>
      <c r="I287" s="66"/>
      <c r="K287" s="39"/>
      <c r="L287" s="39"/>
    </row>
    <row r="288" spans="2:12" s="37" customFormat="1" ht="14.5" x14ac:dyDescent="0.35">
      <c r="B288" s="39"/>
      <c r="G288" s="65"/>
      <c r="I288" s="66"/>
      <c r="K288" s="39"/>
      <c r="L288" s="39"/>
    </row>
    <row r="289" spans="2:12" s="37" customFormat="1" ht="14.5" x14ac:dyDescent="0.35">
      <c r="B289" s="39"/>
      <c r="G289" s="65"/>
      <c r="I289" s="66"/>
      <c r="K289" s="39"/>
      <c r="L289" s="39"/>
    </row>
    <row r="290" spans="2:12" s="37" customFormat="1" ht="14.5" x14ac:dyDescent="0.35">
      <c r="B290" s="39"/>
      <c r="G290" s="65"/>
      <c r="I290" s="66"/>
      <c r="K290" s="39"/>
      <c r="L290" s="39"/>
    </row>
    <row r="291" spans="2:12" s="37" customFormat="1" ht="14.5" x14ac:dyDescent="0.35">
      <c r="B291" s="39"/>
      <c r="G291" s="65"/>
      <c r="I291" s="66"/>
      <c r="K291" s="39"/>
      <c r="L291" s="39"/>
    </row>
    <row r="292" spans="2:12" s="37" customFormat="1" ht="14.5" x14ac:dyDescent="0.35">
      <c r="B292" s="39"/>
      <c r="G292" s="65"/>
      <c r="I292" s="66"/>
      <c r="K292" s="39"/>
      <c r="L292" s="39"/>
    </row>
    <row r="293" spans="2:12" s="37" customFormat="1" ht="14.5" x14ac:dyDescent="0.35">
      <c r="B293" s="39"/>
      <c r="G293" s="65"/>
      <c r="I293" s="66"/>
      <c r="K293" s="39"/>
      <c r="L293" s="39"/>
    </row>
    <row r="294" spans="2:12" s="37" customFormat="1" ht="14.5" x14ac:dyDescent="0.35">
      <c r="B294" s="39"/>
      <c r="G294" s="65"/>
      <c r="I294" s="66"/>
      <c r="K294" s="39"/>
      <c r="L294" s="39"/>
    </row>
    <row r="295" spans="2:12" s="37" customFormat="1" ht="14.5" x14ac:dyDescent="0.35">
      <c r="B295" s="39"/>
      <c r="G295" s="65"/>
      <c r="I295" s="66"/>
      <c r="K295" s="39"/>
      <c r="L295" s="39"/>
    </row>
    <row r="296" spans="2:12" s="37" customFormat="1" ht="14.5" x14ac:dyDescent="0.35">
      <c r="B296" s="39"/>
      <c r="G296" s="65"/>
      <c r="I296" s="66"/>
      <c r="K296" s="39"/>
      <c r="L296" s="39"/>
    </row>
    <row r="297" spans="2:12" s="37" customFormat="1" ht="14.5" x14ac:dyDescent="0.35">
      <c r="B297" s="39"/>
      <c r="G297" s="65"/>
      <c r="I297" s="66"/>
      <c r="K297" s="39"/>
      <c r="L297" s="39"/>
    </row>
    <row r="298" spans="2:12" s="37" customFormat="1" ht="14.5" x14ac:dyDescent="0.35">
      <c r="B298" s="39"/>
      <c r="G298" s="65"/>
      <c r="I298" s="66"/>
      <c r="K298" s="39"/>
      <c r="L298" s="39"/>
    </row>
    <row r="299" spans="2:12" s="37" customFormat="1" ht="14.5" x14ac:dyDescent="0.35">
      <c r="B299" s="39"/>
      <c r="G299" s="65"/>
      <c r="I299" s="66"/>
      <c r="K299" s="39"/>
      <c r="L299" s="39"/>
    </row>
    <row r="300" spans="2:12" s="37" customFormat="1" ht="14.5" x14ac:dyDescent="0.35">
      <c r="B300" s="39"/>
      <c r="G300" s="65"/>
      <c r="I300" s="66"/>
      <c r="K300" s="39"/>
      <c r="L300" s="39"/>
    </row>
    <row r="301" spans="2:12" s="37" customFormat="1" ht="14.5" x14ac:dyDescent="0.35">
      <c r="B301" s="39"/>
      <c r="G301" s="65"/>
      <c r="I301" s="66"/>
      <c r="K301" s="39"/>
      <c r="L301" s="39"/>
    </row>
    <row r="302" spans="2:12" s="37" customFormat="1" ht="14.5" x14ac:dyDescent="0.35">
      <c r="B302" s="39"/>
      <c r="G302" s="65"/>
      <c r="I302" s="66"/>
      <c r="K302" s="39"/>
      <c r="L302" s="39"/>
    </row>
    <row r="303" spans="2:12" s="37" customFormat="1" ht="14.5" x14ac:dyDescent="0.35">
      <c r="B303" s="39"/>
      <c r="G303" s="65"/>
      <c r="I303" s="66"/>
      <c r="K303" s="39"/>
      <c r="L303" s="39"/>
    </row>
    <row r="304" spans="2:12" s="37" customFormat="1" ht="14.5" x14ac:dyDescent="0.35">
      <c r="B304" s="39"/>
      <c r="G304" s="65"/>
      <c r="I304" s="66"/>
      <c r="K304" s="39"/>
      <c r="L304" s="39"/>
    </row>
    <row r="305" spans="2:12" s="37" customFormat="1" ht="14.5" x14ac:dyDescent="0.35">
      <c r="B305" s="39"/>
      <c r="G305" s="65"/>
      <c r="I305" s="66"/>
      <c r="K305" s="39"/>
      <c r="L305" s="39"/>
    </row>
    <row r="306" spans="2:12" s="37" customFormat="1" ht="14.5" x14ac:dyDescent="0.35">
      <c r="B306" s="39"/>
      <c r="G306" s="65"/>
      <c r="I306" s="66"/>
      <c r="K306" s="39"/>
      <c r="L306" s="39"/>
    </row>
    <row r="307" spans="2:12" s="37" customFormat="1" ht="14.5" x14ac:dyDescent="0.35">
      <c r="B307" s="39"/>
      <c r="G307" s="65"/>
      <c r="I307" s="66"/>
      <c r="K307" s="39"/>
      <c r="L307" s="39"/>
    </row>
    <row r="308" spans="2:12" s="37" customFormat="1" ht="14.5" x14ac:dyDescent="0.35">
      <c r="B308" s="39"/>
      <c r="G308" s="65"/>
      <c r="I308" s="66"/>
      <c r="K308" s="39"/>
      <c r="L308" s="39"/>
    </row>
    <row r="309" spans="2:12" s="37" customFormat="1" ht="14.5" x14ac:dyDescent="0.35">
      <c r="B309" s="39"/>
      <c r="G309" s="65"/>
      <c r="I309" s="66"/>
      <c r="K309" s="39"/>
      <c r="L309" s="39"/>
    </row>
    <row r="310" spans="2:12" s="37" customFormat="1" ht="14.5" x14ac:dyDescent="0.35">
      <c r="B310" s="39"/>
      <c r="G310" s="65"/>
      <c r="I310" s="66"/>
      <c r="K310" s="39"/>
      <c r="L310" s="39"/>
    </row>
    <row r="311" spans="2:12" s="37" customFormat="1" ht="14.5" x14ac:dyDescent="0.35">
      <c r="B311" s="39"/>
      <c r="G311" s="65"/>
      <c r="I311" s="66"/>
      <c r="K311" s="39"/>
      <c r="L311" s="39"/>
    </row>
    <row r="312" spans="2:12" s="37" customFormat="1" ht="14.5" x14ac:dyDescent="0.35">
      <c r="B312" s="39"/>
      <c r="G312" s="65"/>
      <c r="I312" s="66"/>
      <c r="K312" s="39"/>
      <c r="L312" s="39"/>
    </row>
    <row r="313" spans="2:12" s="37" customFormat="1" ht="14.5" x14ac:dyDescent="0.35">
      <c r="B313" s="39"/>
      <c r="G313" s="65"/>
      <c r="I313" s="66"/>
      <c r="K313" s="39"/>
      <c r="L313" s="39"/>
    </row>
    <row r="314" spans="2:12" s="37" customFormat="1" ht="14.5" x14ac:dyDescent="0.35">
      <c r="B314" s="39"/>
      <c r="G314" s="65"/>
      <c r="I314" s="66"/>
      <c r="K314" s="39"/>
      <c r="L314" s="39"/>
    </row>
    <row r="315" spans="2:12" s="37" customFormat="1" ht="14.5" x14ac:dyDescent="0.35">
      <c r="B315" s="39"/>
      <c r="G315" s="65"/>
      <c r="I315" s="66"/>
      <c r="K315" s="39"/>
      <c r="L315" s="39"/>
    </row>
    <row r="316" spans="2:12" s="37" customFormat="1" ht="14.5" x14ac:dyDescent="0.35">
      <c r="B316" s="39"/>
      <c r="G316" s="65"/>
      <c r="I316" s="66"/>
      <c r="K316" s="39"/>
      <c r="L316" s="39"/>
    </row>
    <row r="317" spans="2:12" s="37" customFormat="1" ht="14.5" x14ac:dyDescent="0.35">
      <c r="B317" s="39"/>
      <c r="G317" s="65"/>
      <c r="I317" s="66"/>
      <c r="K317" s="39"/>
      <c r="L317" s="39"/>
    </row>
    <row r="318" spans="2:12" s="37" customFormat="1" ht="14.5" x14ac:dyDescent="0.35">
      <c r="B318" s="39"/>
      <c r="G318" s="65"/>
      <c r="I318" s="66"/>
      <c r="K318" s="39"/>
      <c r="L318" s="39"/>
    </row>
    <row r="319" spans="2:12" s="37" customFormat="1" ht="14.5" x14ac:dyDescent="0.35">
      <c r="B319" s="39"/>
      <c r="G319" s="65"/>
      <c r="I319" s="66"/>
      <c r="K319" s="39"/>
      <c r="L319" s="39"/>
    </row>
    <row r="320" spans="2:12" s="37" customFormat="1" ht="14.5" x14ac:dyDescent="0.35">
      <c r="B320" s="39"/>
      <c r="G320" s="65"/>
      <c r="I320" s="66"/>
      <c r="K320" s="39"/>
      <c r="L320" s="39"/>
    </row>
    <row r="321" spans="2:12" s="37" customFormat="1" ht="14.5" x14ac:dyDescent="0.35">
      <c r="B321" s="39"/>
      <c r="G321" s="65"/>
      <c r="I321" s="66"/>
      <c r="K321" s="39"/>
      <c r="L321" s="39"/>
    </row>
    <row r="322" spans="2:12" s="37" customFormat="1" ht="14.5" x14ac:dyDescent="0.35">
      <c r="B322" s="39"/>
      <c r="G322" s="65"/>
      <c r="I322" s="66"/>
      <c r="K322" s="39"/>
      <c r="L322" s="39"/>
    </row>
    <row r="323" spans="2:12" s="37" customFormat="1" ht="14.5" x14ac:dyDescent="0.35">
      <c r="B323" s="39"/>
      <c r="G323" s="65"/>
      <c r="I323" s="66"/>
      <c r="K323" s="39"/>
      <c r="L323" s="39"/>
    </row>
    <row r="324" spans="2:12" s="37" customFormat="1" ht="14.5" x14ac:dyDescent="0.35">
      <c r="B324" s="39"/>
      <c r="G324" s="65"/>
      <c r="I324" s="66"/>
      <c r="K324" s="39"/>
      <c r="L324" s="39"/>
    </row>
    <row r="325" spans="2:12" s="37" customFormat="1" ht="14.5" x14ac:dyDescent="0.35">
      <c r="B325" s="39"/>
      <c r="G325" s="65"/>
      <c r="I325" s="66"/>
      <c r="K325" s="39"/>
      <c r="L325" s="39"/>
    </row>
    <row r="326" spans="2:12" s="37" customFormat="1" ht="14.5" x14ac:dyDescent="0.35">
      <c r="B326" s="39"/>
      <c r="G326" s="65"/>
      <c r="I326" s="66"/>
      <c r="K326" s="39"/>
      <c r="L326" s="39"/>
    </row>
    <row r="327" spans="2:12" s="37" customFormat="1" ht="14.5" x14ac:dyDescent="0.35">
      <c r="B327" s="39"/>
      <c r="G327" s="65"/>
      <c r="I327" s="66"/>
      <c r="K327" s="39"/>
      <c r="L327" s="39"/>
    </row>
    <row r="328" spans="2:12" s="37" customFormat="1" ht="14.5" x14ac:dyDescent="0.35">
      <c r="B328" s="39"/>
      <c r="G328" s="65"/>
      <c r="I328" s="66"/>
      <c r="K328" s="39"/>
      <c r="L328" s="39"/>
    </row>
    <row r="329" spans="2:12" s="37" customFormat="1" ht="14.5" x14ac:dyDescent="0.35">
      <c r="B329" s="39"/>
      <c r="G329" s="65"/>
      <c r="I329" s="66"/>
      <c r="K329" s="39"/>
      <c r="L329" s="39"/>
    </row>
    <row r="330" spans="2:12" s="37" customFormat="1" ht="14.5" x14ac:dyDescent="0.35">
      <c r="B330" s="39"/>
      <c r="G330" s="65"/>
      <c r="I330" s="66"/>
      <c r="K330" s="39"/>
      <c r="L330" s="39"/>
    </row>
    <row r="331" spans="2:12" s="37" customFormat="1" ht="14.5" x14ac:dyDescent="0.35">
      <c r="B331" s="39"/>
      <c r="G331" s="65"/>
      <c r="I331" s="66"/>
      <c r="K331" s="39"/>
      <c r="L331" s="39"/>
    </row>
    <row r="332" spans="2:12" s="37" customFormat="1" ht="14.5" x14ac:dyDescent="0.35">
      <c r="B332" s="39"/>
      <c r="G332" s="65"/>
      <c r="I332" s="66"/>
      <c r="K332" s="39"/>
      <c r="L332" s="39"/>
    </row>
    <row r="333" spans="2:12" s="37" customFormat="1" ht="14.5" x14ac:dyDescent="0.35">
      <c r="B333" s="39"/>
      <c r="G333" s="65"/>
      <c r="I333" s="66"/>
      <c r="K333" s="39"/>
      <c r="L333" s="39"/>
    </row>
    <row r="334" spans="2:12" s="37" customFormat="1" ht="14.5" x14ac:dyDescent="0.35">
      <c r="B334" s="39"/>
      <c r="G334" s="65"/>
      <c r="I334" s="66"/>
      <c r="K334" s="39"/>
      <c r="L334" s="39"/>
    </row>
    <row r="335" spans="2:12" s="37" customFormat="1" ht="14.5" x14ac:dyDescent="0.35">
      <c r="B335" s="39"/>
      <c r="G335" s="65"/>
      <c r="I335" s="66"/>
      <c r="K335" s="39"/>
      <c r="L335" s="39"/>
    </row>
    <row r="336" spans="2:12" s="37" customFormat="1" ht="14.5" x14ac:dyDescent="0.35">
      <c r="B336" s="39"/>
      <c r="G336" s="65"/>
      <c r="I336" s="66"/>
      <c r="K336" s="39"/>
      <c r="L336" s="39"/>
    </row>
    <row r="337" spans="2:12" s="37" customFormat="1" ht="14.5" x14ac:dyDescent="0.35">
      <c r="B337" s="39"/>
      <c r="G337" s="65"/>
      <c r="I337" s="66"/>
      <c r="K337" s="39"/>
      <c r="L337" s="39"/>
    </row>
    <row r="338" spans="2:12" s="37" customFormat="1" ht="14.5" x14ac:dyDescent="0.35">
      <c r="B338" s="39"/>
      <c r="G338" s="65"/>
      <c r="I338" s="66"/>
      <c r="K338" s="39"/>
      <c r="L338" s="39"/>
    </row>
    <row r="339" spans="2:12" s="37" customFormat="1" ht="14.5" x14ac:dyDescent="0.35">
      <c r="B339" s="39"/>
      <c r="G339" s="65"/>
      <c r="I339" s="66"/>
      <c r="K339" s="39"/>
      <c r="L339" s="39"/>
    </row>
    <row r="340" spans="2:12" s="37" customFormat="1" ht="14.5" x14ac:dyDescent="0.35">
      <c r="B340" s="39"/>
      <c r="G340" s="65"/>
      <c r="I340" s="66"/>
      <c r="K340" s="39"/>
      <c r="L340" s="39"/>
    </row>
    <row r="341" spans="2:12" s="37" customFormat="1" ht="14.5" x14ac:dyDescent="0.35">
      <c r="B341" s="39"/>
      <c r="G341" s="65"/>
      <c r="I341" s="66"/>
      <c r="K341" s="39"/>
      <c r="L341" s="39"/>
    </row>
    <row r="342" spans="2:12" s="37" customFormat="1" ht="14.5" x14ac:dyDescent="0.35">
      <c r="B342" s="39"/>
      <c r="G342" s="65"/>
      <c r="I342" s="66"/>
      <c r="K342" s="39"/>
      <c r="L342" s="39"/>
    </row>
    <row r="343" spans="2:12" s="37" customFormat="1" ht="14.5" x14ac:dyDescent="0.35">
      <c r="B343" s="39"/>
      <c r="G343" s="65"/>
      <c r="I343" s="66"/>
      <c r="K343" s="39"/>
      <c r="L343" s="39"/>
    </row>
    <row r="344" spans="2:12" s="37" customFormat="1" ht="14.5" x14ac:dyDescent="0.35">
      <c r="B344" s="39"/>
      <c r="G344" s="65"/>
      <c r="I344" s="66"/>
      <c r="K344" s="39"/>
      <c r="L344" s="39"/>
    </row>
    <row r="345" spans="2:12" s="37" customFormat="1" ht="14.5" x14ac:dyDescent="0.35">
      <c r="B345" s="39"/>
      <c r="G345" s="65"/>
      <c r="I345" s="66"/>
      <c r="K345" s="39"/>
      <c r="L345" s="39"/>
    </row>
    <row r="346" spans="2:12" s="37" customFormat="1" ht="14.5" x14ac:dyDescent="0.35">
      <c r="B346" s="39"/>
      <c r="G346" s="65"/>
      <c r="I346" s="66"/>
      <c r="K346" s="39"/>
      <c r="L346" s="39"/>
    </row>
    <row r="347" spans="2:12" s="37" customFormat="1" ht="14.5" x14ac:dyDescent="0.35">
      <c r="B347" s="39"/>
      <c r="G347" s="65"/>
      <c r="I347" s="66"/>
      <c r="K347" s="39"/>
      <c r="L347" s="39"/>
    </row>
    <row r="348" spans="2:12" s="37" customFormat="1" ht="14.5" x14ac:dyDescent="0.35">
      <c r="B348" s="39"/>
      <c r="G348" s="65"/>
      <c r="I348" s="66"/>
      <c r="K348" s="39"/>
      <c r="L348" s="39"/>
    </row>
    <row r="349" spans="2:12" s="37" customFormat="1" ht="14.5" x14ac:dyDescent="0.35">
      <c r="B349" s="39"/>
      <c r="G349" s="65"/>
      <c r="I349" s="66"/>
      <c r="K349" s="39"/>
      <c r="L349" s="39"/>
    </row>
    <row r="350" spans="2:12" s="37" customFormat="1" ht="14.5" x14ac:dyDescent="0.35">
      <c r="B350" s="39"/>
      <c r="G350" s="65"/>
      <c r="I350" s="66"/>
      <c r="K350" s="39"/>
      <c r="L350" s="39"/>
    </row>
    <row r="351" spans="2:12" s="37" customFormat="1" ht="14.5" x14ac:dyDescent="0.35">
      <c r="B351" s="39"/>
      <c r="G351" s="65"/>
      <c r="I351" s="66"/>
      <c r="K351" s="39"/>
      <c r="L351" s="39"/>
    </row>
    <row r="352" spans="2:12" s="37" customFormat="1" ht="14.5" x14ac:dyDescent="0.35">
      <c r="B352" s="39"/>
      <c r="G352" s="65"/>
      <c r="I352" s="66"/>
      <c r="K352" s="39"/>
      <c r="L352" s="39"/>
    </row>
    <row r="353" spans="2:12" s="37" customFormat="1" ht="14.5" x14ac:dyDescent="0.35">
      <c r="B353" s="39"/>
      <c r="G353" s="65"/>
      <c r="I353" s="66"/>
      <c r="K353" s="39"/>
      <c r="L353" s="39"/>
    </row>
    <row r="354" spans="2:12" s="37" customFormat="1" ht="14.5" x14ac:dyDescent="0.35">
      <c r="B354" s="39"/>
      <c r="G354" s="65"/>
      <c r="I354" s="66"/>
      <c r="K354" s="39"/>
      <c r="L354" s="39"/>
    </row>
    <row r="355" spans="2:12" s="37" customFormat="1" ht="14.5" x14ac:dyDescent="0.35">
      <c r="B355" s="39"/>
      <c r="G355" s="65"/>
      <c r="I355" s="66"/>
      <c r="K355" s="39"/>
      <c r="L355" s="39"/>
    </row>
    <row r="356" spans="2:12" s="37" customFormat="1" ht="14.5" x14ac:dyDescent="0.35">
      <c r="B356" s="39"/>
      <c r="G356" s="65"/>
      <c r="I356" s="66"/>
      <c r="K356" s="39"/>
      <c r="L356" s="39"/>
    </row>
    <row r="357" spans="2:12" s="37" customFormat="1" ht="14.5" x14ac:dyDescent="0.35">
      <c r="B357" s="39"/>
      <c r="G357" s="65"/>
      <c r="I357" s="66"/>
      <c r="K357" s="39"/>
      <c r="L357" s="39"/>
    </row>
    <row r="358" spans="2:12" s="37" customFormat="1" ht="14.5" x14ac:dyDescent="0.35">
      <c r="B358" s="39"/>
      <c r="G358" s="65"/>
      <c r="I358" s="66"/>
      <c r="K358" s="39"/>
      <c r="L358" s="39"/>
    </row>
    <row r="359" spans="2:12" s="37" customFormat="1" ht="14.5" x14ac:dyDescent="0.35">
      <c r="B359" s="39"/>
      <c r="G359" s="65"/>
      <c r="I359" s="66"/>
      <c r="K359" s="39"/>
      <c r="L359" s="39"/>
    </row>
    <row r="360" spans="2:12" s="37" customFormat="1" ht="14.5" x14ac:dyDescent="0.35">
      <c r="B360" s="39"/>
      <c r="G360" s="65"/>
      <c r="I360" s="66"/>
      <c r="K360" s="39"/>
      <c r="L360" s="39"/>
    </row>
    <row r="361" spans="2:12" s="37" customFormat="1" ht="14.5" x14ac:dyDescent="0.35">
      <c r="B361" s="39"/>
      <c r="G361" s="65"/>
      <c r="I361" s="66"/>
      <c r="K361" s="39"/>
      <c r="L361" s="39"/>
    </row>
    <row r="362" spans="2:12" s="37" customFormat="1" ht="14.5" x14ac:dyDescent="0.35">
      <c r="B362" s="39"/>
      <c r="G362" s="65"/>
      <c r="I362" s="66"/>
      <c r="K362" s="39"/>
      <c r="L362" s="39"/>
    </row>
    <row r="363" spans="2:12" s="37" customFormat="1" ht="14.5" x14ac:dyDescent="0.35">
      <c r="B363" s="39"/>
      <c r="G363" s="65"/>
      <c r="I363" s="66"/>
      <c r="K363" s="39"/>
      <c r="L363" s="39"/>
    </row>
    <row r="364" spans="2:12" s="37" customFormat="1" ht="14.5" x14ac:dyDescent="0.35">
      <c r="B364" s="39"/>
      <c r="G364" s="65"/>
      <c r="I364" s="66"/>
      <c r="K364" s="39"/>
      <c r="L364" s="39"/>
    </row>
    <row r="365" spans="2:12" s="37" customFormat="1" ht="14.5" x14ac:dyDescent="0.35">
      <c r="B365" s="39"/>
      <c r="G365" s="65"/>
      <c r="I365" s="66"/>
      <c r="K365" s="39"/>
      <c r="L365" s="39"/>
    </row>
    <row r="366" spans="2:12" s="37" customFormat="1" ht="14.5" x14ac:dyDescent="0.35">
      <c r="B366" s="39"/>
      <c r="G366" s="65"/>
      <c r="I366" s="66"/>
      <c r="K366" s="39"/>
      <c r="L366" s="39"/>
    </row>
    <row r="367" spans="2:12" s="37" customFormat="1" ht="14.5" x14ac:dyDescent="0.35">
      <c r="B367" s="39"/>
      <c r="G367" s="65"/>
      <c r="I367" s="66"/>
      <c r="K367" s="39"/>
      <c r="L367" s="39"/>
    </row>
    <row r="368" spans="2:12" s="37" customFormat="1" ht="14.5" x14ac:dyDescent="0.35">
      <c r="B368" s="39"/>
      <c r="G368" s="65"/>
      <c r="I368" s="66"/>
      <c r="K368" s="39"/>
      <c r="L368" s="39"/>
    </row>
    <row r="369" spans="2:12" s="37" customFormat="1" ht="14.5" x14ac:dyDescent="0.35">
      <c r="B369" s="39"/>
      <c r="G369" s="65"/>
      <c r="I369" s="66"/>
      <c r="K369" s="39"/>
      <c r="L369" s="39"/>
    </row>
    <row r="370" spans="2:12" s="37" customFormat="1" ht="14.5" x14ac:dyDescent="0.35">
      <c r="B370" s="39"/>
      <c r="G370" s="65"/>
      <c r="I370" s="66"/>
      <c r="K370" s="39"/>
      <c r="L370" s="39"/>
    </row>
    <row r="371" spans="2:12" s="37" customFormat="1" ht="14.5" x14ac:dyDescent="0.35">
      <c r="B371" s="39"/>
      <c r="G371" s="65"/>
      <c r="I371" s="66"/>
      <c r="K371" s="39"/>
      <c r="L371" s="39"/>
    </row>
    <row r="372" spans="2:12" s="37" customFormat="1" ht="14.5" x14ac:dyDescent="0.35">
      <c r="B372" s="39"/>
      <c r="G372" s="65"/>
      <c r="I372" s="66"/>
      <c r="K372" s="39"/>
      <c r="L372" s="39"/>
    </row>
    <row r="373" spans="2:12" s="37" customFormat="1" ht="14.5" x14ac:dyDescent="0.35">
      <c r="B373" s="39"/>
      <c r="G373" s="65"/>
      <c r="I373" s="66"/>
      <c r="K373" s="39"/>
      <c r="L373" s="39"/>
    </row>
    <row r="374" spans="2:12" s="37" customFormat="1" ht="14.5" x14ac:dyDescent="0.35">
      <c r="B374" s="39"/>
      <c r="G374" s="65"/>
      <c r="I374" s="66"/>
      <c r="K374" s="39"/>
      <c r="L374" s="39"/>
    </row>
    <row r="375" spans="2:12" s="37" customFormat="1" ht="14.5" x14ac:dyDescent="0.35">
      <c r="B375" s="39"/>
      <c r="G375" s="65"/>
      <c r="I375" s="66"/>
      <c r="K375" s="39"/>
      <c r="L375" s="39"/>
    </row>
    <row r="376" spans="2:12" s="37" customFormat="1" ht="14.5" x14ac:dyDescent="0.35">
      <c r="B376" s="39"/>
      <c r="G376" s="65"/>
      <c r="I376" s="66"/>
      <c r="K376" s="39"/>
      <c r="L376" s="39"/>
    </row>
    <row r="377" spans="2:12" s="37" customFormat="1" ht="14.5" x14ac:dyDescent="0.35">
      <c r="B377" s="39"/>
      <c r="G377" s="65"/>
      <c r="I377" s="66"/>
      <c r="K377" s="39"/>
      <c r="L377" s="39"/>
    </row>
    <row r="378" spans="2:12" s="37" customFormat="1" ht="14.5" x14ac:dyDescent="0.35">
      <c r="B378" s="39"/>
      <c r="G378" s="65"/>
      <c r="I378" s="66"/>
      <c r="K378" s="39"/>
      <c r="L378" s="39"/>
    </row>
    <row r="379" spans="2:12" s="37" customFormat="1" ht="14.5" x14ac:dyDescent="0.35">
      <c r="B379" s="39"/>
      <c r="G379" s="65"/>
      <c r="I379" s="66"/>
      <c r="K379" s="39"/>
      <c r="L379" s="39"/>
    </row>
    <row r="380" spans="2:12" s="37" customFormat="1" ht="14.5" x14ac:dyDescent="0.35">
      <c r="B380" s="39"/>
      <c r="G380" s="65"/>
      <c r="I380" s="66"/>
      <c r="K380" s="39"/>
      <c r="L380" s="39"/>
    </row>
    <row r="381" spans="2:12" s="37" customFormat="1" ht="14.5" x14ac:dyDescent="0.35">
      <c r="B381" s="39"/>
      <c r="G381" s="65"/>
      <c r="I381" s="66"/>
      <c r="K381" s="39"/>
      <c r="L381" s="39"/>
    </row>
    <row r="382" spans="2:12" s="37" customFormat="1" ht="14.5" x14ac:dyDescent="0.35">
      <c r="B382" s="39"/>
      <c r="G382" s="65"/>
      <c r="I382" s="66"/>
      <c r="K382" s="39"/>
      <c r="L382" s="39"/>
    </row>
    <row r="383" spans="2:12" s="37" customFormat="1" ht="14.5" x14ac:dyDescent="0.35">
      <c r="B383" s="39"/>
      <c r="G383" s="65"/>
      <c r="I383" s="66"/>
      <c r="K383" s="39"/>
      <c r="L383" s="39"/>
    </row>
    <row r="384" spans="2:12" s="37" customFormat="1" ht="14.5" x14ac:dyDescent="0.35">
      <c r="B384" s="39"/>
      <c r="G384" s="65"/>
      <c r="I384" s="66"/>
      <c r="K384" s="39"/>
      <c r="L384" s="39"/>
    </row>
    <row r="385" spans="2:12" s="37" customFormat="1" ht="14.5" x14ac:dyDescent="0.35">
      <c r="B385" s="39"/>
      <c r="G385" s="65"/>
      <c r="I385" s="66"/>
      <c r="K385" s="39"/>
      <c r="L385" s="39"/>
    </row>
    <row r="386" spans="2:12" s="37" customFormat="1" ht="14.5" x14ac:dyDescent="0.35">
      <c r="B386" s="39"/>
      <c r="G386" s="65"/>
      <c r="I386" s="66"/>
      <c r="K386" s="39"/>
      <c r="L386" s="39"/>
    </row>
    <row r="387" spans="2:12" s="37" customFormat="1" ht="14.5" x14ac:dyDescent="0.35">
      <c r="B387" s="39"/>
      <c r="G387" s="65"/>
      <c r="I387" s="66"/>
      <c r="K387" s="39"/>
      <c r="L387" s="39"/>
    </row>
    <row r="388" spans="2:12" s="37" customFormat="1" ht="14.5" x14ac:dyDescent="0.35">
      <c r="B388" s="39"/>
      <c r="G388" s="65"/>
      <c r="I388" s="66"/>
      <c r="K388" s="39"/>
      <c r="L388" s="39"/>
    </row>
    <row r="389" spans="2:12" s="37" customFormat="1" ht="14.5" x14ac:dyDescent="0.35">
      <c r="B389" s="39"/>
      <c r="G389" s="65"/>
      <c r="I389" s="66"/>
      <c r="K389" s="39"/>
      <c r="L389" s="39"/>
    </row>
    <row r="390" spans="2:12" s="37" customFormat="1" ht="14.5" x14ac:dyDescent="0.35">
      <c r="B390" s="39"/>
      <c r="G390" s="65"/>
      <c r="I390" s="66"/>
      <c r="K390" s="39"/>
      <c r="L390" s="39"/>
    </row>
    <row r="391" spans="2:12" s="37" customFormat="1" ht="14.5" x14ac:dyDescent="0.35">
      <c r="B391" s="39"/>
      <c r="G391" s="65"/>
      <c r="I391" s="66"/>
      <c r="K391" s="39"/>
      <c r="L391" s="39"/>
    </row>
    <row r="392" spans="2:12" s="37" customFormat="1" ht="14.5" x14ac:dyDescent="0.35">
      <c r="B392" s="39"/>
      <c r="G392" s="65"/>
      <c r="I392" s="66"/>
      <c r="K392" s="39"/>
      <c r="L392" s="39"/>
    </row>
    <row r="393" spans="2:12" s="37" customFormat="1" ht="14.5" x14ac:dyDescent="0.35">
      <c r="B393" s="39"/>
      <c r="G393" s="65"/>
      <c r="I393" s="66"/>
      <c r="K393" s="39"/>
      <c r="L393" s="39"/>
    </row>
    <row r="394" spans="2:12" s="37" customFormat="1" ht="14.5" x14ac:dyDescent="0.35">
      <c r="B394" s="39"/>
      <c r="G394" s="65"/>
      <c r="I394" s="66"/>
      <c r="K394" s="39"/>
      <c r="L394" s="39"/>
    </row>
    <row r="395" spans="2:12" s="37" customFormat="1" ht="14.5" x14ac:dyDescent="0.35">
      <c r="B395" s="39"/>
      <c r="G395" s="65"/>
      <c r="I395" s="66"/>
      <c r="K395" s="39"/>
      <c r="L395" s="39"/>
    </row>
    <row r="396" spans="2:12" s="37" customFormat="1" ht="14.5" x14ac:dyDescent="0.35">
      <c r="B396" s="39"/>
      <c r="G396" s="65"/>
      <c r="I396" s="66"/>
      <c r="K396" s="39"/>
      <c r="L396" s="39"/>
    </row>
    <row r="397" spans="2:12" s="37" customFormat="1" ht="14.5" x14ac:dyDescent="0.35">
      <c r="B397" s="39"/>
      <c r="G397" s="65"/>
      <c r="I397" s="66"/>
      <c r="K397" s="39"/>
      <c r="L397" s="39"/>
    </row>
    <row r="398" spans="2:12" s="37" customFormat="1" ht="14.5" x14ac:dyDescent="0.35">
      <c r="B398" s="39"/>
      <c r="G398" s="65"/>
      <c r="I398" s="66"/>
      <c r="K398" s="39"/>
      <c r="L398" s="39"/>
    </row>
    <row r="399" spans="2:12" s="37" customFormat="1" ht="14.5" x14ac:dyDescent="0.35">
      <c r="B399" s="39"/>
      <c r="G399" s="65"/>
      <c r="I399" s="66"/>
      <c r="K399" s="39"/>
      <c r="L399" s="39"/>
    </row>
    <row r="400" spans="2:12" s="37" customFormat="1" ht="14.5" x14ac:dyDescent="0.35">
      <c r="B400" s="39"/>
      <c r="G400" s="65"/>
      <c r="I400" s="66"/>
      <c r="K400" s="39"/>
      <c r="L400" s="39"/>
    </row>
    <row r="401" spans="2:12" s="37" customFormat="1" ht="14.5" x14ac:dyDescent="0.35">
      <c r="B401" s="39"/>
      <c r="G401" s="65"/>
      <c r="I401" s="66"/>
      <c r="K401" s="39"/>
      <c r="L401" s="39"/>
    </row>
    <row r="402" spans="2:12" s="37" customFormat="1" ht="14.5" x14ac:dyDescent="0.35">
      <c r="B402" s="39"/>
      <c r="G402" s="65"/>
      <c r="I402" s="66"/>
      <c r="K402" s="39"/>
      <c r="L402" s="39"/>
    </row>
    <row r="403" spans="2:12" s="37" customFormat="1" ht="14.5" x14ac:dyDescent="0.35">
      <c r="B403" s="39"/>
      <c r="G403" s="65"/>
      <c r="I403" s="66"/>
      <c r="K403" s="39"/>
      <c r="L403" s="39"/>
    </row>
    <row r="404" spans="2:12" s="37" customFormat="1" ht="14.5" x14ac:dyDescent="0.35">
      <c r="B404" s="39"/>
      <c r="G404" s="65"/>
      <c r="I404" s="66"/>
      <c r="K404" s="39"/>
      <c r="L404" s="39"/>
    </row>
    <row r="405" spans="2:12" s="37" customFormat="1" ht="14.5" x14ac:dyDescent="0.35">
      <c r="B405" s="39"/>
      <c r="G405" s="65"/>
      <c r="I405" s="66"/>
      <c r="K405" s="39"/>
      <c r="L405" s="39"/>
    </row>
    <row r="406" spans="2:12" s="37" customFormat="1" ht="14.5" x14ac:dyDescent="0.35">
      <c r="B406" s="39"/>
      <c r="G406" s="65"/>
      <c r="I406" s="66"/>
      <c r="K406" s="39"/>
      <c r="L406" s="39"/>
    </row>
    <row r="407" spans="2:12" s="37" customFormat="1" ht="14.5" x14ac:dyDescent="0.35">
      <c r="B407" s="39"/>
      <c r="G407" s="65"/>
      <c r="I407" s="66"/>
      <c r="K407" s="39"/>
      <c r="L407" s="39"/>
    </row>
    <row r="408" spans="2:12" s="37" customFormat="1" ht="14.5" x14ac:dyDescent="0.35">
      <c r="B408" s="39"/>
      <c r="G408" s="65"/>
      <c r="I408" s="66"/>
      <c r="K408" s="39"/>
      <c r="L408" s="39"/>
    </row>
    <row r="409" spans="2:12" s="37" customFormat="1" ht="14.5" x14ac:dyDescent="0.35">
      <c r="B409" s="39"/>
      <c r="G409" s="65"/>
      <c r="I409" s="66"/>
      <c r="K409" s="39"/>
      <c r="L409" s="39"/>
    </row>
    <row r="410" spans="2:12" s="37" customFormat="1" ht="14.5" x14ac:dyDescent="0.35">
      <c r="B410" s="39"/>
      <c r="G410" s="65"/>
      <c r="I410" s="66"/>
      <c r="K410" s="39"/>
      <c r="L410" s="39"/>
    </row>
    <row r="411" spans="2:12" s="37" customFormat="1" ht="14.5" x14ac:dyDescent="0.35">
      <c r="B411" s="39"/>
      <c r="G411" s="65"/>
      <c r="I411" s="66"/>
      <c r="K411" s="39"/>
      <c r="L411" s="39"/>
    </row>
    <row r="412" spans="2:12" s="37" customFormat="1" ht="14.5" x14ac:dyDescent="0.35">
      <c r="B412" s="39"/>
      <c r="G412" s="65"/>
      <c r="I412" s="66"/>
      <c r="K412" s="39"/>
      <c r="L412" s="39"/>
    </row>
    <row r="413" spans="2:12" s="37" customFormat="1" ht="14.5" x14ac:dyDescent="0.35">
      <c r="B413" s="39"/>
      <c r="G413" s="65"/>
      <c r="I413" s="66"/>
      <c r="K413" s="39"/>
      <c r="L413" s="39"/>
    </row>
    <row r="414" spans="2:12" s="37" customFormat="1" ht="14.5" x14ac:dyDescent="0.35">
      <c r="B414" s="39"/>
      <c r="G414" s="65"/>
      <c r="I414" s="66"/>
      <c r="K414" s="39"/>
      <c r="L414" s="39"/>
    </row>
    <row r="415" spans="2:12" s="37" customFormat="1" ht="14.5" x14ac:dyDescent="0.35">
      <c r="B415" s="39"/>
      <c r="G415" s="65"/>
      <c r="I415" s="66"/>
      <c r="K415" s="39"/>
      <c r="L415" s="39"/>
    </row>
    <row r="416" spans="2:12" s="37" customFormat="1" ht="14.5" x14ac:dyDescent="0.35">
      <c r="B416" s="39"/>
      <c r="G416" s="65"/>
      <c r="I416" s="66"/>
      <c r="K416" s="39"/>
      <c r="L416" s="39"/>
    </row>
    <row r="417" spans="2:12" s="37" customFormat="1" ht="14.5" x14ac:dyDescent="0.35">
      <c r="B417" s="39"/>
      <c r="G417" s="65"/>
      <c r="I417" s="66"/>
      <c r="K417" s="39"/>
      <c r="L417" s="39"/>
    </row>
    <row r="418" spans="2:12" s="37" customFormat="1" ht="14.5" x14ac:dyDescent="0.35">
      <c r="B418" s="39"/>
      <c r="G418" s="65"/>
      <c r="I418" s="66"/>
      <c r="K418" s="39"/>
      <c r="L418" s="39"/>
    </row>
    <row r="419" spans="2:12" s="37" customFormat="1" ht="14.5" x14ac:dyDescent="0.35">
      <c r="B419" s="39"/>
      <c r="G419" s="65"/>
      <c r="I419" s="66"/>
      <c r="K419" s="39"/>
      <c r="L419" s="39"/>
    </row>
    <row r="420" spans="2:12" s="37" customFormat="1" ht="14.5" x14ac:dyDescent="0.35">
      <c r="B420" s="39"/>
      <c r="G420" s="65"/>
      <c r="I420" s="66"/>
      <c r="K420" s="39"/>
      <c r="L420" s="39"/>
    </row>
    <row r="421" spans="2:12" s="37" customFormat="1" ht="14.5" x14ac:dyDescent="0.35">
      <c r="B421" s="39"/>
      <c r="G421" s="65"/>
      <c r="I421" s="66"/>
      <c r="K421" s="39"/>
      <c r="L421" s="39"/>
    </row>
    <row r="422" spans="2:12" s="37" customFormat="1" ht="14.5" x14ac:dyDescent="0.35">
      <c r="B422" s="39"/>
      <c r="G422" s="65"/>
      <c r="I422" s="66"/>
      <c r="K422" s="39"/>
      <c r="L422" s="39"/>
    </row>
    <row r="423" spans="2:12" s="37" customFormat="1" ht="14.5" x14ac:dyDescent="0.35">
      <c r="B423" s="39"/>
      <c r="G423" s="65"/>
      <c r="I423" s="66"/>
      <c r="K423" s="39"/>
      <c r="L423" s="39"/>
    </row>
    <row r="424" spans="2:12" s="37" customFormat="1" ht="14.5" x14ac:dyDescent="0.35">
      <c r="B424" s="39"/>
      <c r="G424" s="65"/>
      <c r="I424" s="66"/>
      <c r="K424" s="39"/>
      <c r="L424" s="39"/>
    </row>
    <row r="425" spans="2:12" s="37" customFormat="1" ht="14.5" x14ac:dyDescent="0.35">
      <c r="B425" s="39"/>
      <c r="G425" s="65"/>
      <c r="I425" s="66"/>
      <c r="K425" s="39"/>
      <c r="L425" s="39"/>
    </row>
    <row r="426" spans="2:12" s="37" customFormat="1" ht="14.5" x14ac:dyDescent="0.35">
      <c r="B426" s="39"/>
      <c r="G426" s="65"/>
      <c r="I426" s="66"/>
      <c r="K426" s="39"/>
      <c r="L426" s="39"/>
    </row>
    <row r="427" spans="2:12" s="37" customFormat="1" ht="14.5" x14ac:dyDescent="0.35">
      <c r="B427" s="39"/>
      <c r="G427" s="65"/>
      <c r="I427" s="66"/>
      <c r="K427" s="39"/>
      <c r="L427" s="39"/>
    </row>
    <row r="428" spans="2:12" s="37" customFormat="1" ht="14.5" x14ac:dyDescent="0.35">
      <c r="B428" s="39"/>
      <c r="G428" s="65"/>
      <c r="I428" s="66"/>
      <c r="K428" s="39"/>
      <c r="L428" s="39"/>
    </row>
    <row r="429" spans="2:12" s="37" customFormat="1" ht="14.5" x14ac:dyDescent="0.35">
      <c r="B429" s="39"/>
      <c r="G429" s="65"/>
      <c r="I429" s="66"/>
      <c r="K429" s="39"/>
      <c r="L429" s="39"/>
    </row>
    <row r="430" spans="2:12" s="37" customFormat="1" ht="14.5" x14ac:dyDescent="0.35">
      <c r="B430" s="39"/>
      <c r="G430" s="65"/>
      <c r="I430" s="66"/>
      <c r="K430" s="39"/>
      <c r="L430" s="39"/>
    </row>
    <row r="431" spans="2:12" s="37" customFormat="1" ht="14.5" x14ac:dyDescent="0.35">
      <c r="B431" s="39"/>
      <c r="G431" s="65"/>
      <c r="I431" s="66"/>
      <c r="K431" s="39"/>
      <c r="L431" s="39"/>
    </row>
    <row r="432" spans="2:12" s="37" customFormat="1" ht="14.5" x14ac:dyDescent="0.35">
      <c r="B432" s="39"/>
      <c r="G432" s="65"/>
      <c r="I432" s="66"/>
      <c r="K432" s="39"/>
      <c r="L432" s="39"/>
    </row>
    <row r="433" spans="2:12" s="37" customFormat="1" ht="14.5" x14ac:dyDescent="0.35">
      <c r="B433" s="39"/>
      <c r="G433" s="65"/>
      <c r="I433" s="66"/>
      <c r="K433" s="39"/>
      <c r="L433" s="39"/>
    </row>
    <row r="434" spans="2:12" s="37" customFormat="1" ht="14.5" x14ac:dyDescent="0.35">
      <c r="B434" s="39"/>
      <c r="G434" s="65"/>
      <c r="I434" s="66"/>
      <c r="K434" s="39"/>
      <c r="L434" s="39"/>
    </row>
    <row r="435" spans="2:12" s="37" customFormat="1" ht="14.5" x14ac:dyDescent="0.35">
      <c r="B435" s="39"/>
      <c r="G435" s="65"/>
      <c r="I435" s="66"/>
      <c r="K435" s="39"/>
      <c r="L435" s="39"/>
    </row>
    <row r="436" spans="2:12" s="37" customFormat="1" ht="14.5" x14ac:dyDescent="0.35">
      <c r="B436" s="39"/>
      <c r="G436" s="65"/>
      <c r="I436" s="66"/>
      <c r="K436" s="39"/>
      <c r="L436" s="39"/>
    </row>
    <row r="437" spans="2:12" s="37" customFormat="1" ht="14.5" x14ac:dyDescent="0.35">
      <c r="B437" s="39"/>
      <c r="G437" s="65"/>
      <c r="I437" s="66"/>
      <c r="K437" s="39"/>
      <c r="L437" s="39"/>
    </row>
    <row r="438" spans="2:12" s="37" customFormat="1" ht="14.5" x14ac:dyDescent="0.35">
      <c r="B438" s="39"/>
      <c r="G438" s="65"/>
      <c r="I438" s="66"/>
      <c r="K438" s="39"/>
      <c r="L438" s="39"/>
    </row>
    <row r="439" spans="2:12" s="37" customFormat="1" ht="14.5" x14ac:dyDescent="0.35">
      <c r="B439" s="39"/>
      <c r="G439" s="65"/>
      <c r="I439" s="66"/>
      <c r="K439" s="39"/>
      <c r="L439" s="39"/>
    </row>
    <row r="440" spans="2:12" s="37" customFormat="1" ht="14.5" x14ac:dyDescent="0.35">
      <c r="B440" s="39"/>
      <c r="G440" s="65"/>
      <c r="I440" s="66"/>
      <c r="K440" s="39"/>
      <c r="L440" s="39"/>
    </row>
    <row r="441" spans="2:12" s="37" customFormat="1" ht="14.5" x14ac:dyDescent="0.35">
      <c r="B441" s="39"/>
      <c r="G441" s="65"/>
      <c r="I441" s="66"/>
      <c r="K441" s="39"/>
      <c r="L441" s="39"/>
    </row>
    <row r="442" spans="2:12" s="37" customFormat="1" ht="14.5" x14ac:dyDescent="0.35">
      <c r="B442" s="39"/>
      <c r="G442" s="65"/>
      <c r="I442" s="66"/>
      <c r="K442" s="39"/>
      <c r="L442" s="39"/>
    </row>
    <row r="443" spans="2:12" s="37" customFormat="1" ht="14.5" x14ac:dyDescent="0.35">
      <c r="B443" s="39"/>
      <c r="G443" s="65"/>
      <c r="I443" s="66"/>
      <c r="K443" s="39"/>
      <c r="L443" s="39"/>
    </row>
    <row r="444" spans="2:12" s="37" customFormat="1" ht="14.5" x14ac:dyDescent="0.35">
      <c r="B444" s="39"/>
      <c r="G444" s="65"/>
      <c r="I444" s="66"/>
      <c r="K444" s="39"/>
      <c r="L444" s="39"/>
    </row>
    <row r="445" spans="2:12" s="37" customFormat="1" ht="14.5" x14ac:dyDescent="0.35">
      <c r="B445" s="39"/>
      <c r="G445" s="65"/>
      <c r="I445" s="66"/>
      <c r="K445" s="39"/>
      <c r="L445" s="39"/>
    </row>
    <row r="446" spans="2:12" s="37" customFormat="1" ht="14.5" x14ac:dyDescent="0.35">
      <c r="B446" s="39"/>
      <c r="G446" s="65"/>
      <c r="I446" s="66"/>
      <c r="K446" s="39"/>
      <c r="L446" s="39"/>
    </row>
    <row r="447" spans="2:12" s="37" customFormat="1" ht="14.5" x14ac:dyDescent="0.35">
      <c r="B447" s="39"/>
      <c r="G447" s="65"/>
      <c r="I447" s="66"/>
      <c r="K447" s="39"/>
      <c r="L447" s="39"/>
    </row>
    <row r="448" spans="2:12" s="37" customFormat="1" ht="14.5" x14ac:dyDescent="0.35">
      <c r="B448" s="39"/>
      <c r="G448" s="65"/>
      <c r="I448" s="66"/>
      <c r="K448" s="39"/>
      <c r="L448" s="39"/>
    </row>
    <row r="449" spans="2:12" s="37" customFormat="1" ht="14.5" x14ac:dyDescent="0.35">
      <c r="B449" s="39"/>
      <c r="G449" s="65"/>
      <c r="I449" s="66"/>
      <c r="K449" s="39"/>
      <c r="L449" s="39"/>
    </row>
    <row r="450" spans="2:12" s="37" customFormat="1" ht="14.5" x14ac:dyDescent="0.35">
      <c r="B450" s="39"/>
      <c r="G450" s="65"/>
      <c r="I450" s="66"/>
      <c r="K450" s="39"/>
      <c r="L450" s="39"/>
    </row>
    <row r="451" spans="2:12" s="37" customFormat="1" ht="14.5" x14ac:dyDescent="0.35">
      <c r="B451" s="39"/>
      <c r="G451" s="65"/>
      <c r="I451" s="66"/>
      <c r="K451" s="39"/>
      <c r="L451" s="39"/>
    </row>
    <row r="452" spans="2:12" s="37" customFormat="1" ht="14.5" x14ac:dyDescent="0.35">
      <c r="B452" s="39"/>
      <c r="G452" s="65"/>
      <c r="I452" s="66"/>
      <c r="K452" s="39"/>
      <c r="L452" s="39"/>
    </row>
    <row r="453" spans="2:12" s="37" customFormat="1" ht="14.5" x14ac:dyDescent="0.35">
      <c r="B453" s="39"/>
      <c r="G453" s="65"/>
      <c r="I453" s="66"/>
      <c r="K453" s="39"/>
      <c r="L453" s="39"/>
    </row>
    <row r="454" spans="2:12" s="37" customFormat="1" ht="14.5" x14ac:dyDescent="0.35">
      <c r="B454" s="39"/>
      <c r="G454" s="65"/>
      <c r="I454" s="66"/>
      <c r="K454" s="39"/>
      <c r="L454" s="39"/>
    </row>
    <row r="455" spans="2:12" s="37" customFormat="1" ht="14.5" x14ac:dyDescent="0.35">
      <c r="B455" s="39"/>
      <c r="G455" s="65"/>
      <c r="I455" s="66"/>
      <c r="K455" s="39"/>
      <c r="L455" s="39"/>
    </row>
    <row r="456" spans="2:12" s="37" customFormat="1" ht="14.5" x14ac:dyDescent="0.35">
      <c r="B456" s="39"/>
      <c r="G456" s="65"/>
      <c r="I456" s="66"/>
      <c r="K456" s="39"/>
      <c r="L456" s="39"/>
    </row>
    <row r="457" spans="2:12" s="37" customFormat="1" ht="14.5" x14ac:dyDescent="0.35">
      <c r="B457" s="39"/>
      <c r="G457" s="65"/>
      <c r="I457" s="66"/>
      <c r="K457" s="39"/>
      <c r="L457" s="39"/>
    </row>
    <row r="458" spans="2:12" s="37" customFormat="1" ht="14.5" x14ac:dyDescent="0.35">
      <c r="B458" s="39"/>
      <c r="G458" s="65"/>
      <c r="I458" s="66"/>
      <c r="K458" s="39"/>
      <c r="L458" s="39"/>
    </row>
    <row r="459" spans="2:12" s="37" customFormat="1" ht="14.5" x14ac:dyDescent="0.35">
      <c r="B459" s="39"/>
      <c r="G459" s="65"/>
      <c r="I459" s="66"/>
      <c r="K459" s="39"/>
      <c r="L459" s="39"/>
    </row>
    <row r="460" spans="2:12" s="37" customFormat="1" ht="14.5" x14ac:dyDescent="0.35">
      <c r="B460" s="39"/>
      <c r="G460" s="65"/>
      <c r="I460" s="66"/>
      <c r="K460" s="39"/>
      <c r="L460" s="39"/>
    </row>
    <row r="461" spans="2:12" s="37" customFormat="1" ht="14.5" x14ac:dyDescent="0.35">
      <c r="B461" s="39"/>
      <c r="G461" s="65"/>
      <c r="I461" s="66"/>
      <c r="K461" s="39"/>
      <c r="L461" s="39"/>
    </row>
    <row r="462" spans="2:12" s="37" customFormat="1" ht="14.5" x14ac:dyDescent="0.35">
      <c r="B462" s="39"/>
      <c r="G462" s="65"/>
      <c r="I462" s="66"/>
      <c r="K462" s="39"/>
      <c r="L462" s="39"/>
    </row>
    <row r="463" spans="2:12" s="37" customFormat="1" ht="14.5" x14ac:dyDescent="0.35">
      <c r="B463" s="39"/>
      <c r="G463" s="65"/>
      <c r="I463" s="66"/>
      <c r="K463" s="39"/>
      <c r="L463" s="39"/>
    </row>
    <row r="464" spans="2:12" s="37" customFormat="1" ht="14.5" x14ac:dyDescent="0.35">
      <c r="B464" s="39"/>
      <c r="G464" s="65"/>
      <c r="I464" s="66"/>
      <c r="K464" s="39"/>
      <c r="L464" s="39"/>
    </row>
    <row r="465" spans="2:12" s="37" customFormat="1" ht="14.5" x14ac:dyDescent="0.35">
      <c r="B465" s="39"/>
      <c r="G465" s="65"/>
      <c r="I465" s="66"/>
      <c r="K465" s="39"/>
      <c r="L465" s="39"/>
    </row>
    <row r="466" spans="2:12" s="37" customFormat="1" ht="14.5" x14ac:dyDescent="0.35">
      <c r="B466" s="39"/>
      <c r="G466" s="65"/>
      <c r="I466" s="66"/>
      <c r="K466" s="39"/>
      <c r="L466" s="39"/>
    </row>
    <row r="467" spans="2:12" s="37" customFormat="1" ht="14.5" x14ac:dyDescent="0.35">
      <c r="B467" s="39"/>
      <c r="G467" s="65"/>
      <c r="I467" s="66"/>
      <c r="K467" s="39"/>
      <c r="L467" s="39"/>
    </row>
    <row r="468" spans="2:12" s="37" customFormat="1" ht="14.5" x14ac:dyDescent="0.35">
      <c r="B468" s="39"/>
      <c r="G468" s="65"/>
      <c r="I468" s="66"/>
      <c r="K468" s="39"/>
      <c r="L468" s="39"/>
    </row>
    <row r="469" spans="2:12" s="37" customFormat="1" ht="14.5" x14ac:dyDescent="0.35">
      <c r="B469" s="39"/>
      <c r="G469" s="65"/>
      <c r="I469" s="66"/>
      <c r="K469" s="39"/>
      <c r="L469" s="39"/>
    </row>
    <row r="470" spans="2:12" s="37" customFormat="1" ht="14.5" x14ac:dyDescent="0.35">
      <c r="B470" s="39"/>
      <c r="G470" s="65"/>
      <c r="I470" s="66"/>
      <c r="K470" s="39"/>
      <c r="L470" s="39"/>
    </row>
    <row r="471" spans="2:12" s="37" customFormat="1" ht="14.5" x14ac:dyDescent="0.35">
      <c r="B471" s="39"/>
      <c r="G471" s="65"/>
      <c r="I471" s="66"/>
      <c r="K471" s="39"/>
      <c r="L471" s="39"/>
    </row>
    <row r="472" spans="2:12" s="37" customFormat="1" ht="14.5" x14ac:dyDescent="0.35">
      <c r="B472" s="39"/>
      <c r="G472" s="65"/>
      <c r="I472" s="66"/>
      <c r="K472" s="39"/>
      <c r="L472" s="39"/>
    </row>
    <row r="473" spans="2:12" s="37" customFormat="1" ht="14.5" x14ac:dyDescent="0.35">
      <c r="B473" s="39"/>
      <c r="G473" s="65"/>
      <c r="I473" s="66"/>
      <c r="K473" s="39"/>
      <c r="L473" s="39"/>
    </row>
    <row r="474" spans="2:12" s="37" customFormat="1" ht="14.5" x14ac:dyDescent="0.35">
      <c r="B474" s="39"/>
      <c r="G474" s="65"/>
      <c r="I474" s="66"/>
      <c r="K474" s="39"/>
      <c r="L474" s="39"/>
    </row>
    <row r="475" spans="2:12" s="37" customFormat="1" ht="14.5" x14ac:dyDescent="0.35">
      <c r="B475" s="39"/>
      <c r="G475" s="65"/>
      <c r="I475" s="66"/>
      <c r="K475" s="39"/>
      <c r="L475" s="39"/>
    </row>
    <row r="476" spans="2:12" s="37" customFormat="1" ht="14.5" x14ac:dyDescent="0.35">
      <c r="B476" s="39"/>
      <c r="G476" s="65"/>
      <c r="I476" s="66"/>
      <c r="K476" s="39"/>
      <c r="L476" s="39"/>
    </row>
    <row r="477" spans="2:12" s="37" customFormat="1" ht="14.5" x14ac:dyDescent="0.35">
      <c r="B477" s="39"/>
      <c r="G477" s="65"/>
      <c r="I477" s="66"/>
      <c r="K477" s="39"/>
      <c r="L477" s="39"/>
    </row>
    <row r="478" spans="2:12" s="37" customFormat="1" ht="14.5" x14ac:dyDescent="0.35">
      <c r="B478" s="39"/>
      <c r="G478" s="65"/>
      <c r="I478" s="66"/>
      <c r="K478" s="39"/>
      <c r="L478" s="39"/>
    </row>
    <row r="479" spans="2:12" s="37" customFormat="1" ht="14.5" x14ac:dyDescent="0.35">
      <c r="B479" s="39"/>
      <c r="G479" s="65"/>
      <c r="I479" s="66"/>
      <c r="K479" s="39"/>
      <c r="L479" s="39"/>
    </row>
    <row r="480" spans="2:12" s="37" customFormat="1" ht="14.5" x14ac:dyDescent="0.35">
      <c r="B480" s="39"/>
      <c r="G480" s="65"/>
      <c r="I480" s="66"/>
      <c r="K480" s="39"/>
      <c r="L480" s="39"/>
    </row>
    <row r="481" spans="2:12" s="37" customFormat="1" ht="14.5" x14ac:dyDescent="0.35">
      <c r="B481" s="39"/>
      <c r="G481" s="65"/>
      <c r="I481" s="66"/>
      <c r="K481" s="39"/>
      <c r="L481" s="39"/>
    </row>
    <row r="482" spans="2:12" s="37" customFormat="1" ht="14.5" x14ac:dyDescent="0.35">
      <c r="B482" s="39"/>
      <c r="G482" s="65"/>
      <c r="I482" s="66"/>
      <c r="K482" s="39"/>
      <c r="L482" s="39"/>
    </row>
    <row r="483" spans="2:12" s="37" customFormat="1" ht="14.5" x14ac:dyDescent="0.35">
      <c r="B483" s="39"/>
      <c r="G483" s="65"/>
      <c r="I483" s="66"/>
      <c r="K483" s="39"/>
      <c r="L483" s="39"/>
    </row>
    <row r="484" spans="2:12" s="37" customFormat="1" ht="14.5" x14ac:dyDescent="0.35">
      <c r="B484" s="39"/>
      <c r="G484" s="65"/>
      <c r="I484" s="66"/>
      <c r="K484" s="39"/>
      <c r="L484" s="39"/>
    </row>
    <row r="485" spans="2:12" s="37" customFormat="1" ht="14.5" x14ac:dyDescent="0.35">
      <c r="B485" s="39"/>
      <c r="G485" s="65"/>
      <c r="I485" s="66"/>
      <c r="K485" s="39"/>
      <c r="L485" s="39"/>
    </row>
    <row r="486" spans="2:12" s="37" customFormat="1" ht="14.5" x14ac:dyDescent="0.35">
      <c r="B486" s="39"/>
      <c r="G486" s="65"/>
      <c r="I486" s="66"/>
      <c r="K486" s="39"/>
      <c r="L486" s="39"/>
    </row>
    <row r="487" spans="2:12" s="37" customFormat="1" ht="14.5" x14ac:dyDescent="0.35">
      <c r="B487" s="39"/>
      <c r="G487" s="65"/>
      <c r="I487" s="66"/>
      <c r="K487" s="39"/>
      <c r="L487" s="39"/>
    </row>
    <row r="488" spans="2:12" s="37" customFormat="1" ht="14.5" x14ac:dyDescent="0.35">
      <c r="B488" s="39"/>
      <c r="G488" s="65"/>
      <c r="I488" s="66"/>
      <c r="K488" s="39"/>
      <c r="L488" s="39"/>
    </row>
    <row r="489" spans="2:12" s="37" customFormat="1" ht="14.5" x14ac:dyDescent="0.35">
      <c r="B489" s="39"/>
      <c r="G489" s="65"/>
      <c r="I489" s="66"/>
      <c r="K489" s="39"/>
      <c r="L489" s="39"/>
    </row>
    <row r="490" spans="2:12" s="37" customFormat="1" ht="14.5" x14ac:dyDescent="0.35">
      <c r="B490" s="39"/>
      <c r="G490" s="65"/>
      <c r="I490" s="66"/>
      <c r="K490" s="39"/>
      <c r="L490" s="39"/>
    </row>
    <row r="491" spans="2:12" s="37" customFormat="1" ht="14.5" x14ac:dyDescent="0.35">
      <c r="B491" s="39"/>
      <c r="G491" s="65"/>
      <c r="I491" s="66"/>
      <c r="K491" s="39"/>
      <c r="L491" s="39"/>
    </row>
    <row r="492" spans="2:12" s="37" customFormat="1" ht="14.5" x14ac:dyDescent="0.35">
      <c r="B492" s="39"/>
      <c r="G492" s="65"/>
      <c r="I492" s="66"/>
      <c r="K492" s="39"/>
      <c r="L492" s="39"/>
    </row>
    <row r="493" spans="2:12" s="37" customFormat="1" ht="14.5" x14ac:dyDescent="0.35">
      <c r="B493" s="39"/>
      <c r="G493" s="65"/>
      <c r="I493" s="66"/>
      <c r="K493" s="39"/>
      <c r="L493" s="39"/>
    </row>
    <row r="494" spans="2:12" s="37" customFormat="1" ht="14.5" x14ac:dyDescent="0.35">
      <c r="B494" s="39"/>
      <c r="G494" s="65"/>
      <c r="I494" s="66"/>
      <c r="K494" s="39"/>
      <c r="L494" s="39"/>
    </row>
    <row r="495" spans="2:12" s="37" customFormat="1" ht="14.5" x14ac:dyDescent="0.35">
      <c r="B495" s="39"/>
      <c r="G495" s="65"/>
      <c r="I495" s="66"/>
      <c r="K495" s="39"/>
      <c r="L495" s="39"/>
    </row>
    <row r="496" spans="2:12" s="37" customFormat="1" ht="14.5" x14ac:dyDescent="0.35">
      <c r="B496" s="39"/>
      <c r="G496" s="65"/>
      <c r="I496" s="66"/>
      <c r="K496" s="39"/>
      <c r="L496" s="39"/>
    </row>
    <row r="497" spans="2:12" s="37" customFormat="1" ht="14.5" x14ac:dyDescent="0.35">
      <c r="B497" s="39"/>
      <c r="G497" s="65"/>
      <c r="I497" s="66"/>
      <c r="K497" s="39"/>
      <c r="L497" s="39"/>
    </row>
    <row r="498" spans="2:12" s="37" customFormat="1" ht="14.5" x14ac:dyDescent="0.35">
      <c r="B498" s="39"/>
      <c r="G498" s="65"/>
      <c r="I498" s="66"/>
      <c r="K498" s="39"/>
      <c r="L498" s="39"/>
    </row>
    <row r="499" spans="2:12" s="37" customFormat="1" ht="14.5" x14ac:dyDescent="0.35">
      <c r="B499" s="39"/>
      <c r="G499" s="65"/>
      <c r="I499" s="66"/>
      <c r="K499" s="39"/>
      <c r="L499" s="39"/>
    </row>
    <row r="500" spans="2:12" s="37" customFormat="1" ht="14.5" x14ac:dyDescent="0.35">
      <c r="B500" s="39"/>
      <c r="G500" s="65"/>
      <c r="I500" s="66"/>
      <c r="K500" s="39"/>
      <c r="L500" s="39"/>
    </row>
    <row r="501" spans="2:12" s="37" customFormat="1" ht="14.5" x14ac:dyDescent="0.35">
      <c r="B501" s="39"/>
      <c r="G501" s="65"/>
      <c r="I501" s="66"/>
      <c r="K501" s="39"/>
      <c r="L501" s="39"/>
    </row>
    <row r="502" spans="2:12" s="37" customFormat="1" ht="14.5" x14ac:dyDescent="0.35">
      <c r="B502" s="39"/>
      <c r="G502" s="65"/>
      <c r="I502" s="66"/>
      <c r="K502" s="39"/>
      <c r="L502" s="39"/>
    </row>
    <row r="503" spans="2:12" s="37" customFormat="1" ht="14.5" x14ac:dyDescent="0.35">
      <c r="B503" s="39"/>
      <c r="G503" s="65"/>
      <c r="I503" s="66"/>
      <c r="K503" s="39"/>
      <c r="L503" s="39"/>
    </row>
    <row r="504" spans="2:12" s="37" customFormat="1" ht="14.5" x14ac:dyDescent="0.35">
      <c r="B504" s="39"/>
      <c r="G504" s="65"/>
      <c r="I504" s="66"/>
      <c r="K504" s="39"/>
      <c r="L504" s="39"/>
    </row>
    <row r="505" spans="2:12" s="37" customFormat="1" ht="14.5" x14ac:dyDescent="0.35">
      <c r="B505" s="39"/>
      <c r="G505" s="65"/>
      <c r="I505" s="66"/>
      <c r="K505" s="39"/>
      <c r="L505" s="39"/>
    </row>
    <row r="506" spans="2:12" s="37" customFormat="1" ht="14.5" x14ac:dyDescent="0.35">
      <c r="B506" s="39"/>
      <c r="G506" s="65"/>
      <c r="I506" s="66"/>
      <c r="K506" s="39"/>
      <c r="L506" s="39"/>
    </row>
    <row r="507" spans="2:12" s="37" customFormat="1" ht="14.5" x14ac:dyDescent="0.35">
      <c r="B507" s="39"/>
      <c r="G507" s="65"/>
      <c r="I507" s="66"/>
      <c r="K507" s="39"/>
      <c r="L507" s="39"/>
    </row>
    <row r="508" spans="2:12" s="37" customFormat="1" ht="14.5" x14ac:dyDescent="0.35">
      <c r="B508" s="39"/>
      <c r="G508" s="65"/>
      <c r="I508" s="66"/>
      <c r="K508" s="39"/>
      <c r="L508" s="39"/>
    </row>
    <row r="509" spans="2:12" s="37" customFormat="1" ht="14.5" x14ac:dyDescent="0.35">
      <c r="B509" s="39"/>
      <c r="G509" s="65"/>
      <c r="I509" s="66"/>
      <c r="K509" s="39"/>
      <c r="L509" s="39"/>
    </row>
    <row r="510" spans="2:12" s="37" customFormat="1" ht="14.5" x14ac:dyDescent="0.35">
      <c r="B510" s="39"/>
      <c r="G510" s="65"/>
      <c r="I510" s="66"/>
      <c r="K510" s="39"/>
      <c r="L510" s="39"/>
    </row>
    <row r="511" spans="2:12" s="37" customFormat="1" ht="14.5" x14ac:dyDescent="0.35">
      <c r="B511" s="39"/>
      <c r="G511" s="65"/>
      <c r="I511" s="66"/>
      <c r="K511" s="39"/>
      <c r="L511" s="39"/>
    </row>
    <row r="512" spans="2:12" s="37" customFormat="1" ht="14.5" x14ac:dyDescent="0.35">
      <c r="B512" s="39"/>
      <c r="G512" s="65"/>
      <c r="I512" s="67"/>
      <c r="K512" s="39"/>
      <c r="L512" s="39"/>
    </row>
    <row r="513" spans="2:12" s="37" customFormat="1" ht="14.5" x14ac:dyDescent="0.35">
      <c r="B513" s="39"/>
      <c r="G513" s="65"/>
      <c r="I513" s="67"/>
      <c r="K513" s="39"/>
      <c r="L513" s="39"/>
    </row>
    <row r="514" spans="2:12" s="37" customFormat="1" ht="14.5" x14ac:dyDescent="0.35">
      <c r="B514" s="39"/>
      <c r="G514" s="65"/>
      <c r="I514" s="67"/>
      <c r="K514" s="39"/>
      <c r="L514" s="39"/>
    </row>
    <row r="515" spans="2:12" s="37" customFormat="1" ht="14.5" x14ac:dyDescent="0.35">
      <c r="B515" s="39"/>
      <c r="G515" s="65"/>
      <c r="I515" s="67"/>
      <c r="K515" s="39"/>
      <c r="L515" s="39"/>
    </row>
    <row r="516" spans="2:12" s="37" customFormat="1" ht="14.5" x14ac:dyDescent="0.35">
      <c r="B516" s="39"/>
      <c r="G516" s="65"/>
      <c r="I516" s="67"/>
      <c r="K516" s="39"/>
      <c r="L516" s="39"/>
    </row>
    <row r="517" spans="2:12" s="37" customFormat="1" ht="14.5" x14ac:dyDescent="0.35">
      <c r="B517" s="39"/>
      <c r="G517" s="65"/>
      <c r="I517" s="67"/>
      <c r="K517" s="39"/>
      <c r="L517" s="39"/>
    </row>
    <row r="518" spans="2:12" s="37" customFormat="1" ht="14.5" x14ac:dyDescent="0.35">
      <c r="B518" s="39"/>
      <c r="G518" s="65"/>
      <c r="I518" s="67"/>
      <c r="K518" s="39"/>
      <c r="L518" s="39"/>
    </row>
    <row r="519" spans="2:12" s="37" customFormat="1" ht="14.5" x14ac:dyDescent="0.35">
      <c r="B519" s="39"/>
      <c r="G519" s="65"/>
      <c r="I519" s="67"/>
      <c r="K519" s="39"/>
      <c r="L519" s="39"/>
    </row>
    <row r="520" spans="2:12" s="37" customFormat="1" ht="14.5" x14ac:dyDescent="0.35">
      <c r="B520" s="39"/>
      <c r="G520" s="65"/>
      <c r="I520" s="67"/>
      <c r="K520" s="39"/>
      <c r="L520" s="39"/>
    </row>
    <row r="521" spans="2:12" s="37" customFormat="1" ht="14.5" x14ac:dyDescent="0.35">
      <c r="B521" s="39"/>
      <c r="G521" s="65"/>
      <c r="I521" s="67"/>
      <c r="K521" s="39"/>
      <c r="L521" s="39"/>
    </row>
    <row r="522" spans="2:12" s="37" customFormat="1" ht="14.5" x14ac:dyDescent="0.35">
      <c r="B522" s="39"/>
      <c r="G522" s="65"/>
      <c r="I522" s="67"/>
      <c r="K522" s="39"/>
      <c r="L522" s="39"/>
    </row>
    <row r="523" spans="2:12" s="37" customFormat="1" ht="14.5" x14ac:dyDescent="0.35">
      <c r="B523" s="39"/>
      <c r="G523" s="65"/>
      <c r="I523" s="67"/>
      <c r="K523" s="39"/>
      <c r="L523" s="39"/>
    </row>
    <row r="524" spans="2:12" s="37" customFormat="1" ht="14.5" x14ac:dyDescent="0.35">
      <c r="B524" s="39"/>
      <c r="G524" s="65"/>
      <c r="I524" s="67"/>
      <c r="K524" s="39"/>
      <c r="L524" s="39"/>
    </row>
    <row r="525" spans="2:12" s="37" customFormat="1" ht="14.5" x14ac:dyDescent="0.35">
      <c r="B525" s="39"/>
      <c r="G525" s="65"/>
      <c r="I525" s="67"/>
      <c r="K525" s="39"/>
      <c r="L525" s="39"/>
    </row>
    <row r="526" spans="2:12" s="37" customFormat="1" ht="14.5" x14ac:dyDescent="0.35">
      <c r="B526" s="39"/>
      <c r="G526" s="65"/>
      <c r="I526" s="67"/>
      <c r="K526" s="39"/>
      <c r="L526" s="39"/>
    </row>
    <row r="527" spans="2:12" s="37" customFormat="1" ht="14.5" x14ac:dyDescent="0.35">
      <c r="B527" s="39"/>
      <c r="G527" s="65"/>
      <c r="I527" s="67"/>
      <c r="K527" s="39"/>
      <c r="L527" s="39"/>
    </row>
    <row r="528" spans="2:12" s="37" customFormat="1" ht="14.5" x14ac:dyDescent="0.35">
      <c r="B528" s="39"/>
      <c r="G528" s="65"/>
      <c r="I528" s="67"/>
      <c r="K528" s="39"/>
      <c r="L528" s="39"/>
    </row>
    <row r="529" spans="2:12" s="37" customFormat="1" ht="14.5" x14ac:dyDescent="0.35">
      <c r="B529" s="39"/>
      <c r="G529" s="65"/>
      <c r="I529" s="67"/>
      <c r="K529" s="39"/>
      <c r="L529" s="39"/>
    </row>
    <row r="530" spans="2:12" s="37" customFormat="1" ht="14.5" x14ac:dyDescent="0.35">
      <c r="B530" s="39"/>
      <c r="G530" s="65"/>
      <c r="I530" s="67"/>
      <c r="K530" s="39"/>
      <c r="L530" s="39"/>
    </row>
    <row r="531" spans="2:12" s="37" customFormat="1" ht="14.5" x14ac:dyDescent="0.35">
      <c r="B531" s="39"/>
      <c r="G531" s="65"/>
      <c r="I531" s="67"/>
      <c r="K531" s="39"/>
      <c r="L531" s="39"/>
    </row>
    <row r="532" spans="2:12" s="37" customFormat="1" ht="14.5" x14ac:dyDescent="0.35">
      <c r="B532" s="39"/>
      <c r="G532" s="65"/>
      <c r="I532" s="67"/>
      <c r="K532" s="39"/>
      <c r="L532" s="39"/>
    </row>
    <row r="533" spans="2:12" s="37" customFormat="1" ht="14.5" x14ac:dyDescent="0.35">
      <c r="B533" s="39"/>
      <c r="G533" s="65"/>
      <c r="I533" s="67"/>
      <c r="K533" s="39"/>
      <c r="L533" s="39"/>
    </row>
    <row r="534" spans="2:12" s="37" customFormat="1" ht="14.5" x14ac:dyDescent="0.35">
      <c r="B534" s="39"/>
      <c r="G534" s="65"/>
      <c r="I534" s="67"/>
      <c r="K534" s="39"/>
      <c r="L534" s="39"/>
    </row>
    <row r="535" spans="2:12" s="37" customFormat="1" ht="14.5" x14ac:dyDescent="0.35">
      <c r="B535" s="39"/>
      <c r="G535" s="65"/>
      <c r="I535" s="67"/>
      <c r="K535" s="39"/>
      <c r="L535" s="39"/>
    </row>
    <row r="536" spans="2:12" s="37" customFormat="1" ht="14.5" x14ac:dyDescent="0.35">
      <c r="B536" s="39"/>
      <c r="G536" s="65"/>
      <c r="I536" s="67"/>
      <c r="K536" s="39"/>
      <c r="L536" s="39"/>
    </row>
    <row r="537" spans="2:12" s="37" customFormat="1" ht="14.5" x14ac:dyDescent="0.35">
      <c r="B537" s="39"/>
      <c r="G537" s="65"/>
      <c r="I537" s="67"/>
      <c r="K537" s="39"/>
      <c r="L537" s="39"/>
    </row>
    <row r="538" spans="2:12" s="37" customFormat="1" ht="14.5" x14ac:dyDescent="0.35">
      <c r="B538" s="39"/>
      <c r="G538" s="65"/>
      <c r="I538" s="67"/>
      <c r="K538" s="39"/>
      <c r="L538" s="39"/>
    </row>
    <row r="539" spans="2:12" s="37" customFormat="1" ht="14.5" x14ac:dyDescent="0.35">
      <c r="B539" s="39"/>
      <c r="G539" s="65"/>
      <c r="I539" s="67"/>
      <c r="K539" s="39"/>
      <c r="L539" s="39"/>
    </row>
    <row r="540" spans="2:12" s="37" customFormat="1" ht="14.5" x14ac:dyDescent="0.35">
      <c r="B540" s="39"/>
      <c r="G540" s="65"/>
      <c r="I540" s="67"/>
      <c r="K540" s="39"/>
      <c r="L540" s="39"/>
    </row>
    <row r="541" spans="2:12" s="37" customFormat="1" ht="14.5" x14ac:dyDescent="0.35">
      <c r="B541" s="39"/>
      <c r="G541" s="65"/>
      <c r="I541" s="67"/>
      <c r="K541" s="39"/>
      <c r="L541" s="39"/>
    </row>
    <row r="542" spans="2:12" s="37" customFormat="1" ht="14.5" x14ac:dyDescent="0.35">
      <c r="B542" s="39"/>
      <c r="G542" s="65"/>
      <c r="I542" s="67"/>
      <c r="K542" s="39"/>
      <c r="L542" s="39"/>
    </row>
    <row r="543" spans="2:12" s="37" customFormat="1" ht="14.5" x14ac:dyDescent="0.35">
      <c r="B543" s="39"/>
      <c r="G543" s="65"/>
      <c r="I543" s="67"/>
      <c r="K543" s="39"/>
      <c r="L543" s="39"/>
    </row>
    <row r="544" spans="2:12" s="37" customFormat="1" ht="14.5" x14ac:dyDescent="0.35">
      <c r="B544" s="39"/>
      <c r="G544" s="65"/>
      <c r="I544" s="67"/>
      <c r="K544" s="39"/>
      <c r="L544" s="39"/>
    </row>
    <row r="545" spans="2:12" s="37" customFormat="1" ht="14.5" x14ac:dyDescent="0.35">
      <c r="B545" s="39"/>
      <c r="G545" s="65"/>
      <c r="I545" s="67"/>
      <c r="K545" s="39"/>
      <c r="L545" s="39"/>
    </row>
    <row r="546" spans="2:12" s="37" customFormat="1" ht="14.5" x14ac:dyDescent="0.35">
      <c r="B546" s="39"/>
      <c r="G546" s="65"/>
      <c r="I546" s="67"/>
      <c r="K546" s="39"/>
      <c r="L546" s="39"/>
    </row>
    <row r="547" spans="2:12" s="37" customFormat="1" ht="14.5" x14ac:dyDescent="0.35">
      <c r="B547" s="39"/>
      <c r="G547" s="65"/>
      <c r="I547" s="67"/>
      <c r="K547" s="39"/>
      <c r="L547" s="39"/>
    </row>
    <row r="548" spans="2:12" s="37" customFormat="1" ht="14.5" x14ac:dyDescent="0.35">
      <c r="B548" s="39"/>
      <c r="G548" s="65"/>
      <c r="I548" s="67"/>
      <c r="K548" s="39"/>
      <c r="L548" s="39"/>
    </row>
    <row r="549" spans="2:12" s="37" customFormat="1" ht="14.5" x14ac:dyDescent="0.35">
      <c r="B549" s="39"/>
      <c r="G549" s="65"/>
      <c r="I549" s="67"/>
      <c r="K549" s="39"/>
      <c r="L549" s="39"/>
    </row>
    <row r="550" spans="2:12" s="37" customFormat="1" ht="14.5" x14ac:dyDescent="0.35">
      <c r="B550" s="39"/>
      <c r="G550" s="65"/>
      <c r="I550" s="67"/>
      <c r="K550" s="39"/>
      <c r="L550" s="39"/>
    </row>
    <row r="551" spans="2:12" s="37" customFormat="1" ht="14.5" x14ac:dyDescent="0.35">
      <c r="B551" s="39"/>
      <c r="G551" s="65"/>
      <c r="I551" s="67"/>
      <c r="K551" s="39"/>
      <c r="L551" s="39"/>
    </row>
    <row r="552" spans="2:12" s="37" customFormat="1" ht="14.5" x14ac:dyDescent="0.35">
      <c r="B552" s="39"/>
      <c r="G552" s="65"/>
      <c r="I552" s="67"/>
      <c r="K552" s="39"/>
      <c r="L552" s="39"/>
    </row>
    <row r="553" spans="2:12" s="37" customFormat="1" ht="14.5" x14ac:dyDescent="0.35">
      <c r="B553" s="39"/>
      <c r="G553" s="65"/>
      <c r="I553" s="67"/>
      <c r="K553" s="39"/>
      <c r="L553" s="39"/>
    </row>
    <row r="554" spans="2:12" s="37" customFormat="1" ht="14.5" x14ac:dyDescent="0.35">
      <c r="B554" s="39"/>
      <c r="G554" s="65"/>
      <c r="I554" s="67"/>
      <c r="K554" s="39"/>
      <c r="L554" s="39"/>
    </row>
    <row r="555" spans="2:12" s="37" customFormat="1" ht="14.5" x14ac:dyDescent="0.35">
      <c r="B555" s="39"/>
      <c r="G555" s="65"/>
      <c r="I555" s="67"/>
      <c r="K555" s="39"/>
      <c r="L555" s="39"/>
    </row>
    <row r="556" spans="2:12" s="37" customFormat="1" ht="14.5" x14ac:dyDescent="0.35">
      <c r="B556" s="39"/>
      <c r="G556" s="65"/>
      <c r="I556" s="67"/>
      <c r="K556" s="39"/>
      <c r="L556" s="39"/>
    </row>
    <row r="557" spans="2:12" s="37" customFormat="1" ht="14.5" x14ac:dyDescent="0.35">
      <c r="B557" s="39"/>
      <c r="G557" s="65"/>
      <c r="I557" s="67"/>
      <c r="K557" s="39"/>
      <c r="L557" s="39"/>
    </row>
    <row r="558" spans="2:12" s="37" customFormat="1" ht="14.5" x14ac:dyDescent="0.35">
      <c r="B558" s="39"/>
      <c r="G558" s="65"/>
      <c r="I558" s="67"/>
      <c r="K558" s="39"/>
      <c r="L558" s="39"/>
    </row>
    <row r="559" spans="2:12" s="37" customFormat="1" ht="14.5" x14ac:dyDescent="0.35">
      <c r="B559" s="39"/>
      <c r="G559" s="65"/>
      <c r="I559" s="67"/>
      <c r="K559" s="39"/>
      <c r="L559" s="39"/>
    </row>
    <row r="560" spans="2:12" s="37" customFormat="1" ht="14.5" x14ac:dyDescent="0.35">
      <c r="B560" s="39"/>
      <c r="G560" s="65"/>
      <c r="I560" s="67"/>
      <c r="K560" s="39"/>
      <c r="L560" s="39"/>
    </row>
    <row r="561" spans="2:12" s="37" customFormat="1" ht="14.5" x14ac:dyDescent="0.35">
      <c r="B561" s="39"/>
      <c r="G561" s="65"/>
      <c r="I561" s="67"/>
      <c r="K561" s="39"/>
      <c r="L561" s="39"/>
    </row>
    <row r="562" spans="2:12" s="37" customFormat="1" ht="14.5" x14ac:dyDescent="0.35">
      <c r="B562" s="39"/>
      <c r="G562" s="65"/>
      <c r="I562" s="67"/>
      <c r="K562" s="39"/>
      <c r="L562" s="39"/>
    </row>
    <row r="563" spans="2:12" s="37" customFormat="1" ht="14.5" x14ac:dyDescent="0.35">
      <c r="B563" s="39"/>
      <c r="G563" s="65"/>
      <c r="I563" s="67"/>
      <c r="K563" s="39"/>
      <c r="L563" s="39"/>
    </row>
    <row r="564" spans="2:12" s="37" customFormat="1" ht="14.5" x14ac:dyDescent="0.35">
      <c r="B564" s="39"/>
      <c r="G564" s="65"/>
      <c r="I564" s="67"/>
      <c r="K564" s="39"/>
      <c r="L564" s="39"/>
    </row>
    <row r="565" spans="2:12" s="37" customFormat="1" ht="14.5" x14ac:dyDescent="0.35">
      <c r="B565" s="39"/>
      <c r="G565" s="65"/>
      <c r="I565" s="67"/>
      <c r="K565" s="39"/>
      <c r="L565" s="39"/>
    </row>
    <row r="566" spans="2:12" s="37" customFormat="1" ht="14.5" x14ac:dyDescent="0.35">
      <c r="B566" s="39"/>
      <c r="G566" s="65"/>
      <c r="I566" s="67"/>
      <c r="K566" s="39"/>
      <c r="L566" s="39"/>
    </row>
    <row r="567" spans="2:12" s="37" customFormat="1" ht="14.5" x14ac:dyDescent="0.35">
      <c r="B567" s="39"/>
      <c r="G567" s="65"/>
      <c r="I567" s="67"/>
      <c r="K567" s="39"/>
      <c r="L567" s="39"/>
    </row>
    <row r="568" spans="2:12" s="37" customFormat="1" ht="14.5" x14ac:dyDescent="0.35">
      <c r="B568" s="39"/>
      <c r="G568" s="65"/>
      <c r="I568" s="67"/>
      <c r="K568" s="39"/>
      <c r="L568" s="39"/>
    </row>
    <row r="569" spans="2:12" s="37" customFormat="1" ht="14.5" x14ac:dyDescent="0.35">
      <c r="B569" s="39"/>
      <c r="G569" s="65"/>
      <c r="I569" s="67"/>
      <c r="K569" s="39"/>
      <c r="L569" s="39"/>
    </row>
    <row r="570" spans="2:12" s="37" customFormat="1" ht="14.5" x14ac:dyDescent="0.35">
      <c r="B570" s="39"/>
      <c r="G570" s="65"/>
      <c r="I570" s="67"/>
      <c r="K570" s="39"/>
      <c r="L570" s="39"/>
    </row>
    <row r="571" spans="2:12" s="37" customFormat="1" ht="14.5" x14ac:dyDescent="0.35">
      <c r="B571" s="39"/>
      <c r="G571" s="65"/>
      <c r="I571" s="67"/>
      <c r="K571" s="39"/>
      <c r="L571" s="39"/>
    </row>
    <row r="572" spans="2:12" s="37" customFormat="1" ht="14.5" x14ac:dyDescent="0.35">
      <c r="B572" s="39"/>
      <c r="G572" s="65"/>
      <c r="I572" s="67"/>
      <c r="K572" s="39"/>
      <c r="L572" s="39"/>
    </row>
    <row r="573" spans="2:12" s="37" customFormat="1" ht="14.5" x14ac:dyDescent="0.35">
      <c r="B573" s="39"/>
      <c r="G573" s="65"/>
      <c r="I573" s="67"/>
      <c r="K573" s="39"/>
      <c r="L573" s="39"/>
    </row>
    <row r="574" spans="2:12" s="37" customFormat="1" ht="14.5" x14ac:dyDescent="0.35">
      <c r="B574" s="39"/>
      <c r="G574" s="65"/>
      <c r="I574" s="67"/>
      <c r="K574" s="39"/>
      <c r="L574" s="39"/>
    </row>
    <row r="575" spans="2:12" s="37" customFormat="1" ht="14.5" x14ac:dyDescent="0.35">
      <c r="B575" s="39"/>
      <c r="G575" s="65"/>
      <c r="I575" s="67"/>
      <c r="K575" s="39"/>
      <c r="L575" s="39"/>
    </row>
    <row r="576" spans="2:12" s="37" customFormat="1" ht="14.5" x14ac:dyDescent="0.35">
      <c r="B576" s="39"/>
      <c r="G576" s="65"/>
      <c r="I576" s="67"/>
      <c r="K576" s="39"/>
      <c r="L576" s="39"/>
    </row>
    <row r="577" spans="2:12" s="37" customFormat="1" ht="14.5" x14ac:dyDescent="0.35">
      <c r="B577" s="39"/>
      <c r="G577" s="65"/>
      <c r="I577" s="67"/>
      <c r="K577" s="39"/>
      <c r="L577" s="39"/>
    </row>
    <row r="578" spans="2:12" s="37" customFormat="1" ht="14.5" x14ac:dyDescent="0.35">
      <c r="B578" s="39"/>
      <c r="G578" s="65"/>
      <c r="I578" s="67"/>
      <c r="K578" s="39"/>
      <c r="L578" s="39"/>
    </row>
    <row r="579" spans="2:12" s="37" customFormat="1" ht="14.5" x14ac:dyDescent="0.35">
      <c r="B579" s="39"/>
      <c r="G579" s="65"/>
      <c r="I579" s="67"/>
      <c r="K579" s="39"/>
      <c r="L579" s="39"/>
    </row>
    <row r="580" spans="2:12" s="37" customFormat="1" ht="14.5" x14ac:dyDescent="0.35">
      <c r="B580" s="39"/>
      <c r="G580" s="65"/>
      <c r="I580" s="67"/>
      <c r="K580" s="39"/>
      <c r="L580" s="39"/>
    </row>
    <row r="581" spans="2:12" s="37" customFormat="1" ht="14.5" x14ac:dyDescent="0.35">
      <c r="B581" s="39"/>
      <c r="G581" s="65"/>
      <c r="I581" s="67"/>
      <c r="K581" s="39"/>
      <c r="L581" s="39"/>
    </row>
    <row r="582" spans="2:12" s="37" customFormat="1" ht="14.5" x14ac:dyDescent="0.35">
      <c r="B582" s="39"/>
      <c r="G582" s="65"/>
      <c r="I582" s="67"/>
      <c r="K582" s="39"/>
      <c r="L582" s="39"/>
    </row>
    <row r="583" spans="2:12" s="37" customFormat="1" ht="14.5" x14ac:dyDescent="0.35">
      <c r="B583" s="39"/>
      <c r="G583" s="65"/>
      <c r="I583" s="67"/>
      <c r="K583" s="39"/>
      <c r="L583" s="39"/>
    </row>
    <row r="584" spans="2:12" s="37" customFormat="1" ht="14.5" x14ac:dyDescent="0.35">
      <c r="B584" s="39"/>
      <c r="G584" s="65"/>
      <c r="I584" s="67"/>
      <c r="K584" s="39"/>
      <c r="L584" s="39"/>
    </row>
    <row r="585" spans="2:12" s="37" customFormat="1" ht="14.5" x14ac:dyDescent="0.35">
      <c r="B585" s="39"/>
      <c r="G585" s="65"/>
      <c r="I585" s="67"/>
      <c r="K585" s="39"/>
      <c r="L585" s="39"/>
    </row>
    <row r="586" spans="2:12" s="37" customFormat="1" ht="14.5" x14ac:dyDescent="0.35">
      <c r="B586" s="39"/>
      <c r="G586" s="65"/>
      <c r="I586" s="67"/>
      <c r="K586" s="39"/>
      <c r="L586" s="39"/>
    </row>
    <row r="587" spans="2:12" s="37" customFormat="1" ht="14.5" x14ac:dyDescent="0.35">
      <c r="B587" s="39"/>
      <c r="G587" s="65"/>
      <c r="I587" s="67"/>
      <c r="K587" s="39"/>
      <c r="L587" s="39"/>
    </row>
    <row r="588" spans="2:12" s="37" customFormat="1" ht="14.5" x14ac:dyDescent="0.35">
      <c r="B588" s="39"/>
      <c r="G588" s="65"/>
      <c r="I588" s="67"/>
      <c r="K588" s="39"/>
      <c r="L588" s="39"/>
    </row>
    <row r="589" spans="2:12" s="37" customFormat="1" ht="14.5" x14ac:dyDescent="0.35">
      <c r="B589" s="39"/>
      <c r="G589" s="65"/>
      <c r="I589" s="67"/>
      <c r="K589" s="39"/>
      <c r="L589" s="39"/>
    </row>
    <row r="590" spans="2:12" s="37" customFormat="1" ht="14.5" x14ac:dyDescent="0.35">
      <c r="B590" s="39"/>
      <c r="G590" s="65"/>
      <c r="I590" s="67"/>
      <c r="K590" s="39"/>
      <c r="L590" s="39"/>
    </row>
    <row r="591" spans="2:12" s="37" customFormat="1" ht="14.5" x14ac:dyDescent="0.35">
      <c r="B591" s="39"/>
      <c r="G591" s="65"/>
      <c r="I591" s="67"/>
      <c r="K591" s="39"/>
      <c r="L591" s="39"/>
    </row>
    <row r="592" spans="2:12" s="37" customFormat="1" ht="14.5" x14ac:dyDescent="0.35">
      <c r="B592" s="39"/>
      <c r="G592" s="65"/>
      <c r="I592" s="67"/>
      <c r="K592" s="39"/>
      <c r="L592" s="39"/>
    </row>
    <row r="593" spans="2:12" s="37" customFormat="1" ht="14.5" x14ac:dyDescent="0.35">
      <c r="B593" s="39"/>
      <c r="G593" s="65"/>
      <c r="I593" s="67"/>
      <c r="K593" s="39"/>
      <c r="L593" s="39"/>
    </row>
    <row r="594" spans="2:12" s="37" customFormat="1" ht="14.5" x14ac:dyDescent="0.35">
      <c r="B594" s="39"/>
      <c r="G594" s="65"/>
      <c r="I594" s="67"/>
      <c r="K594" s="39"/>
      <c r="L594" s="39"/>
    </row>
    <row r="595" spans="2:12" s="37" customFormat="1" ht="14.5" x14ac:dyDescent="0.35">
      <c r="B595" s="39"/>
      <c r="G595" s="65"/>
      <c r="I595" s="67"/>
      <c r="K595" s="39"/>
      <c r="L595" s="39"/>
    </row>
    <row r="596" spans="2:12" s="37" customFormat="1" ht="14.5" x14ac:dyDescent="0.35">
      <c r="B596" s="39"/>
      <c r="G596" s="65"/>
      <c r="I596" s="67"/>
      <c r="K596" s="39"/>
      <c r="L596" s="39"/>
    </row>
    <row r="597" spans="2:12" s="37" customFormat="1" ht="14.5" x14ac:dyDescent="0.35">
      <c r="B597" s="39"/>
      <c r="G597" s="65"/>
      <c r="I597" s="67"/>
      <c r="K597" s="39"/>
      <c r="L597" s="39"/>
    </row>
    <row r="598" spans="2:12" s="37" customFormat="1" ht="14.5" x14ac:dyDescent="0.35">
      <c r="B598" s="39"/>
      <c r="G598" s="65"/>
      <c r="I598" s="67"/>
      <c r="K598" s="39"/>
      <c r="L598" s="39"/>
    </row>
    <row r="599" spans="2:12" s="37" customFormat="1" ht="14.5" x14ac:dyDescent="0.35">
      <c r="B599" s="39"/>
      <c r="G599" s="65"/>
      <c r="I599" s="67"/>
      <c r="K599" s="39"/>
      <c r="L599" s="39"/>
    </row>
    <row r="600" spans="2:12" s="37" customFormat="1" ht="14.5" x14ac:dyDescent="0.35">
      <c r="B600" s="39"/>
      <c r="G600" s="65"/>
      <c r="I600" s="67"/>
      <c r="K600" s="39"/>
      <c r="L600" s="39"/>
    </row>
    <row r="601" spans="2:12" s="37" customFormat="1" ht="14.5" x14ac:dyDescent="0.35">
      <c r="B601" s="39"/>
      <c r="G601" s="65"/>
      <c r="I601" s="67"/>
      <c r="K601" s="39"/>
      <c r="L601" s="39"/>
    </row>
    <row r="602" spans="2:12" s="37" customFormat="1" ht="14.5" x14ac:dyDescent="0.35">
      <c r="B602" s="39"/>
      <c r="G602" s="65"/>
      <c r="I602" s="67"/>
      <c r="K602" s="39"/>
      <c r="L602" s="39"/>
    </row>
    <row r="603" spans="2:12" s="37" customFormat="1" ht="14.5" x14ac:dyDescent="0.35">
      <c r="B603" s="39"/>
      <c r="G603" s="65"/>
      <c r="I603" s="67"/>
      <c r="K603" s="39"/>
      <c r="L603" s="39"/>
    </row>
    <row r="604" spans="2:12" s="37" customFormat="1" ht="14.5" x14ac:dyDescent="0.35">
      <c r="B604" s="39"/>
      <c r="G604" s="65"/>
      <c r="I604" s="67"/>
      <c r="K604" s="39"/>
      <c r="L604" s="39"/>
    </row>
    <row r="605" spans="2:12" s="37" customFormat="1" ht="14.5" x14ac:dyDescent="0.35">
      <c r="B605" s="39"/>
      <c r="G605" s="65"/>
      <c r="I605" s="67"/>
      <c r="K605" s="39"/>
      <c r="L605" s="39"/>
    </row>
    <row r="606" spans="2:12" s="37" customFormat="1" ht="14.5" x14ac:dyDescent="0.35">
      <c r="B606" s="39"/>
      <c r="G606" s="65"/>
      <c r="I606" s="67"/>
      <c r="K606" s="39"/>
      <c r="L606" s="39"/>
    </row>
    <row r="607" spans="2:12" s="37" customFormat="1" ht="14.5" x14ac:dyDescent="0.35">
      <c r="B607" s="39"/>
      <c r="G607" s="65"/>
      <c r="I607" s="67"/>
      <c r="K607" s="39"/>
      <c r="L607" s="39"/>
    </row>
    <row r="608" spans="2:12" s="37" customFormat="1" ht="14.5" x14ac:dyDescent="0.35">
      <c r="B608" s="39"/>
      <c r="G608" s="65"/>
      <c r="I608" s="67"/>
      <c r="K608" s="39"/>
      <c r="L608" s="39"/>
    </row>
    <row r="609" spans="2:12" s="37" customFormat="1" ht="14.5" x14ac:dyDescent="0.35">
      <c r="B609" s="39"/>
      <c r="G609" s="65"/>
      <c r="I609" s="67"/>
      <c r="K609" s="39"/>
      <c r="L609" s="39"/>
    </row>
    <row r="610" spans="2:12" s="37" customFormat="1" ht="14.5" x14ac:dyDescent="0.35">
      <c r="B610" s="39"/>
      <c r="G610" s="65"/>
      <c r="I610" s="67"/>
      <c r="K610" s="39"/>
      <c r="L610" s="39"/>
    </row>
    <row r="611" spans="2:12" s="37" customFormat="1" ht="14.5" x14ac:dyDescent="0.35">
      <c r="B611" s="39"/>
      <c r="G611" s="65"/>
      <c r="I611" s="67"/>
      <c r="K611" s="39"/>
      <c r="L611" s="39"/>
    </row>
    <row r="612" spans="2:12" s="37" customFormat="1" ht="14.5" x14ac:dyDescent="0.35">
      <c r="B612" s="39"/>
      <c r="G612" s="65"/>
      <c r="I612" s="67"/>
      <c r="K612" s="39"/>
      <c r="L612" s="39"/>
    </row>
    <row r="613" spans="2:12" s="37" customFormat="1" ht="14.5" x14ac:dyDescent="0.35">
      <c r="B613" s="39"/>
      <c r="G613" s="65"/>
      <c r="I613" s="67"/>
      <c r="K613" s="39"/>
      <c r="L613" s="39"/>
    </row>
    <row r="614" spans="2:12" s="37" customFormat="1" ht="14.5" x14ac:dyDescent="0.35">
      <c r="B614" s="39"/>
      <c r="G614" s="65"/>
      <c r="I614" s="67"/>
      <c r="K614" s="39"/>
      <c r="L614" s="39"/>
    </row>
    <row r="615" spans="2:12" s="37" customFormat="1" ht="14.5" x14ac:dyDescent="0.35">
      <c r="B615" s="39"/>
      <c r="G615" s="65"/>
      <c r="I615" s="67"/>
      <c r="K615" s="39"/>
      <c r="L615" s="39"/>
    </row>
    <row r="616" spans="2:12" s="37" customFormat="1" ht="14.5" x14ac:dyDescent="0.35">
      <c r="B616" s="39"/>
      <c r="G616" s="65"/>
      <c r="I616" s="67"/>
      <c r="K616" s="39"/>
      <c r="L616" s="39"/>
    </row>
    <row r="617" spans="2:12" s="37" customFormat="1" ht="14.5" x14ac:dyDescent="0.35">
      <c r="B617" s="39"/>
      <c r="G617" s="65"/>
      <c r="I617" s="67"/>
      <c r="K617" s="39"/>
      <c r="L617" s="39"/>
    </row>
    <row r="618" spans="2:12" s="37" customFormat="1" ht="14.5" x14ac:dyDescent="0.35">
      <c r="B618" s="39"/>
      <c r="G618" s="65"/>
      <c r="I618" s="67"/>
      <c r="K618" s="39"/>
      <c r="L618" s="39"/>
    </row>
    <row r="619" spans="2:12" s="37" customFormat="1" ht="14.5" x14ac:dyDescent="0.35">
      <c r="B619" s="39"/>
      <c r="G619" s="65"/>
      <c r="I619" s="67"/>
      <c r="K619" s="39"/>
      <c r="L619" s="39"/>
    </row>
    <row r="620" spans="2:12" s="37" customFormat="1" ht="14.5" x14ac:dyDescent="0.35">
      <c r="B620" s="39"/>
      <c r="G620" s="65"/>
      <c r="I620" s="67"/>
      <c r="K620" s="39"/>
      <c r="L620" s="39"/>
    </row>
    <row r="621" spans="2:12" s="37" customFormat="1" ht="14.5" x14ac:dyDescent="0.35">
      <c r="B621" s="39"/>
      <c r="G621" s="65"/>
      <c r="I621" s="67"/>
      <c r="K621" s="39"/>
      <c r="L621" s="39"/>
    </row>
    <row r="622" spans="2:12" s="37" customFormat="1" ht="14.5" x14ac:dyDescent="0.35">
      <c r="B622" s="39"/>
      <c r="G622" s="65"/>
      <c r="I622" s="67"/>
      <c r="K622" s="39"/>
      <c r="L622" s="39"/>
    </row>
    <row r="623" spans="2:12" s="37" customFormat="1" ht="14.5" x14ac:dyDescent="0.35">
      <c r="B623" s="39"/>
      <c r="G623" s="65"/>
      <c r="I623" s="67"/>
      <c r="K623" s="39"/>
      <c r="L623" s="39"/>
    </row>
    <row r="624" spans="2:12" s="37" customFormat="1" ht="14.5" x14ac:dyDescent="0.35">
      <c r="B624" s="39"/>
      <c r="G624" s="65"/>
      <c r="I624" s="67"/>
      <c r="K624" s="39"/>
      <c r="L624" s="39"/>
    </row>
    <row r="625" spans="2:12" s="37" customFormat="1" ht="14.5" x14ac:dyDescent="0.35">
      <c r="B625" s="39"/>
      <c r="G625" s="65"/>
      <c r="I625" s="67"/>
      <c r="K625" s="39"/>
      <c r="L625" s="39"/>
    </row>
    <row r="626" spans="2:12" s="37" customFormat="1" ht="14.5" x14ac:dyDescent="0.35">
      <c r="B626" s="39"/>
      <c r="G626" s="65"/>
      <c r="I626" s="67"/>
      <c r="K626" s="39"/>
      <c r="L626" s="39"/>
    </row>
    <row r="627" spans="2:12" s="37" customFormat="1" ht="14.5" x14ac:dyDescent="0.35">
      <c r="B627" s="39"/>
      <c r="G627" s="65"/>
      <c r="I627" s="67"/>
      <c r="K627" s="39"/>
      <c r="L627" s="39"/>
    </row>
    <row r="628" spans="2:12" s="37" customFormat="1" ht="14.5" x14ac:dyDescent="0.35">
      <c r="B628" s="39"/>
      <c r="G628" s="65"/>
      <c r="I628" s="67"/>
      <c r="K628" s="39"/>
      <c r="L628" s="39"/>
    </row>
    <row r="629" spans="2:12" s="37" customFormat="1" ht="14.5" x14ac:dyDescent="0.35">
      <c r="B629" s="39"/>
      <c r="G629" s="65"/>
      <c r="I629" s="67"/>
      <c r="K629" s="39"/>
      <c r="L629" s="39"/>
    </row>
    <row r="630" spans="2:12" s="37" customFormat="1" ht="14.5" x14ac:dyDescent="0.35">
      <c r="B630" s="39"/>
      <c r="G630" s="65"/>
      <c r="I630" s="67"/>
      <c r="K630" s="39"/>
      <c r="L630" s="39"/>
    </row>
    <row r="631" spans="2:12" s="37" customFormat="1" ht="14.5" x14ac:dyDescent="0.35">
      <c r="B631" s="39"/>
      <c r="G631" s="65"/>
      <c r="I631" s="67"/>
      <c r="K631" s="39"/>
      <c r="L631" s="39"/>
    </row>
    <row r="632" spans="2:12" s="37" customFormat="1" ht="14.5" x14ac:dyDescent="0.35">
      <c r="B632" s="39"/>
      <c r="G632" s="65"/>
      <c r="I632" s="67"/>
      <c r="K632" s="39"/>
      <c r="L632" s="39"/>
    </row>
    <row r="633" spans="2:12" s="37" customFormat="1" ht="14.5" x14ac:dyDescent="0.35">
      <c r="B633" s="39"/>
      <c r="G633" s="65"/>
      <c r="I633" s="67"/>
      <c r="K633" s="39"/>
      <c r="L633" s="39"/>
    </row>
    <row r="634" spans="2:12" s="37" customFormat="1" ht="14.5" x14ac:dyDescent="0.35">
      <c r="B634" s="39"/>
      <c r="G634" s="65"/>
      <c r="I634" s="67"/>
      <c r="K634" s="39"/>
      <c r="L634" s="39"/>
    </row>
    <row r="635" spans="2:12" s="37" customFormat="1" ht="14.5" x14ac:dyDescent="0.35">
      <c r="B635" s="39"/>
      <c r="G635" s="65"/>
      <c r="I635" s="67"/>
      <c r="K635" s="39"/>
      <c r="L635" s="39"/>
    </row>
    <row r="636" spans="2:12" s="37" customFormat="1" ht="14.5" x14ac:dyDescent="0.35">
      <c r="B636" s="39"/>
      <c r="G636" s="65"/>
      <c r="I636" s="67"/>
      <c r="K636" s="39"/>
      <c r="L636" s="39"/>
    </row>
    <row r="637" spans="2:12" s="37" customFormat="1" ht="14.5" x14ac:dyDescent="0.35">
      <c r="B637" s="39"/>
      <c r="G637" s="65"/>
      <c r="I637" s="67"/>
      <c r="K637" s="39"/>
      <c r="L637" s="39"/>
    </row>
    <row r="638" spans="2:12" s="37" customFormat="1" ht="14.5" x14ac:dyDescent="0.35">
      <c r="B638" s="39"/>
      <c r="G638" s="65"/>
      <c r="I638" s="67"/>
      <c r="K638" s="39"/>
      <c r="L638" s="39"/>
    </row>
    <row r="639" spans="2:12" s="37" customFormat="1" ht="14.5" x14ac:dyDescent="0.35">
      <c r="B639" s="39"/>
      <c r="G639" s="65"/>
      <c r="I639" s="67"/>
      <c r="K639" s="39"/>
      <c r="L639" s="39"/>
    </row>
    <row r="640" spans="2:12" s="37" customFormat="1" ht="14.5" x14ac:dyDescent="0.35">
      <c r="B640" s="39"/>
      <c r="G640" s="65"/>
      <c r="I640" s="67"/>
      <c r="K640" s="39"/>
      <c r="L640" s="39"/>
    </row>
    <row r="641" spans="2:12" s="37" customFormat="1" ht="14.5" x14ac:dyDescent="0.35">
      <c r="B641" s="39"/>
      <c r="G641" s="65"/>
      <c r="I641" s="67"/>
      <c r="K641" s="39"/>
      <c r="L641" s="39"/>
    </row>
    <row r="642" spans="2:12" s="37" customFormat="1" ht="14.5" x14ac:dyDescent="0.35">
      <c r="B642" s="39"/>
      <c r="G642" s="65"/>
      <c r="I642" s="67"/>
      <c r="K642" s="39"/>
      <c r="L642" s="39"/>
    </row>
    <row r="643" spans="2:12" s="37" customFormat="1" ht="14.5" x14ac:dyDescent="0.35">
      <c r="B643" s="39"/>
      <c r="G643" s="65"/>
      <c r="I643" s="67"/>
      <c r="K643" s="39"/>
      <c r="L643" s="39"/>
    </row>
    <row r="644" spans="2:12" s="37" customFormat="1" ht="14.5" x14ac:dyDescent="0.35">
      <c r="B644" s="39"/>
      <c r="G644" s="65"/>
      <c r="I644" s="67"/>
      <c r="K644" s="39"/>
      <c r="L644" s="39"/>
    </row>
    <row r="645" spans="2:12" s="37" customFormat="1" ht="14.5" x14ac:dyDescent="0.35">
      <c r="B645" s="39"/>
      <c r="G645" s="65"/>
      <c r="I645" s="67"/>
      <c r="K645" s="39"/>
      <c r="L645" s="39"/>
    </row>
    <row r="646" spans="2:12" s="37" customFormat="1" ht="14.5" x14ac:dyDescent="0.35">
      <c r="B646" s="39"/>
      <c r="G646" s="65"/>
      <c r="I646" s="67"/>
      <c r="K646" s="39"/>
      <c r="L646" s="39"/>
    </row>
    <row r="647" spans="2:12" s="37" customFormat="1" ht="14.5" x14ac:dyDescent="0.35">
      <c r="B647" s="39"/>
      <c r="G647" s="65"/>
      <c r="I647" s="67"/>
      <c r="K647" s="39"/>
      <c r="L647" s="39"/>
    </row>
    <row r="648" spans="2:12" s="37" customFormat="1" ht="14.5" x14ac:dyDescent="0.35">
      <c r="B648" s="39"/>
      <c r="G648" s="65"/>
      <c r="I648" s="67"/>
      <c r="K648" s="39"/>
      <c r="L648" s="39"/>
    </row>
    <row r="649" spans="2:12" s="37" customFormat="1" ht="14.5" x14ac:dyDescent="0.35">
      <c r="B649" s="39"/>
      <c r="G649" s="65"/>
      <c r="I649" s="67"/>
      <c r="K649" s="39"/>
      <c r="L649" s="39"/>
    </row>
    <row r="650" spans="2:12" s="37" customFormat="1" ht="14.5" x14ac:dyDescent="0.35">
      <c r="B650" s="39"/>
      <c r="G650" s="65"/>
      <c r="I650" s="67"/>
      <c r="K650" s="39"/>
      <c r="L650" s="39"/>
    </row>
    <row r="651" spans="2:12" s="37" customFormat="1" ht="14.5" x14ac:dyDescent="0.35">
      <c r="B651" s="39"/>
      <c r="G651" s="65"/>
      <c r="I651" s="67"/>
      <c r="K651" s="39"/>
      <c r="L651" s="39"/>
    </row>
    <row r="652" spans="2:12" s="37" customFormat="1" ht="14.5" x14ac:dyDescent="0.35">
      <c r="B652" s="39"/>
      <c r="G652" s="65"/>
      <c r="I652" s="67"/>
      <c r="K652" s="39"/>
      <c r="L652" s="39"/>
    </row>
    <row r="653" spans="2:12" s="37" customFormat="1" ht="14.5" x14ac:dyDescent="0.35">
      <c r="B653" s="39"/>
      <c r="G653" s="65"/>
      <c r="I653" s="67"/>
      <c r="K653" s="39"/>
      <c r="L653" s="39"/>
    </row>
    <row r="654" spans="2:12" s="37" customFormat="1" ht="14.5" x14ac:dyDescent="0.35">
      <c r="B654" s="39"/>
      <c r="G654" s="65"/>
      <c r="I654" s="67"/>
      <c r="K654" s="39"/>
      <c r="L654" s="39"/>
    </row>
    <row r="655" spans="2:12" s="37" customFormat="1" ht="14.5" x14ac:dyDescent="0.35">
      <c r="B655" s="39"/>
      <c r="G655" s="65"/>
      <c r="I655" s="67"/>
      <c r="K655" s="39"/>
      <c r="L655" s="39"/>
    </row>
    <row r="656" spans="2:12" s="37" customFormat="1" ht="14.5" x14ac:dyDescent="0.35">
      <c r="B656" s="39"/>
      <c r="G656" s="65"/>
      <c r="I656" s="67"/>
      <c r="K656" s="39"/>
      <c r="L656" s="39"/>
    </row>
    <row r="657" spans="2:12" s="37" customFormat="1" ht="14.5" x14ac:dyDescent="0.35">
      <c r="B657" s="39"/>
      <c r="G657" s="65"/>
      <c r="I657" s="67"/>
      <c r="K657" s="39"/>
      <c r="L657" s="39"/>
    </row>
    <row r="658" spans="2:12" s="37" customFormat="1" ht="14.5" x14ac:dyDescent="0.35">
      <c r="B658" s="39"/>
      <c r="G658" s="65"/>
      <c r="I658" s="67"/>
      <c r="K658" s="39"/>
      <c r="L658" s="39"/>
    </row>
    <row r="659" spans="2:12" s="37" customFormat="1" ht="14.5" x14ac:dyDescent="0.35">
      <c r="B659" s="39"/>
      <c r="G659" s="65"/>
      <c r="I659" s="67"/>
      <c r="K659" s="39"/>
      <c r="L659" s="39"/>
    </row>
    <row r="660" spans="2:12" s="37" customFormat="1" ht="14.5" x14ac:dyDescent="0.35">
      <c r="B660" s="39"/>
      <c r="G660" s="65"/>
      <c r="I660" s="67"/>
      <c r="K660" s="39"/>
      <c r="L660" s="39"/>
    </row>
    <row r="661" spans="2:12" s="37" customFormat="1" ht="14.5" x14ac:dyDescent="0.35">
      <c r="B661" s="39"/>
      <c r="G661" s="65"/>
      <c r="I661" s="67"/>
      <c r="K661" s="39"/>
      <c r="L661" s="39"/>
    </row>
    <row r="662" spans="2:12" s="37" customFormat="1" ht="14.5" x14ac:dyDescent="0.35">
      <c r="B662" s="39"/>
      <c r="G662" s="65"/>
      <c r="I662" s="67"/>
      <c r="K662" s="39"/>
      <c r="L662" s="39"/>
    </row>
    <row r="663" spans="2:12" s="37" customFormat="1" ht="14.5" x14ac:dyDescent="0.35">
      <c r="B663" s="39"/>
      <c r="G663" s="65"/>
      <c r="I663" s="67"/>
      <c r="K663" s="39"/>
      <c r="L663" s="39"/>
    </row>
    <row r="664" spans="2:12" s="37" customFormat="1" ht="14.5" x14ac:dyDescent="0.35">
      <c r="B664" s="39"/>
      <c r="G664" s="65"/>
      <c r="I664" s="67"/>
      <c r="K664" s="39"/>
      <c r="L664" s="39"/>
    </row>
    <row r="665" spans="2:12" s="37" customFormat="1" ht="14.5" x14ac:dyDescent="0.35">
      <c r="B665" s="39"/>
      <c r="G665" s="65"/>
      <c r="I665" s="67"/>
      <c r="K665" s="39"/>
      <c r="L665" s="39"/>
    </row>
    <row r="666" spans="2:12" s="37" customFormat="1" ht="14.5" x14ac:dyDescent="0.35">
      <c r="B666" s="39"/>
      <c r="G666" s="65"/>
      <c r="I666" s="67"/>
      <c r="K666" s="39"/>
      <c r="L666" s="39"/>
    </row>
    <row r="667" spans="2:12" s="37" customFormat="1" ht="14.5" x14ac:dyDescent="0.35">
      <c r="B667" s="39"/>
      <c r="G667" s="65"/>
      <c r="I667" s="67"/>
      <c r="K667" s="39"/>
      <c r="L667" s="39"/>
    </row>
    <row r="668" spans="2:12" s="37" customFormat="1" ht="14.5" x14ac:dyDescent="0.35">
      <c r="B668" s="39"/>
      <c r="G668" s="65"/>
      <c r="I668" s="67"/>
      <c r="K668" s="39"/>
      <c r="L668" s="39"/>
    </row>
    <row r="669" spans="2:12" s="37" customFormat="1" ht="14.5" x14ac:dyDescent="0.35">
      <c r="B669" s="39"/>
      <c r="G669" s="65"/>
      <c r="I669" s="67"/>
      <c r="K669" s="39"/>
      <c r="L669" s="39"/>
    </row>
    <row r="670" spans="2:12" s="37" customFormat="1" ht="14.5" x14ac:dyDescent="0.35">
      <c r="B670" s="39"/>
      <c r="G670" s="65"/>
      <c r="I670" s="67"/>
      <c r="K670" s="39"/>
      <c r="L670" s="39"/>
    </row>
    <row r="671" spans="2:12" s="37" customFormat="1" ht="14.5" x14ac:dyDescent="0.35">
      <c r="B671" s="39"/>
      <c r="G671" s="65"/>
      <c r="I671" s="67"/>
      <c r="K671" s="39"/>
      <c r="L671" s="39"/>
    </row>
    <row r="672" spans="2:12" s="37" customFormat="1" ht="14.5" x14ac:dyDescent="0.35">
      <c r="B672" s="39"/>
      <c r="G672" s="65"/>
      <c r="I672" s="67"/>
      <c r="K672" s="39"/>
      <c r="L672" s="39"/>
    </row>
    <row r="673" spans="2:12" s="37" customFormat="1" ht="14.5" x14ac:dyDescent="0.35">
      <c r="B673" s="39"/>
      <c r="G673" s="65"/>
      <c r="I673" s="67"/>
      <c r="K673" s="39"/>
      <c r="L673" s="39"/>
    </row>
    <row r="674" spans="2:12" s="37" customFormat="1" ht="14.5" x14ac:dyDescent="0.35">
      <c r="B674" s="39"/>
      <c r="G674" s="65"/>
      <c r="I674" s="67"/>
      <c r="K674" s="39"/>
      <c r="L674" s="39"/>
    </row>
    <row r="675" spans="2:12" s="37" customFormat="1" ht="14.5" x14ac:dyDescent="0.35">
      <c r="B675" s="39"/>
      <c r="G675" s="65"/>
      <c r="I675" s="67"/>
      <c r="K675" s="39"/>
      <c r="L675" s="39"/>
    </row>
    <row r="676" spans="2:12" s="37" customFormat="1" ht="14.5" x14ac:dyDescent="0.35">
      <c r="B676" s="39"/>
      <c r="G676" s="65"/>
      <c r="I676" s="67"/>
      <c r="K676" s="39"/>
      <c r="L676" s="39"/>
    </row>
    <row r="677" spans="2:12" s="37" customFormat="1" ht="14.5" x14ac:dyDescent="0.35">
      <c r="B677" s="39"/>
      <c r="G677" s="65"/>
      <c r="I677" s="67"/>
      <c r="K677" s="39"/>
      <c r="L677" s="39"/>
    </row>
    <row r="678" spans="2:12" s="37" customFormat="1" ht="14.5" x14ac:dyDescent="0.35">
      <c r="B678" s="39"/>
      <c r="G678" s="65"/>
      <c r="I678" s="67"/>
      <c r="K678" s="39"/>
      <c r="L678" s="39"/>
    </row>
    <row r="679" spans="2:12" s="37" customFormat="1" ht="14.5" x14ac:dyDescent="0.35">
      <c r="B679" s="39"/>
      <c r="G679" s="65"/>
      <c r="I679" s="67"/>
      <c r="K679" s="39"/>
      <c r="L679" s="39"/>
    </row>
    <row r="680" spans="2:12" s="37" customFormat="1" ht="14.5" x14ac:dyDescent="0.35">
      <c r="B680" s="39"/>
      <c r="G680" s="65"/>
      <c r="I680" s="67"/>
      <c r="K680" s="39"/>
      <c r="L680" s="39"/>
    </row>
    <row r="681" spans="2:12" s="37" customFormat="1" ht="14.5" x14ac:dyDescent="0.35">
      <c r="B681" s="39"/>
      <c r="G681" s="65"/>
      <c r="I681" s="67"/>
      <c r="K681" s="39"/>
      <c r="L681" s="39"/>
    </row>
    <row r="682" spans="2:12" s="37" customFormat="1" ht="14.5" x14ac:dyDescent="0.35">
      <c r="B682" s="39"/>
      <c r="G682" s="65"/>
      <c r="I682" s="67"/>
      <c r="K682" s="39"/>
      <c r="L682" s="39"/>
    </row>
    <row r="683" spans="2:12" s="37" customFormat="1" ht="14.5" x14ac:dyDescent="0.35">
      <c r="B683" s="39"/>
      <c r="G683" s="65"/>
      <c r="I683" s="67"/>
      <c r="K683" s="39"/>
      <c r="L683" s="39"/>
    </row>
    <row r="684" spans="2:12" s="37" customFormat="1" ht="14.5" x14ac:dyDescent="0.35">
      <c r="B684" s="39"/>
      <c r="G684" s="65"/>
      <c r="I684" s="67"/>
      <c r="K684" s="39"/>
      <c r="L684" s="39"/>
    </row>
    <row r="685" spans="2:12" s="37" customFormat="1" ht="14.5" x14ac:dyDescent="0.35">
      <c r="B685" s="39"/>
      <c r="G685" s="65"/>
      <c r="I685" s="67"/>
      <c r="K685" s="39"/>
      <c r="L685" s="39"/>
    </row>
    <row r="686" spans="2:12" s="37" customFormat="1" ht="14.5" x14ac:dyDescent="0.35">
      <c r="B686" s="39"/>
      <c r="G686" s="65"/>
      <c r="I686" s="67"/>
      <c r="K686" s="39"/>
      <c r="L686" s="39"/>
    </row>
    <row r="687" spans="2:12" s="37" customFormat="1" ht="14.5" x14ac:dyDescent="0.35">
      <c r="B687" s="39"/>
      <c r="G687" s="65"/>
      <c r="I687" s="67"/>
      <c r="K687" s="39"/>
      <c r="L687" s="39"/>
    </row>
    <row r="688" spans="2:12" s="37" customFormat="1" ht="14.5" x14ac:dyDescent="0.35">
      <c r="B688" s="39"/>
      <c r="G688" s="65"/>
      <c r="I688" s="67"/>
      <c r="K688" s="39"/>
      <c r="L688" s="39"/>
    </row>
    <row r="689" spans="2:12" s="37" customFormat="1" ht="14.5" x14ac:dyDescent="0.35">
      <c r="B689" s="39"/>
      <c r="G689" s="65"/>
      <c r="I689" s="67"/>
      <c r="K689" s="39"/>
      <c r="L689" s="39"/>
    </row>
    <row r="690" spans="2:12" s="37" customFormat="1" ht="14.5" x14ac:dyDescent="0.35">
      <c r="B690" s="39"/>
      <c r="G690" s="65"/>
      <c r="I690" s="67"/>
      <c r="K690" s="39"/>
      <c r="L690" s="39"/>
    </row>
    <row r="691" spans="2:12" s="37" customFormat="1" ht="14.5" x14ac:dyDescent="0.35">
      <c r="B691" s="39"/>
      <c r="G691" s="65"/>
      <c r="I691" s="67"/>
      <c r="K691" s="39"/>
      <c r="L691" s="39"/>
    </row>
    <row r="692" spans="2:12" s="37" customFormat="1" ht="14.5" x14ac:dyDescent="0.35">
      <c r="B692" s="39"/>
      <c r="G692" s="65"/>
      <c r="I692" s="67"/>
      <c r="K692" s="39"/>
      <c r="L692" s="39"/>
    </row>
    <row r="693" spans="2:12" s="37" customFormat="1" ht="14.5" x14ac:dyDescent="0.35">
      <c r="B693" s="39"/>
      <c r="G693" s="65"/>
      <c r="I693" s="67"/>
      <c r="K693" s="39"/>
      <c r="L693" s="39"/>
    </row>
    <row r="694" spans="2:12" s="37" customFormat="1" ht="14.5" x14ac:dyDescent="0.35">
      <c r="B694" s="39"/>
      <c r="G694" s="65"/>
      <c r="I694" s="67"/>
      <c r="K694" s="39"/>
      <c r="L694" s="39"/>
    </row>
    <row r="695" spans="2:12" s="37" customFormat="1" ht="14.5" x14ac:dyDescent="0.35">
      <c r="B695" s="39"/>
      <c r="G695" s="65"/>
      <c r="I695" s="67"/>
      <c r="K695" s="39"/>
      <c r="L695" s="39"/>
    </row>
    <row r="696" spans="2:12" s="37" customFormat="1" ht="14.5" x14ac:dyDescent="0.35">
      <c r="B696" s="39"/>
      <c r="G696" s="65"/>
      <c r="I696" s="67"/>
      <c r="K696" s="39"/>
      <c r="L696" s="39"/>
    </row>
    <row r="697" spans="2:12" s="37" customFormat="1" ht="14.5" x14ac:dyDescent="0.35">
      <c r="B697" s="39"/>
      <c r="G697" s="65"/>
      <c r="I697" s="67"/>
      <c r="K697" s="39"/>
      <c r="L697" s="39"/>
    </row>
    <row r="698" spans="2:12" s="37" customFormat="1" ht="14.5" x14ac:dyDescent="0.35">
      <c r="B698" s="39"/>
      <c r="G698" s="65"/>
      <c r="I698" s="67"/>
      <c r="K698" s="39"/>
      <c r="L698" s="39"/>
    </row>
    <row r="699" spans="2:12" s="37" customFormat="1" ht="14.5" x14ac:dyDescent="0.35">
      <c r="B699" s="39"/>
      <c r="G699" s="65"/>
      <c r="I699" s="67"/>
      <c r="K699" s="39"/>
      <c r="L699" s="39"/>
    </row>
    <row r="700" spans="2:12" s="37" customFormat="1" ht="14.5" x14ac:dyDescent="0.35">
      <c r="B700" s="39"/>
      <c r="G700" s="65"/>
      <c r="I700" s="67"/>
      <c r="K700" s="39"/>
      <c r="L700" s="39"/>
    </row>
    <row r="701" spans="2:12" s="37" customFormat="1" ht="14.5" x14ac:dyDescent="0.35">
      <c r="B701" s="39"/>
      <c r="G701" s="65"/>
      <c r="I701" s="67"/>
      <c r="K701" s="39"/>
      <c r="L701" s="39"/>
    </row>
    <row r="702" spans="2:12" s="37" customFormat="1" ht="14.5" x14ac:dyDescent="0.35">
      <c r="B702" s="39"/>
      <c r="G702" s="65"/>
      <c r="I702" s="67"/>
      <c r="K702" s="39"/>
      <c r="L702" s="39"/>
    </row>
    <row r="703" spans="2:12" s="37" customFormat="1" ht="14.5" x14ac:dyDescent="0.35">
      <c r="B703" s="39"/>
      <c r="G703" s="65"/>
      <c r="I703" s="67"/>
      <c r="K703" s="39"/>
      <c r="L703" s="39"/>
    </row>
    <row r="704" spans="2:12" s="37" customFormat="1" ht="14.5" x14ac:dyDescent="0.35">
      <c r="B704" s="39"/>
      <c r="G704" s="65"/>
      <c r="I704" s="67"/>
      <c r="K704" s="39"/>
      <c r="L704" s="39"/>
    </row>
    <row r="705" spans="2:12" s="37" customFormat="1" ht="14.5" x14ac:dyDescent="0.35">
      <c r="B705" s="39"/>
      <c r="G705" s="65"/>
      <c r="I705" s="67"/>
      <c r="K705" s="39"/>
      <c r="L705" s="39"/>
    </row>
    <row r="706" spans="2:12" s="37" customFormat="1" ht="14.5" x14ac:dyDescent="0.35">
      <c r="B706" s="39"/>
      <c r="G706" s="65"/>
      <c r="I706" s="67"/>
      <c r="K706" s="39"/>
      <c r="L706" s="39"/>
    </row>
    <row r="707" spans="2:12" s="37" customFormat="1" ht="14.5" x14ac:dyDescent="0.35">
      <c r="B707" s="39"/>
      <c r="G707" s="65"/>
      <c r="I707" s="67"/>
      <c r="K707" s="39"/>
      <c r="L707" s="39"/>
    </row>
    <row r="708" spans="2:12" s="37" customFormat="1" ht="14.5" x14ac:dyDescent="0.35">
      <c r="B708" s="39"/>
      <c r="G708" s="65"/>
      <c r="I708" s="67"/>
      <c r="K708" s="39"/>
      <c r="L708" s="39"/>
    </row>
    <row r="709" spans="2:12" s="37" customFormat="1" ht="14.5" x14ac:dyDescent="0.35">
      <c r="B709" s="39"/>
      <c r="G709" s="65"/>
      <c r="I709" s="67"/>
      <c r="K709" s="39"/>
      <c r="L709" s="39"/>
    </row>
    <row r="710" spans="2:12" s="37" customFormat="1" ht="14.5" x14ac:dyDescent="0.35">
      <c r="B710" s="39"/>
      <c r="G710" s="65"/>
      <c r="I710" s="67"/>
      <c r="K710" s="39"/>
      <c r="L710" s="39"/>
    </row>
    <row r="711" spans="2:12" s="37" customFormat="1" ht="14.5" x14ac:dyDescent="0.35">
      <c r="B711" s="39"/>
      <c r="G711" s="65"/>
      <c r="I711" s="67"/>
      <c r="K711" s="39"/>
      <c r="L711" s="39"/>
    </row>
    <row r="712" spans="2:12" s="37" customFormat="1" ht="14.5" x14ac:dyDescent="0.35">
      <c r="B712" s="39"/>
      <c r="G712" s="65"/>
      <c r="I712" s="67"/>
      <c r="K712" s="39"/>
      <c r="L712" s="39"/>
    </row>
    <row r="713" spans="2:12" s="37" customFormat="1" ht="14.5" x14ac:dyDescent="0.35">
      <c r="B713" s="39"/>
      <c r="G713" s="65"/>
      <c r="I713" s="67"/>
      <c r="K713" s="39"/>
      <c r="L713" s="39"/>
    </row>
    <row r="714" spans="2:12" s="37" customFormat="1" ht="14.5" x14ac:dyDescent="0.35">
      <c r="B714" s="39"/>
      <c r="G714" s="65"/>
      <c r="I714" s="67"/>
      <c r="K714" s="39"/>
      <c r="L714" s="39"/>
    </row>
    <row r="715" spans="2:12" s="37" customFormat="1" ht="14.5" x14ac:dyDescent="0.35">
      <c r="B715" s="39"/>
      <c r="G715" s="65"/>
      <c r="I715" s="67"/>
      <c r="K715" s="39"/>
      <c r="L715" s="39"/>
    </row>
    <row r="716" spans="2:12" s="37" customFormat="1" ht="14.5" x14ac:dyDescent="0.35">
      <c r="B716" s="39"/>
      <c r="G716" s="65"/>
      <c r="I716" s="67"/>
      <c r="K716" s="39"/>
      <c r="L716" s="39"/>
    </row>
    <row r="717" spans="2:12" s="37" customFormat="1" ht="14.5" x14ac:dyDescent="0.35">
      <c r="B717" s="39"/>
      <c r="G717" s="65"/>
      <c r="I717" s="67"/>
      <c r="K717" s="39"/>
      <c r="L717" s="39"/>
    </row>
    <row r="718" spans="2:12" s="37" customFormat="1" ht="14.5" x14ac:dyDescent="0.35">
      <c r="B718" s="39"/>
      <c r="G718" s="65"/>
      <c r="I718" s="67"/>
      <c r="K718" s="39"/>
      <c r="L718" s="39"/>
    </row>
    <row r="719" spans="2:12" s="37" customFormat="1" ht="14.5" x14ac:dyDescent="0.35">
      <c r="B719" s="39"/>
      <c r="G719" s="65"/>
      <c r="I719" s="67"/>
      <c r="K719" s="39"/>
      <c r="L719" s="39"/>
    </row>
    <row r="720" spans="2:12" s="37" customFormat="1" ht="14.5" x14ac:dyDescent="0.35">
      <c r="B720" s="39"/>
      <c r="G720" s="65"/>
      <c r="I720" s="67"/>
      <c r="K720" s="39"/>
      <c r="L720" s="39"/>
    </row>
    <row r="721" spans="2:12" s="37" customFormat="1" ht="14.5" x14ac:dyDescent="0.35">
      <c r="B721" s="39"/>
      <c r="G721" s="65"/>
      <c r="I721" s="67"/>
      <c r="K721" s="39"/>
      <c r="L721" s="39"/>
    </row>
    <row r="722" spans="2:12" s="37" customFormat="1" ht="14.5" x14ac:dyDescent="0.35">
      <c r="B722" s="39"/>
      <c r="G722" s="65"/>
      <c r="I722" s="67"/>
      <c r="K722" s="39"/>
      <c r="L722" s="39"/>
    </row>
    <row r="723" spans="2:12" s="37" customFormat="1" ht="14.5" x14ac:dyDescent="0.35">
      <c r="B723" s="39"/>
      <c r="G723" s="65"/>
      <c r="I723" s="67"/>
      <c r="K723" s="39"/>
      <c r="L723" s="39"/>
    </row>
    <row r="724" spans="2:12" s="37" customFormat="1" ht="14.5" x14ac:dyDescent="0.35">
      <c r="B724" s="39"/>
      <c r="G724" s="65"/>
      <c r="I724" s="67"/>
      <c r="K724" s="39"/>
      <c r="L724" s="39"/>
    </row>
    <row r="725" spans="2:12" s="37" customFormat="1" ht="14.5" x14ac:dyDescent="0.35">
      <c r="B725" s="39"/>
      <c r="G725" s="65"/>
      <c r="I725" s="67"/>
      <c r="K725" s="39"/>
      <c r="L725" s="39"/>
    </row>
    <row r="726" spans="2:12" s="37" customFormat="1" ht="14.5" x14ac:dyDescent="0.35">
      <c r="B726" s="39"/>
      <c r="G726" s="65"/>
      <c r="I726" s="67"/>
      <c r="K726" s="39"/>
      <c r="L726" s="39"/>
    </row>
    <row r="727" spans="2:12" s="37" customFormat="1" ht="14.5" x14ac:dyDescent="0.35">
      <c r="B727" s="39"/>
      <c r="G727" s="65"/>
      <c r="I727" s="67"/>
      <c r="K727" s="39"/>
      <c r="L727" s="39"/>
    </row>
    <row r="728" spans="2:12" s="37" customFormat="1" ht="14.5" x14ac:dyDescent="0.35">
      <c r="B728" s="39"/>
      <c r="G728" s="65"/>
      <c r="I728" s="67"/>
      <c r="K728" s="39"/>
      <c r="L728" s="39"/>
    </row>
    <row r="729" spans="2:12" s="37" customFormat="1" ht="14.5" x14ac:dyDescent="0.35">
      <c r="B729" s="39"/>
      <c r="G729" s="65"/>
      <c r="I729" s="67"/>
      <c r="K729" s="39"/>
      <c r="L729" s="39"/>
    </row>
    <row r="730" spans="2:12" s="37" customFormat="1" ht="14.5" x14ac:dyDescent="0.35">
      <c r="B730" s="39"/>
      <c r="G730" s="65"/>
      <c r="I730" s="67"/>
      <c r="K730" s="39"/>
      <c r="L730" s="39"/>
    </row>
    <row r="731" spans="2:12" s="37" customFormat="1" ht="14.5" x14ac:dyDescent="0.35">
      <c r="B731" s="39"/>
      <c r="G731" s="65"/>
      <c r="I731" s="67"/>
      <c r="K731" s="39"/>
      <c r="L731" s="39"/>
    </row>
    <row r="732" spans="2:12" s="37" customFormat="1" ht="14.5" x14ac:dyDescent="0.35">
      <c r="B732" s="39"/>
      <c r="G732" s="65"/>
      <c r="I732" s="67"/>
      <c r="K732" s="39"/>
      <c r="L732" s="39"/>
    </row>
    <row r="733" spans="2:12" s="37" customFormat="1" ht="14.5" x14ac:dyDescent="0.35">
      <c r="B733" s="39"/>
      <c r="G733" s="65"/>
      <c r="I733" s="67"/>
      <c r="K733" s="39"/>
      <c r="L733" s="39"/>
    </row>
    <row r="734" spans="2:12" s="37" customFormat="1" ht="14.5" x14ac:dyDescent="0.35">
      <c r="B734" s="39"/>
      <c r="G734" s="65"/>
      <c r="I734" s="67"/>
      <c r="K734" s="39"/>
      <c r="L734" s="39"/>
    </row>
    <row r="735" spans="2:12" s="37" customFormat="1" ht="14.5" x14ac:dyDescent="0.35">
      <c r="B735" s="39"/>
      <c r="G735" s="65"/>
      <c r="I735" s="67"/>
      <c r="K735" s="39"/>
      <c r="L735" s="39"/>
    </row>
    <row r="736" spans="2:12" s="37" customFormat="1" ht="14.5" x14ac:dyDescent="0.35">
      <c r="B736" s="39"/>
      <c r="G736" s="65"/>
      <c r="I736" s="67"/>
      <c r="K736" s="39"/>
      <c r="L736" s="39"/>
    </row>
    <row r="737" spans="2:12" s="37" customFormat="1" ht="14.5" x14ac:dyDescent="0.35">
      <c r="B737" s="39"/>
      <c r="G737" s="65"/>
      <c r="I737" s="67"/>
      <c r="K737" s="39"/>
      <c r="L737" s="39"/>
    </row>
    <row r="738" spans="2:12" s="37" customFormat="1" ht="14.5" x14ac:dyDescent="0.35">
      <c r="B738" s="39"/>
      <c r="G738" s="65"/>
      <c r="I738" s="67"/>
      <c r="K738" s="39"/>
      <c r="L738" s="39"/>
    </row>
    <row r="739" spans="2:12" s="37" customFormat="1" ht="14.5" x14ac:dyDescent="0.35">
      <c r="B739" s="39"/>
      <c r="G739" s="65"/>
      <c r="I739" s="67"/>
      <c r="K739" s="39"/>
      <c r="L739" s="39"/>
    </row>
    <row r="740" spans="2:12" s="37" customFormat="1" ht="14.5" x14ac:dyDescent="0.35">
      <c r="B740" s="39"/>
      <c r="G740" s="65"/>
      <c r="I740" s="67"/>
      <c r="K740" s="39"/>
      <c r="L740" s="39"/>
    </row>
    <row r="741" spans="2:12" s="37" customFormat="1" ht="14.5" x14ac:dyDescent="0.35">
      <c r="B741" s="39"/>
      <c r="G741" s="65"/>
      <c r="I741" s="67"/>
      <c r="K741" s="39"/>
      <c r="L741" s="39"/>
    </row>
    <row r="742" spans="2:12" s="37" customFormat="1" ht="14.5" x14ac:dyDescent="0.35">
      <c r="B742" s="39"/>
      <c r="G742" s="65"/>
      <c r="I742" s="67"/>
      <c r="K742" s="39"/>
      <c r="L742" s="39"/>
    </row>
    <row r="743" spans="2:12" s="37" customFormat="1" ht="14.5" x14ac:dyDescent="0.35">
      <c r="B743" s="39"/>
      <c r="G743" s="65"/>
      <c r="I743" s="67"/>
      <c r="K743" s="39"/>
      <c r="L743" s="39"/>
    </row>
    <row r="744" spans="2:12" s="37" customFormat="1" ht="14.5" x14ac:dyDescent="0.35">
      <c r="B744" s="39"/>
      <c r="G744" s="65"/>
      <c r="I744" s="67"/>
      <c r="K744" s="39"/>
      <c r="L744" s="39"/>
    </row>
    <row r="745" spans="2:12" s="37" customFormat="1" ht="14.5" x14ac:dyDescent="0.35">
      <c r="B745" s="39"/>
      <c r="G745" s="65"/>
      <c r="I745" s="67"/>
      <c r="K745" s="39"/>
      <c r="L745" s="39"/>
    </row>
    <row r="746" spans="2:12" s="37" customFormat="1" ht="14.5" x14ac:dyDescent="0.35">
      <c r="B746" s="39"/>
      <c r="G746" s="65"/>
      <c r="I746" s="67"/>
      <c r="K746" s="39"/>
      <c r="L746" s="39"/>
    </row>
    <row r="747" spans="2:12" s="37" customFormat="1" ht="14.5" x14ac:dyDescent="0.35">
      <c r="B747" s="39"/>
      <c r="G747" s="65"/>
      <c r="I747" s="67"/>
      <c r="K747" s="39"/>
      <c r="L747" s="39"/>
    </row>
    <row r="748" spans="2:12" s="37" customFormat="1" ht="14.5" x14ac:dyDescent="0.35">
      <c r="B748" s="39"/>
      <c r="G748" s="65"/>
      <c r="I748" s="67"/>
      <c r="K748" s="39"/>
      <c r="L748" s="39"/>
    </row>
    <row r="749" spans="2:12" s="37" customFormat="1" ht="14.5" x14ac:dyDescent="0.35">
      <c r="B749" s="39"/>
      <c r="G749" s="65"/>
      <c r="I749" s="67"/>
      <c r="K749" s="39"/>
      <c r="L749" s="39"/>
    </row>
    <row r="750" spans="2:12" s="37" customFormat="1" ht="14.5" x14ac:dyDescent="0.35">
      <c r="B750" s="39"/>
      <c r="G750" s="65"/>
      <c r="I750" s="67"/>
      <c r="K750" s="39"/>
      <c r="L750" s="39"/>
    </row>
    <row r="751" spans="2:12" s="37" customFormat="1" ht="14.5" x14ac:dyDescent="0.35">
      <c r="B751" s="39"/>
      <c r="G751" s="65"/>
      <c r="I751" s="67"/>
      <c r="K751" s="39"/>
      <c r="L751" s="39"/>
    </row>
    <row r="752" spans="2:12" s="37" customFormat="1" ht="14.5" x14ac:dyDescent="0.35">
      <c r="B752" s="39"/>
      <c r="G752" s="65"/>
      <c r="I752" s="67"/>
      <c r="K752" s="39"/>
      <c r="L752" s="39"/>
    </row>
    <row r="753" spans="2:12" s="37" customFormat="1" ht="14.5" x14ac:dyDescent="0.35">
      <c r="B753" s="39"/>
      <c r="G753" s="65"/>
      <c r="I753" s="67"/>
      <c r="K753" s="39"/>
      <c r="L753" s="39"/>
    </row>
    <row r="754" spans="2:12" s="37" customFormat="1" ht="14.5" x14ac:dyDescent="0.35">
      <c r="B754" s="39"/>
      <c r="G754" s="65"/>
      <c r="I754" s="67"/>
      <c r="K754" s="39"/>
      <c r="L754" s="39"/>
    </row>
    <row r="755" spans="2:12" s="37" customFormat="1" ht="14.5" x14ac:dyDescent="0.35">
      <c r="B755" s="39"/>
      <c r="G755" s="65"/>
      <c r="I755" s="67"/>
      <c r="K755" s="39"/>
      <c r="L755" s="39"/>
    </row>
    <row r="756" spans="2:12" s="37" customFormat="1" ht="14.5" x14ac:dyDescent="0.35">
      <c r="B756" s="39"/>
      <c r="G756" s="65"/>
      <c r="I756" s="67"/>
      <c r="K756" s="39"/>
      <c r="L756" s="39"/>
    </row>
    <row r="757" spans="2:12" s="37" customFormat="1" ht="14.5" x14ac:dyDescent="0.35">
      <c r="B757" s="39"/>
      <c r="G757" s="65"/>
      <c r="I757" s="67"/>
      <c r="K757" s="39"/>
      <c r="L757" s="39"/>
    </row>
    <row r="758" spans="2:12" s="37" customFormat="1" ht="14.5" x14ac:dyDescent="0.35">
      <c r="B758" s="39"/>
      <c r="G758" s="65"/>
      <c r="I758" s="67"/>
      <c r="K758" s="39"/>
      <c r="L758" s="39"/>
    </row>
    <row r="759" spans="2:12" s="37" customFormat="1" ht="14.5" x14ac:dyDescent="0.35">
      <c r="B759" s="39"/>
      <c r="G759" s="65"/>
      <c r="I759" s="67"/>
      <c r="K759" s="39"/>
      <c r="L759" s="39"/>
    </row>
    <row r="760" spans="2:12" s="37" customFormat="1" ht="14.5" x14ac:dyDescent="0.35">
      <c r="B760" s="39"/>
      <c r="G760" s="65"/>
      <c r="I760" s="67"/>
      <c r="K760" s="39"/>
      <c r="L760" s="39"/>
    </row>
    <row r="761" spans="2:12" s="37" customFormat="1" ht="14.5" x14ac:dyDescent="0.35">
      <c r="B761" s="39"/>
      <c r="G761" s="65"/>
      <c r="I761" s="67"/>
      <c r="K761" s="39"/>
      <c r="L761" s="39"/>
    </row>
    <row r="762" spans="2:12" s="37" customFormat="1" ht="14.5" x14ac:dyDescent="0.35">
      <c r="B762" s="39"/>
      <c r="G762" s="65"/>
      <c r="I762" s="67"/>
      <c r="K762" s="39"/>
      <c r="L762" s="39"/>
    </row>
    <row r="763" spans="2:12" s="37" customFormat="1" ht="14.5" x14ac:dyDescent="0.35">
      <c r="B763" s="39"/>
      <c r="G763" s="65"/>
      <c r="I763" s="67"/>
      <c r="K763" s="39"/>
      <c r="L763" s="39"/>
    </row>
    <row r="764" spans="2:12" s="37" customFormat="1" ht="14.5" x14ac:dyDescent="0.35">
      <c r="B764" s="39"/>
      <c r="G764" s="65"/>
      <c r="I764" s="67"/>
      <c r="K764" s="39"/>
      <c r="L764" s="39"/>
    </row>
    <row r="765" spans="2:12" s="37" customFormat="1" ht="14.5" x14ac:dyDescent="0.35">
      <c r="B765" s="39"/>
      <c r="G765" s="65"/>
      <c r="I765" s="67"/>
      <c r="K765" s="39"/>
      <c r="L765" s="39"/>
    </row>
    <row r="766" spans="2:12" s="37" customFormat="1" ht="14.5" x14ac:dyDescent="0.35">
      <c r="B766" s="39"/>
      <c r="G766" s="65"/>
      <c r="I766" s="67"/>
      <c r="K766" s="39"/>
      <c r="L766" s="39"/>
    </row>
    <row r="767" spans="2:12" s="37" customFormat="1" ht="14.5" x14ac:dyDescent="0.35">
      <c r="B767" s="39"/>
      <c r="G767" s="65"/>
      <c r="I767" s="67"/>
      <c r="K767" s="39"/>
      <c r="L767" s="39"/>
    </row>
    <row r="768" spans="2:12" s="37" customFormat="1" ht="14.5" x14ac:dyDescent="0.35">
      <c r="B768" s="39"/>
      <c r="G768" s="65"/>
      <c r="I768" s="67"/>
      <c r="K768" s="39"/>
      <c r="L768" s="39"/>
    </row>
    <row r="769" spans="2:12" s="37" customFormat="1" ht="14.5" x14ac:dyDescent="0.35">
      <c r="B769" s="39"/>
      <c r="G769" s="65"/>
      <c r="I769" s="67"/>
      <c r="K769" s="39"/>
      <c r="L769" s="39"/>
    </row>
    <row r="770" spans="2:12" s="37" customFormat="1" ht="14.5" x14ac:dyDescent="0.35">
      <c r="B770" s="39"/>
      <c r="G770" s="65"/>
      <c r="I770" s="67"/>
      <c r="K770" s="39"/>
      <c r="L770" s="39"/>
    </row>
    <row r="771" spans="2:12" s="37" customFormat="1" ht="14.5" x14ac:dyDescent="0.35">
      <c r="B771" s="39"/>
      <c r="G771" s="65"/>
      <c r="I771" s="67"/>
      <c r="K771" s="39"/>
      <c r="L771" s="39"/>
    </row>
    <row r="772" spans="2:12" s="37" customFormat="1" ht="14.5" x14ac:dyDescent="0.35">
      <c r="B772" s="39"/>
      <c r="G772" s="65"/>
      <c r="I772" s="67"/>
      <c r="K772" s="39"/>
      <c r="L772" s="39"/>
    </row>
    <row r="773" spans="2:12" s="37" customFormat="1" ht="14.5" x14ac:dyDescent="0.35">
      <c r="B773" s="39"/>
      <c r="G773" s="65"/>
      <c r="I773" s="67"/>
      <c r="K773" s="39"/>
      <c r="L773" s="39"/>
    </row>
    <row r="774" spans="2:12" s="37" customFormat="1" ht="14.5" x14ac:dyDescent="0.35">
      <c r="B774" s="39"/>
      <c r="G774" s="65"/>
      <c r="I774" s="67"/>
      <c r="K774" s="39"/>
      <c r="L774" s="39"/>
    </row>
    <row r="775" spans="2:12" s="37" customFormat="1" ht="14.5" x14ac:dyDescent="0.35">
      <c r="B775" s="39"/>
      <c r="G775" s="65"/>
      <c r="I775" s="67"/>
      <c r="K775" s="39"/>
      <c r="L775" s="39"/>
    </row>
    <row r="776" spans="2:12" s="37" customFormat="1" ht="14.5" x14ac:dyDescent="0.35">
      <c r="B776" s="39"/>
      <c r="G776" s="65"/>
      <c r="I776" s="67"/>
      <c r="K776" s="39"/>
      <c r="L776" s="39"/>
    </row>
    <row r="777" spans="2:12" s="37" customFormat="1" ht="14.5" x14ac:dyDescent="0.35">
      <c r="B777" s="39"/>
      <c r="G777" s="65"/>
      <c r="I777" s="67"/>
      <c r="K777" s="39"/>
      <c r="L777" s="39"/>
    </row>
    <row r="778" spans="2:12" s="37" customFormat="1" ht="14.5" x14ac:dyDescent="0.35">
      <c r="B778" s="39"/>
      <c r="G778" s="65"/>
      <c r="I778" s="67"/>
      <c r="K778" s="39"/>
      <c r="L778" s="39"/>
    </row>
    <row r="779" spans="2:12" s="37" customFormat="1" ht="14.5" x14ac:dyDescent="0.35">
      <c r="B779" s="39"/>
      <c r="G779" s="65"/>
      <c r="I779" s="67"/>
      <c r="K779" s="39"/>
      <c r="L779" s="39"/>
    </row>
    <row r="780" spans="2:12" s="37" customFormat="1" ht="14.5" x14ac:dyDescent="0.35">
      <c r="B780" s="39"/>
      <c r="G780" s="65"/>
      <c r="I780" s="67"/>
      <c r="K780" s="39"/>
      <c r="L780" s="39"/>
    </row>
    <row r="781" spans="2:12" s="37" customFormat="1" ht="14.5" x14ac:dyDescent="0.35">
      <c r="B781" s="39"/>
      <c r="G781" s="65"/>
      <c r="I781" s="67"/>
      <c r="K781" s="39"/>
      <c r="L781" s="39"/>
    </row>
    <row r="782" spans="2:12" s="37" customFormat="1" ht="14.5" x14ac:dyDescent="0.35">
      <c r="B782" s="39"/>
      <c r="G782" s="65"/>
      <c r="I782" s="67"/>
      <c r="K782" s="39"/>
      <c r="L782" s="39"/>
    </row>
    <row r="783" spans="2:12" s="37" customFormat="1" ht="14.5" x14ac:dyDescent="0.35">
      <c r="B783" s="39"/>
      <c r="G783" s="65"/>
      <c r="I783" s="67"/>
      <c r="K783" s="39"/>
      <c r="L783" s="39"/>
    </row>
    <row r="784" spans="2:12" s="37" customFormat="1" ht="14.5" x14ac:dyDescent="0.35">
      <c r="B784" s="39"/>
      <c r="G784" s="65"/>
      <c r="I784" s="67"/>
      <c r="K784" s="39"/>
      <c r="L784" s="39"/>
    </row>
    <row r="785" spans="2:12" s="37" customFormat="1" ht="14.5" x14ac:dyDescent="0.35">
      <c r="B785" s="39"/>
      <c r="G785" s="65"/>
      <c r="I785" s="67"/>
      <c r="K785" s="39"/>
      <c r="L785" s="39"/>
    </row>
    <row r="786" spans="2:12" s="37" customFormat="1" ht="14.5" x14ac:dyDescent="0.35">
      <c r="B786" s="39"/>
      <c r="G786" s="65"/>
      <c r="I786" s="67"/>
      <c r="K786" s="39"/>
      <c r="L786" s="39"/>
    </row>
    <row r="787" spans="2:12" s="37" customFormat="1" ht="14.5" x14ac:dyDescent="0.35">
      <c r="B787" s="39"/>
      <c r="G787" s="65"/>
      <c r="I787" s="67"/>
      <c r="K787" s="39"/>
      <c r="L787" s="39"/>
    </row>
    <row r="788" spans="2:12" s="37" customFormat="1" ht="14.5" x14ac:dyDescent="0.35">
      <c r="B788" s="39"/>
      <c r="G788" s="65"/>
      <c r="I788" s="67"/>
      <c r="K788" s="39"/>
      <c r="L788" s="39"/>
    </row>
    <row r="789" spans="2:12" s="37" customFormat="1" ht="14.5" x14ac:dyDescent="0.35">
      <c r="B789" s="39"/>
      <c r="G789" s="65"/>
      <c r="I789" s="67"/>
      <c r="K789" s="39"/>
      <c r="L789" s="39"/>
    </row>
    <row r="790" spans="2:12" s="37" customFormat="1" ht="14.5" x14ac:dyDescent="0.35">
      <c r="B790" s="39"/>
      <c r="G790" s="65"/>
      <c r="I790" s="67"/>
      <c r="K790" s="39"/>
      <c r="L790" s="39"/>
    </row>
    <row r="791" spans="2:12" s="37" customFormat="1" ht="14.5" x14ac:dyDescent="0.35">
      <c r="B791" s="39"/>
      <c r="G791" s="65"/>
      <c r="I791" s="67"/>
      <c r="K791" s="39"/>
      <c r="L791" s="39"/>
    </row>
    <row r="792" spans="2:12" s="37" customFormat="1" ht="14.5" x14ac:dyDescent="0.35">
      <c r="B792" s="39"/>
      <c r="G792" s="65"/>
      <c r="I792" s="67"/>
      <c r="K792" s="39"/>
      <c r="L792" s="39"/>
    </row>
    <row r="793" spans="2:12" s="37" customFormat="1" ht="14.5" x14ac:dyDescent="0.35">
      <c r="B793" s="39"/>
      <c r="G793" s="65"/>
      <c r="I793" s="67"/>
      <c r="K793" s="39"/>
      <c r="L793" s="39"/>
    </row>
    <row r="794" spans="2:12" s="37" customFormat="1" ht="14.5" x14ac:dyDescent="0.35">
      <c r="B794" s="39"/>
      <c r="G794" s="65"/>
      <c r="I794" s="67"/>
      <c r="K794" s="39"/>
      <c r="L794" s="39"/>
    </row>
    <row r="795" spans="2:12" s="37" customFormat="1" ht="14.5" x14ac:dyDescent="0.35">
      <c r="B795" s="39"/>
      <c r="G795" s="65"/>
      <c r="I795" s="67"/>
      <c r="K795" s="39"/>
      <c r="L795" s="39"/>
    </row>
    <row r="796" spans="2:12" s="37" customFormat="1" ht="14.5" x14ac:dyDescent="0.35">
      <c r="B796" s="39"/>
      <c r="G796" s="65"/>
      <c r="I796" s="67"/>
      <c r="K796" s="39"/>
      <c r="L796" s="39"/>
    </row>
    <row r="797" spans="2:12" s="37" customFormat="1" ht="14.5" x14ac:dyDescent="0.35">
      <c r="B797" s="39"/>
      <c r="G797" s="65"/>
      <c r="I797" s="67"/>
      <c r="K797" s="39"/>
      <c r="L797" s="39"/>
    </row>
    <row r="798" spans="2:12" s="37" customFormat="1" ht="14.5" x14ac:dyDescent="0.35">
      <c r="B798" s="39"/>
      <c r="G798" s="65"/>
      <c r="I798" s="67"/>
      <c r="K798" s="39"/>
      <c r="L798" s="39"/>
    </row>
    <row r="799" spans="2:12" s="37" customFormat="1" ht="14.5" x14ac:dyDescent="0.35">
      <c r="B799" s="39"/>
      <c r="G799" s="65"/>
      <c r="I799" s="67"/>
      <c r="K799" s="39"/>
      <c r="L799" s="39"/>
    </row>
    <row r="800" spans="2:12" s="37" customFormat="1" ht="14.5" x14ac:dyDescent="0.35">
      <c r="B800" s="39"/>
      <c r="G800" s="65"/>
      <c r="I800" s="67"/>
      <c r="K800" s="39"/>
      <c r="L800" s="39"/>
    </row>
    <row r="801" spans="2:12" s="37" customFormat="1" ht="14.5" x14ac:dyDescent="0.35">
      <c r="B801" s="39"/>
      <c r="G801" s="65"/>
      <c r="I801" s="67"/>
      <c r="K801" s="39"/>
      <c r="L801" s="39"/>
    </row>
    <row r="802" spans="2:12" s="37" customFormat="1" ht="14.5" x14ac:dyDescent="0.35">
      <c r="B802" s="39"/>
      <c r="G802" s="65"/>
      <c r="I802" s="67"/>
      <c r="K802" s="39"/>
      <c r="L802" s="39"/>
    </row>
    <row r="803" spans="2:12" s="37" customFormat="1" ht="14.5" x14ac:dyDescent="0.35">
      <c r="B803" s="39"/>
      <c r="G803" s="65"/>
      <c r="I803" s="67"/>
      <c r="K803" s="39"/>
      <c r="L803" s="39"/>
    </row>
    <row r="804" spans="2:12" s="37" customFormat="1" ht="14.5" x14ac:dyDescent="0.35">
      <c r="B804" s="39"/>
      <c r="G804" s="65"/>
      <c r="I804" s="67"/>
      <c r="K804" s="39"/>
      <c r="L804" s="39"/>
    </row>
    <row r="805" spans="2:12" s="37" customFormat="1" ht="14.5" x14ac:dyDescent="0.35">
      <c r="B805" s="39"/>
      <c r="G805" s="65"/>
      <c r="I805" s="67"/>
      <c r="K805" s="39"/>
      <c r="L805" s="39"/>
    </row>
    <row r="806" spans="2:12" s="37" customFormat="1" ht="14.5" x14ac:dyDescent="0.35">
      <c r="B806" s="39"/>
      <c r="G806" s="65"/>
      <c r="I806" s="67"/>
      <c r="K806" s="39"/>
      <c r="L806" s="39"/>
    </row>
    <row r="807" spans="2:12" s="37" customFormat="1" ht="14.5" x14ac:dyDescent="0.35">
      <c r="B807" s="39"/>
      <c r="G807" s="65"/>
      <c r="I807" s="67"/>
      <c r="K807" s="39"/>
      <c r="L807" s="39"/>
    </row>
    <row r="808" spans="2:12" s="37" customFormat="1" ht="14.5" x14ac:dyDescent="0.35">
      <c r="B808" s="39"/>
      <c r="G808" s="65"/>
      <c r="I808" s="67"/>
      <c r="K808" s="39"/>
      <c r="L808" s="39"/>
    </row>
    <row r="809" spans="2:12" s="37" customFormat="1" ht="14.5" x14ac:dyDescent="0.35">
      <c r="B809" s="39"/>
      <c r="G809" s="65"/>
      <c r="I809" s="67"/>
      <c r="K809" s="39"/>
      <c r="L809" s="39"/>
    </row>
  </sheetData>
  <autoFilter ref="A3:L73" xr:uid="{3BE69526-B1A1-4E6D-B80F-63B8B9C9136B}"/>
  <mergeCells count="1">
    <mergeCell ref="G2:J2"/>
  </mergeCells>
  <conditionalFormatting sqref="E69:F69">
    <cfRule type="expression" dxfId="9" priority="2">
      <formula>E69&lt;0</formula>
    </cfRule>
    <cfRule type="expression" dxfId="8" priority="3">
      <formula>E69&gt;D69</formula>
    </cfRule>
    <cfRule type="expression" dxfId="7" priority="4">
      <formula>E69&lt;D69</formula>
    </cfRule>
  </conditionalFormatting>
  <conditionalFormatting sqref="B5:B68">
    <cfRule type="expression" dxfId="6" priority="1" stopIfTrue="1">
      <formula>#REF!="a"</formula>
    </cfRule>
  </conditionalFormatting>
  <conditionalFormatting sqref="D69:D73 D5:F68">
    <cfRule type="expression" dxfId="5" priority="17">
      <formula>D5&lt;0</formula>
    </cfRule>
    <cfRule type="expression" dxfId="4" priority="18">
      <formula>D5&gt;#REF!</formula>
    </cfRule>
    <cfRule type="expression" dxfId="3" priority="19">
      <formula>D5&lt;#REF!</formula>
    </cfRule>
  </conditionalFormatting>
  <conditionalFormatting sqref="I69:J69">
    <cfRule type="expression" dxfId="2" priority="5">
      <formula>I69&lt;0</formula>
    </cfRule>
    <cfRule type="expression" dxfId="1" priority="6">
      <formula>I69&gt;H69</formula>
    </cfRule>
    <cfRule type="expression" dxfId="0" priority="7">
      <formula>I69&lt;H69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FA6618E98F9FBE46BAEB0A70F829BD7A" ma:contentTypeVersion="2" ma:contentTypeDescription="MKC Branded Excel Template Document" ma:contentTypeScope="" ma:versionID="0c914ef722d60de017b469c0adb0c5c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F7F8E-61E2-4A41-89F4-7A36F7616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45A8EF3-0D27-4FA9-8537-FDF2EA50F70E}">
  <ds:schemaRefs>
    <ds:schemaRef ds:uri="Microsoft.SharePoint.Taxonomy.ContentTypeSync"/>
  </ds:schemaRefs>
</ds:datastoreItem>
</file>

<file path=customXml/itemProps3.xml><?xml version="1.0" encoding="utf-8"?>
<ds:datastoreItem xmlns:ds="http://schemas.openxmlformats.org/officeDocument/2006/customXml" ds:itemID="{3A3CA6BB-10F6-489A-83C5-8C368C6A62AA}">
  <ds:schemaRef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s>
</ds:datastoreItem>
</file>

<file path=customXml/itemProps4.xml><?xml version="1.0" encoding="utf-8"?>
<ds:datastoreItem xmlns:ds="http://schemas.openxmlformats.org/officeDocument/2006/customXml" ds:itemID="{6ECBAA8D-E2DA-47F7-AB5D-B4A0363291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Deficit recovery plan</vt:lpstr>
      <vt:lpstr>Workings tab</vt:lpstr>
      <vt:lpstr>3YP 24-25</vt:lpstr>
    </vt:vector>
  </TitlesOfParts>
  <Manager/>
  <Company>London Borough of Brent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Norwena</dc:creator>
  <cp:keywords/>
  <dc:description/>
  <cp:lastModifiedBy>Kayleigh Day</cp:lastModifiedBy>
  <cp:revision/>
  <dcterms:created xsi:type="dcterms:W3CDTF">2014-03-13T10:45:57Z</dcterms:created>
  <dcterms:modified xsi:type="dcterms:W3CDTF">2025-05-13T15:31:09Z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0x01010054A39C6B0182D84CB6645B035BA02E0800FA6618E98F9FBE46BAEB0A70F829BD7A</vt:lpwstr>
  </property>
  <property fmtid="{D5CDD505-2E9C-101B-9397-08002B2CF9AE}" pid="3" name="Order">
    <vt:r8>6348800</vt:r8>
  </property>
</Properties>
</file>