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ECMS/Quarterly Data Spreadsheets/Floorspace Monitoring Spreadsheets/"/>
    </mc:Choice>
  </mc:AlternateContent>
  <xr:revisionPtr revIDLastSave="171" documentId="13_ncr:1_{988B7898-A243-4EAD-AA05-87AABF7A319F}" xr6:coauthVersionLast="47" xr6:coauthVersionMax="47" xr10:uidLastSave="{05C6F0EF-4D7A-464F-9EEF-190FB0EA4F53}"/>
  <bookViews>
    <workbookView xWindow="-110" yWindow="-110" windowWidth="19420" windowHeight="10420" activeTab="1" xr2:uid="{00000000-000D-0000-FFFF-FFFF00000000}"/>
  </bookViews>
  <sheets>
    <sheet name="Explanation" sheetId="4" r:id="rId1"/>
    <sheet name="2022-23" sheetId="6" r:id="rId2"/>
    <sheet name="2021-2022" sheetId="5" r:id="rId3"/>
    <sheet name="2020-2021" sheetId="3" r:id="rId4"/>
    <sheet name="2019-2020" sheetId="1" r:id="rId5"/>
    <sheet name="2018-2019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 l="1"/>
  <c r="K19" i="6"/>
  <c r="I19" i="6"/>
  <c r="H10" i="6"/>
  <c r="J10" i="6"/>
  <c r="K10" i="6"/>
  <c r="I10" i="6"/>
  <c r="I11" i="5"/>
  <c r="J20" i="6" l="1"/>
  <c r="N10" i="6"/>
  <c r="H19" i="6"/>
  <c r="H20" i="6" s="1"/>
  <c r="N20" i="6" s="1"/>
  <c r="M10" i="6"/>
  <c r="I20" i="6"/>
  <c r="K20" i="6"/>
  <c r="K21" i="6" s="1"/>
  <c r="M19" i="6"/>
  <c r="L10" i="6"/>
  <c r="K8" i="5"/>
  <c r="J8" i="5"/>
  <c r="I8" i="5"/>
  <c r="H8" i="5"/>
  <c r="H11" i="5" s="1"/>
  <c r="H12" i="5" s="1"/>
  <c r="N19" i="6" l="1"/>
  <c r="I21" i="6"/>
  <c r="M20" i="6"/>
  <c r="L19" i="6"/>
  <c r="L21" i="6"/>
  <c r="L8" i="5"/>
  <c r="K11" i="5"/>
  <c r="M8" i="5"/>
  <c r="I12" i="5"/>
  <c r="N8" i="5"/>
  <c r="J11" i="5"/>
  <c r="I22" i="3"/>
  <c r="J22" i="3"/>
  <c r="L22" i="3" s="1"/>
  <c r="K22" i="3"/>
  <c r="H22" i="3"/>
  <c r="M22" i="3"/>
  <c r="L16" i="3"/>
  <c r="L14" i="3"/>
  <c r="I13" i="5" l="1"/>
  <c r="N22" i="3"/>
  <c r="N11" i="5"/>
  <c r="J12" i="5"/>
  <c r="N12" i="5" s="1"/>
  <c r="K12" i="5"/>
  <c r="K13" i="5" s="1"/>
  <c r="L11" i="5"/>
  <c r="M11" i="5"/>
  <c r="H12" i="3"/>
  <c r="H23" i="3" s="1"/>
  <c r="I12" i="3"/>
  <c r="I23" i="3" s="1"/>
  <c r="M23" i="3" s="1"/>
  <c r="J12" i="3"/>
  <c r="J23" i="3" s="1"/>
  <c r="K12" i="3"/>
  <c r="K23" i="3" s="1"/>
  <c r="I24" i="3" l="1"/>
  <c r="N23" i="3"/>
  <c r="L24" i="3"/>
  <c r="K24" i="3"/>
  <c r="L13" i="5"/>
  <c r="M12" i="5"/>
  <c r="N12" i="3"/>
  <c r="L12" i="3"/>
  <c r="M12" i="3"/>
  <c r="H15" i="2"/>
  <c r="I15" i="2"/>
  <c r="J15" i="2"/>
  <c r="K15" i="2"/>
  <c r="H11" i="2"/>
  <c r="I11" i="2"/>
  <c r="J11" i="2"/>
  <c r="K11" i="2"/>
  <c r="H8" i="2"/>
  <c r="I8" i="2"/>
  <c r="J8" i="2"/>
  <c r="K8" i="2"/>
  <c r="L8" i="2" l="1"/>
  <c r="L11" i="2"/>
  <c r="L15" i="2"/>
  <c r="G19" i="1"/>
  <c r="H19" i="1"/>
  <c r="I19" i="1"/>
  <c r="J19" i="1"/>
  <c r="K19" i="1" l="1"/>
  <c r="G16" i="1"/>
  <c r="H16" i="1"/>
  <c r="I16" i="1"/>
  <c r="J16" i="1"/>
  <c r="H13" i="1"/>
  <c r="I13" i="1"/>
  <c r="J13" i="1"/>
  <c r="G13" i="1"/>
  <c r="H9" i="1"/>
  <c r="I9" i="1"/>
  <c r="J9" i="1"/>
  <c r="G9" i="1"/>
  <c r="I20" i="1" l="1"/>
  <c r="G20" i="1"/>
  <c r="K16" i="1"/>
  <c r="J20" i="1"/>
  <c r="K20" i="1" s="1"/>
  <c r="H20" i="1"/>
  <c r="K13" i="1"/>
  <c r="K9" i="1"/>
</calcChain>
</file>

<file path=xl/sharedStrings.xml><?xml version="1.0" encoding="utf-8"?>
<sst xmlns="http://schemas.openxmlformats.org/spreadsheetml/2006/main" count="313" uniqueCount="163">
  <si>
    <t xml:space="preserve">2019-2020 Residential Business Floorspace Completions </t>
  </si>
  <si>
    <t>Quarter</t>
  </si>
  <si>
    <t>Application Ref</t>
  </si>
  <si>
    <t>Settlement</t>
  </si>
  <si>
    <t>Address</t>
  </si>
  <si>
    <t>Previous Use</t>
  </si>
  <si>
    <t xml:space="preserve">New Use </t>
  </si>
  <si>
    <t>C1 Loss</t>
  </si>
  <si>
    <t>C1 Gain</t>
  </si>
  <si>
    <t xml:space="preserve">C2 Loss </t>
  </si>
  <si>
    <t>C2 Gain</t>
  </si>
  <si>
    <t>M²</t>
  </si>
  <si>
    <t>Total Net Gain</t>
  </si>
  <si>
    <t>19/00312/FUL</t>
  </si>
  <si>
    <t>18/00551/FUL</t>
  </si>
  <si>
    <t>16/03118/MKCOD3</t>
  </si>
  <si>
    <t>Bletchley</t>
  </si>
  <si>
    <t>Old Wolverton</t>
  </si>
  <si>
    <t>School House</t>
  </si>
  <si>
    <t>18A St Georges Road</t>
  </si>
  <si>
    <t>44 Church Street</t>
  </si>
  <si>
    <t>Residential</t>
  </si>
  <si>
    <t>Storage</t>
  </si>
  <si>
    <t>Guest House</t>
  </si>
  <si>
    <t>19/02400/FUL</t>
  </si>
  <si>
    <t>17/01105/FUL</t>
  </si>
  <si>
    <t>Eaglestone</t>
  </si>
  <si>
    <t>Willen Park</t>
  </si>
  <si>
    <t>Japonica Lane</t>
  </si>
  <si>
    <t>Chadwick Lodge</t>
  </si>
  <si>
    <t>Hospital</t>
  </si>
  <si>
    <t>Office</t>
  </si>
  <si>
    <t>Care Home</t>
  </si>
  <si>
    <t>TOTAL Q1</t>
  </si>
  <si>
    <t>Total Q2</t>
  </si>
  <si>
    <t>Total Q3</t>
  </si>
  <si>
    <t>Total Q4</t>
  </si>
  <si>
    <t>Total All Quarters</t>
  </si>
  <si>
    <t>17/01714/FUL</t>
  </si>
  <si>
    <t>MKUH</t>
  </si>
  <si>
    <t>Vacant Land</t>
  </si>
  <si>
    <t xml:space="preserve">2018-2019 Residential Business Floorspace Completions </t>
  </si>
  <si>
    <t>14/01805/FUL</t>
  </si>
  <si>
    <t>Development Type</t>
  </si>
  <si>
    <t>Extension</t>
  </si>
  <si>
    <t>Total Q1</t>
  </si>
  <si>
    <t>17/00341/FUL</t>
  </si>
  <si>
    <t>Astwood</t>
  </si>
  <si>
    <t>Owl Barn, Dovecote Farm, Turvey Rd</t>
  </si>
  <si>
    <t>COU</t>
  </si>
  <si>
    <t>Barn</t>
  </si>
  <si>
    <t>Holiday Let</t>
  </si>
  <si>
    <t>15/00081/FUL</t>
  </si>
  <si>
    <t>15/00670/FUL</t>
  </si>
  <si>
    <t>Stony Stratford</t>
  </si>
  <si>
    <t>St Giles Residential Home St Giles Mews</t>
  </si>
  <si>
    <t>New Build</t>
  </si>
  <si>
    <t>Care Home Office</t>
  </si>
  <si>
    <t>Tyringham</t>
  </si>
  <si>
    <t>Park House</t>
  </si>
  <si>
    <t xml:space="preserve">Care Home  </t>
  </si>
  <si>
    <t xml:space="preserve">2020-2021 Residential Business Floorspace Completions </t>
  </si>
  <si>
    <t>18/00373/FUL</t>
  </si>
  <si>
    <t>Loughton</t>
  </si>
  <si>
    <t>Pitcher Lane</t>
  </si>
  <si>
    <t>B&amp;B</t>
  </si>
  <si>
    <t>17/02140/FUL</t>
  </si>
  <si>
    <t>CMK</t>
  </si>
  <si>
    <t>Norfolk House</t>
  </si>
  <si>
    <t>Hotel</t>
  </si>
  <si>
    <t>18/02693/FUL</t>
  </si>
  <si>
    <t>Springfield</t>
  </si>
  <si>
    <t>Walbrook Avenue</t>
  </si>
  <si>
    <t>19/02906/FUL</t>
  </si>
  <si>
    <t xml:space="preserve">Hospital </t>
  </si>
  <si>
    <t>16/01769/FUL</t>
  </si>
  <si>
    <t>North Row</t>
  </si>
  <si>
    <t>Demolition/New Build</t>
  </si>
  <si>
    <t>18/01015/FUL</t>
  </si>
  <si>
    <t>Avebury Boulevard</t>
  </si>
  <si>
    <t>Residential Business</t>
  </si>
  <si>
    <t>Use Class C</t>
  </si>
  <si>
    <t>Use Class C includes the following sub classes:</t>
  </si>
  <si>
    <t>C1=</t>
  </si>
  <si>
    <t>Hotels</t>
  </si>
  <si>
    <t>Boarding Houses</t>
  </si>
  <si>
    <t xml:space="preserve">Guest houses </t>
  </si>
  <si>
    <t>(Where no significant element of care is given)</t>
  </si>
  <si>
    <t>C2=</t>
  </si>
  <si>
    <t>Residential Schools, Colleges or training Centres</t>
  </si>
  <si>
    <t>Hospitals</t>
  </si>
  <si>
    <t>Nursing Homes</t>
  </si>
  <si>
    <t>No Completions this Quarter</t>
  </si>
  <si>
    <t>Not monitored this Quarter</t>
  </si>
  <si>
    <t>Total Gain</t>
  </si>
  <si>
    <t>Total Loss</t>
  </si>
  <si>
    <t>19/01739/FUL</t>
  </si>
  <si>
    <t>Two Mile Ash</t>
  </si>
  <si>
    <t>Abbey Hill Hotel</t>
  </si>
  <si>
    <t>19/02370/FUL</t>
  </si>
  <si>
    <t>Western Underwood</t>
  </si>
  <si>
    <t>Cowpers Oak</t>
  </si>
  <si>
    <t>20/01443/FUL</t>
  </si>
  <si>
    <t>Oxley Park</t>
  </si>
  <si>
    <t>Powis Lane</t>
  </si>
  <si>
    <t>20/01797/FUL</t>
  </si>
  <si>
    <t>Hazeley</t>
  </si>
  <si>
    <t>The Walnuts School</t>
  </si>
  <si>
    <t>School</t>
  </si>
  <si>
    <t>Total 2020-2021</t>
  </si>
  <si>
    <t>Total +/- per Use Class for Year</t>
  </si>
  <si>
    <t>20/02204/FUL</t>
  </si>
  <si>
    <t>Stantonbury</t>
  </si>
  <si>
    <t>Crosslands</t>
  </si>
  <si>
    <t>Landscape Depot</t>
  </si>
  <si>
    <t>Sheltered Housing</t>
  </si>
  <si>
    <t>There are also use class C2a, C3 and C4 but they are not monitored here</t>
  </si>
  <si>
    <t>There is no change to this use class from the 1 September 2020</t>
  </si>
  <si>
    <t>Residential accommodation and care to people in need</t>
  </si>
  <si>
    <t>Hostel</t>
  </si>
  <si>
    <t>Hotel (restaurant)</t>
  </si>
  <si>
    <t>1&amp;2</t>
  </si>
  <si>
    <t>18/02391/REM</t>
  </si>
  <si>
    <t>CBX3 Aubrey Place, The Hub</t>
  </si>
  <si>
    <t>3&amp;4</t>
  </si>
  <si>
    <t>16/02969/FUL</t>
  </si>
  <si>
    <t>41 High Street</t>
  </si>
  <si>
    <t xml:space="preserve">Pub/Hotel/Restaurant </t>
  </si>
  <si>
    <t xml:space="preserve">2022-2023 Residential Business Floorspace Completions </t>
  </si>
  <si>
    <t>19/03155/FUL</t>
  </si>
  <si>
    <t>Willen</t>
  </si>
  <si>
    <t>Brickhill Street</t>
  </si>
  <si>
    <t>C1</t>
  </si>
  <si>
    <t>21/02605/FUL</t>
  </si>
  <si>
    <t>401 Elder Gate</t>
  </si>
  <si>
    <t>17/03053/FUL</t>
  </si>
  <si>
    <t>Marlborough Gate</t>
  </si>
  <si>
    <t>20/01717/FUL</t>
  </si>
  <si>
    <t>St Michaels Priory</t>
  </si>
  <si>
    <t>C2</t>
  </si>
  <si>
    <t>20/00913/FUL</t>
  </si>
  <si>
    <t>Brook Farm</t>
  </si>
  <si>
    <t>EXT</t>
  </si>
  <si>
    <t>20/01535/FUL</t>
  </si>
  <si>
    <t>Stoke Goldington</t>
  </si>
  <si>
    <t>Eakley Manor Farm</t>
  </si>
  <si>
    <t>COU/EXT</t>
  </si>
  <si>
    <t>Other</t>
  </si>
  <si>
    <t>21/03431/FUL</t>
  </si>
  <si>
    <t>Platinum House</t>
  </si>
  <si>
    <t>Newbuild</t>
  </si>
  <si>
    <t>21/01964/FUL</t>
  </si>
  <si>
    <t>Giffard Park</t>
  </si>
  <si>
    <t>Church House Hotel</t>
  </si>
  <si>
    <t>21/02189/FUL</t>
  </si>
  <si>
    <t>19/01484/FUL</t>
  </si>
  <si>
    <t>Olney</t>
  </si>
  <si>
    <t>Lavendon Rd</t>
  </si>
  <si>
    <t>21/01169/FUL</t>
  </si>
  <si>
    <t>Stamford Ave</t>
  </si>
  <si>
    <t xml:space="preserve">COU </t>
  </si>
  <si>
    <t>C3</t>
  </si>
  <si>
    <t>20/01433/FUL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</si>
</sst>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3" fillId="0" borderId="0" xfId="0" applyFont="1"/>
    <xf numFmtId="0" fontId="4" fillId="0" borderId="0" xfId="1" applyFont="1" applyFill="1"/>
    <xf numFmtId="0" fontId="4" fillId="0" borderId="0" xfId="1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6" fillId="2" borderId="1" xfId="0" applyFont="1" applyFill="1" applyBorder="1"/>
    <xf numFmtId="0" fontId="7" fillId="2" borderId="0" xfId="0" applyFont="1" applyFill="1"/>
    <xf numFmtId="0" fontId="4" fillId="2" borderId="0" xfId="0" applyFont="1" applyFill="1" applyBorder="1"/>
    <xf numFmtId="0" fontId="4" fillId="2" borderId="0" xfId="1" applyFont="1" applyFill="1"/>
    <xf numFmtId="0" fontId="4" fillId="2" borderId="0" xfId="0" applyFont="1" applyFill="1"/>
    <xf numFmtId="0" fontId="6" fillId="2" borderId="0" xfId="0" applyFont="1" applyFill="1" applyBorder="1"/>
    <xf numFmtId="0" fontId="8" fillId="2" borderId="1" xfId="0" applyFont="1" applyFill="1" applyBorder="1"/>
    <xf numFmtId="0" fontId="12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0" borderId="0" xfId="0" applyFont="1" applyAlignment="1">
      <alignment horizontal="center"/>
    </xf>
    <xf numFmtId="0" fontId="6" fillId="2" borderId="10" xfId="0" applyFont="1" applyFill="1" applyBorder="1"/>
    <xf numFmtId="0" fontId="2" fillId="0" borderId="0" xfId="0" applyFont="1"/>
    <xf numFmtId="0" fontId="2" fillId="2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1" fillId="0" borderId="0" xfId="1" applyFont="1" applyFill="1"/>
    <xf numFmtId="0" fontId="8" fillId="0" borderId="0" xfId="0" applyFont="1" applyAlignment="1">
      <alignment horizontal="center"/>
    </xf>
    <xf numFmtId="0" fontId="8" fillId="2" borderId="1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11" fillId="2" borderId="0" xfId="0" applyFont="1" applyFill="1"/>
    <xf numFmtId="0" fontId="10" fillId="2" borderId="0" xfId="0" applyFont="1" applyFill="1"/>
    <xf numFmtId="0" fontId="6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4C6C-0B20-4181-8A3B-7E1FEA727DC3}">
  <dimension ref="A1:M19"/>
  <sheetViews>
    <sheetView topLeftCell="A4" workbookViewId="0">
      <selection activeCell="A14" sqref="A14"/>
    </sheetView>
  </sheetViews>
  <sheetFormatPr defaultRowHeight="15.5" x14ac:dyDescent="0.35"/>
  <sheetData>
    <row r="1" spans="1:13" ht="20" x14ac:dyDescent="0.4">
      <c r="A1" s="39" t="s">
        <v>80</v>
      </c>
      <c r="B1" s="39"/>
      <c r="C1" s="39"/>
    </row>
    <row r="2" spans="1:13" ht="18" x14ac:dyDescent="0.4">
      <c r="A2" s="40" t="s">
        <v>81</v>
      </c>
      <c r="B2" s="40"/>
    </row>
    <row r="5" spans="1:13" x14ac:dyDescent="0.35">
      <c r="A5" t="s">
        <v>82</v>
      </c>
    </row>
    <row r="7" spans="1:13" ht="16" thickBot="1" x14ac:dyDescent="0.4">
      <c r="A7" s="18" t="s">
        <v>83</v>
      </c>
    </row>
    <row r="8" spans="1:13" x14ac:dyDescent="0.35">
      <c r="A8" t="s">
        <v>84</v>
      </c>
      <c r="H8" s="19"/>
      <c r="I8" s="20"/>
      <c r="J8" s="20"/>
      <c r="K8" s="20"/>
      <c r="L8" s="20"/>
      <c r="M8" s="21"/>
    </row>
    <row r="9" spans="1:13" x14ac:dyDescent="0.35">
      <c r="A9" t="s">
        <v>85</v>
      </c>
      <c r="H9" s="22" t="s">
        <v>117</v>
      </c>
      <c r="I9" s="23"/>
      <c r="J9" s="23"/>
      <c r="K9" s="23"/>
      <c r="L9" s="23"/>
      <c r="M9" s="24"/>
    </row>
    <row r="10" spans="1:13" ht="16" thickBot="1" x14ac:dyDescent="0.4">
      <c r="A10" t="s">
        <v>86</v>
      </c>
      <c r="H10" s="25"/>
      <c r="I10" s="26"/>
      <c r="J10" s="26"/>
      <c r="K10" s="26"/>
      <c r="L10" s="26"/>
      <c r="M10" s="27"/>
    </row>
    <row r="11" spans="1:13" x14ac:dyDescent="0.35">
      <c r="A11" t="s">
        <v>87</v>
      </c>
    </row>
    <row r="13" spans="1:13" x14ac:dyDescent="0.35">
      <c r="A13" s="18" t="s">
        <v>88</v>
      </c>
    </row>
    <row r="14" spans="1:13" x14ac:dyDescent="0.35">
      <c r="A14" t="s">
        <v>118</v>
      </c>
    </row>
    <row r="15" spans="1:13" x14ac:dyDescent="0.35">
      <c r="A15" t="s">
        <v>89</v>
      </c>
    </row>
    <row r="16" spans="1:13" x14ac:dyDescent="0.35">
      <c r="A16" t="s">
        <v>90</v>
      </c>
    </row>
    <row r="17" spans="1:1" x14ac:dyDescent="0.35">
      <c r="A17" t="s">
        <v>91</v>
      </c>
    </row>
    <row r="19" spans="1:1" x14ac:dyDescent="0.35">
      <c r="A19" t="s">
        <v>116</v>
      </c>
    </row>
  </sheetData>
  <mergeCells count="2">
    <mergeCell ref="A1:C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236F-806F-4C70-B93E-9E3DEC36376D}">
  <dimension ref="A1:N21"/>
  <sheetViews>
    <sheetView tabSelected="1" topLeftCell="C4" workbookViewId="0">
      <selection activeCell="E21" sqref="E21"/>
    </sheetView>
  </sheetViews>
  <sheetFormatPr defaultColWidth="9.23046875" defaultRowHeight="13" x14ac:dyDescent="0.3"/>
  <cols>
    <col min="1" max="1" width="6.3046875" style="6" bestFit="1" customWidth="1"/>
    <col min="2" max="2" width="11.3046875" style="6" bestFit="1" customWidth="1"/>
    <col min="3" max="3" width="8.53515625" style="6" bestFit="1" customWidth="1"/>
    <col min="4" max="4" width="18.921875" style="6" bestFit="1" customWidth="1"/>
    <col min="5" max="5" width="14.07421875" style="6" bestFit="1" customWidth="1"/>
    <col min="6" max="6" width="15.3828125" style="6" bestFit="1" customWidth="1"/>
    <col min="7" max="7" width="22.921875" style="6" bestFit="1" customWidth="1"/>
    <col min="8" max="8" width="6.921875" style="6" bestFit="1" customWidth="1"/>
    <col min="9" max="9" width="6.07421875" style="6" bestFit="1" customWidth="1"/>
    <col min="10" max="10" width="6.23046875" style="6" bestFit="1" customWidth="1"/>
    <col min="11" max="11" width="6.07421875" style="6" bestFit="1" customWidth="1"/>
    <col min="12" max="12" width="10.84375" style="6" bestFit="1" customWidth="1"/>
    <col min="13" max="13" width="7.3046875" style="6" bestFit="1" customWidth="1"/>
    <col min="14" max="14" width="7.07421875" style="6" bestFit="1" customWidth="1"/>
    <col min="15" max="16384" width="9.23046875" style="6"/>
  </cols>
  <sheetData>
    <row r="1" spans="1:14" ht="14.5" x14ac:dyDescent="0.35">
      <c r="A1" s="41" t="s">
        <v>128</v>
      </c>
      <c r="B1" s="41"/>
      <c r="C1" s="41"/>
      <c r="D1" s="41"/>
      <c r="E1" s="41"/>
      <c r="F1" s="41"/>
      <c r="G1" s="35"/>
      <c r="H1" s="35"/>
      <c r="I1" s="35"/>
    </row>
    <row r="4" spans="1:14" x14ac:dyDescent="0.3">
      <c r="A4" s="9"/>
      <c r="B4" s="9"/>
      <c r="C4" s="9"/>
      <c r="D4" s="9"/>
      <c r="E4" s="9"/>
      <c r="F4" s="9"/>
      <c r="G4" s="9"/>
      <c r="H4" s="42" t="s">
        <v>11</v>
      </c>
      <c r="I4" s="42"/>
      <c r="J4" s="42"/>
      <c r="K4" s="42"/>
      <c r="L4" s="42"/>
      <c r="M4" s="42"/>
      <c r="N4" s="42"/>
    </row>
    <row r="5" spans="1:14" x14ac:dyDescent="0.3">
      <c r="A5" s="17" t="s">
        <v>1</v>
      </c>
      <c r="B5" s="17" t="s">
        <v>2</v>
      </c>
      <c r="C5" s="17" t="s">
        <v>3</v>
      </c>
      <c r="D5" s="17" t="s">
        <v>4</v>
      </c>
      <c r="E5" s="17" t="s">
        <v>43</v>
      </c>
      <c r="F5" s="17" t="s">
        <v>5</v>
      </c>
      <c r="G5" s="17" t="s">
        <v>6</v>
      </c>
      <c r="H5" s="36" t="s">
        <v>7</v>
      </c>
      <c r="I5" s="36" t="s">
        <v>8</v>
      </c>
      <c r="J5" s="36" t="s">
        <v>9</v>
      </c>
      <c r="K5" s="36" t="s">
        <v>10</v>
      </c>
      <c r="L5" s="36" t="s">
        <v>12</v>
      </c>
      <c r="M5" s="17" t="s">
        <v>94</v>
      </c>
      <c r="N5" s="17" t="s">
        <v>95</v>
      </c>
    </row>
    <row r="6" spans="1:14" x14ac:dyDescent="0.3">
      <c r="B6" s="6" t="s">
        <v>129</v>
      </c>
      <c r="C6" s="6" t="s">
        <v>130</v>
      </c>
      <c r="D6" s="6" t="s">
        <v>131</v>
      </c>
      <c r="E6" s="6" t="s">
        <v>56</v>
      </c>
      <c r="G6" s="6" t="s">
        <v>132</v>
      </c>
      <c r="H6" s="6">
        <v>0</v>
      </c>
      <c r="I6" s="6">
        <v>3679</v>
      </c>
      <c r="J6" s="6">
        <v>0</v>
      </c>
      <c r="K6" s="6">
        <v>0</v>
      </c>
    </row>
    <row r="7" spans="1:14" x14ac:dyDescent="0.3">
      <c r="B7" s="6" t="s">
        <v>133</v>
      </c>
      <c r="C7" s="6" t="s">
        <v>67</v>
      </c>
      <c r="D7" s="6" t="s">
        <v>134</v>
      </c>
      <c r="E7" s="6" t="s">
        <v>49</v>
      </c>
      <c r="G7" s="6" t="s">
        <v>132</v>
      </c>
      <c r="H7" s="6">
        <v>0</v>
      </c>
      <c r="I7" s="6">
        <v>505</v>
      </c>
      <c r="J7" s="6">
        <v>0</v>
      </c>
      <c r="K7" s="6">
        <v>0</v>
      </c>
    </row>
    <row r="8" spans="1:14" x14ac:dyDescent="0.3">
      <c r="B8" s="6" t="s">
        <v>135</v>
      </c>
      <c r="C8" s="6" t="s">
        <v>67</v>
      </c>
      <c r="D8" s="6" t="s">
        <v>136</v>
      </c>
      <c r="E8" s="6" t="s">
        <v>56</v>
      </c>
      <c r="G8" s="6" t="s">
        <v>132</v>
      </c>
      <c r="H8" s="6">
        <v>0</v>
      </c>
      <c r="I8" s="6">
        <v>15133</v>
      </c>
      <c r="J8" s="6">
        <v>0</v>
      </c>
      <c r="K8" s="6">
        <v>0</v>
      </c>
    </row>
    <row r="9" spans="1:14" x14ac:dyDescent="0.3">
      <c r="B9" s="6" t="s">
        <v>137</v>
      </c>
      <c r="C9" s="6" t="s">
        <v>130</v>
      </c>
      <c r="D9" s="6" t="s">
        <v>138</v>
      </c>
      <c r="E9" s="6" t="s">
        <v>49</v>
      </c>
      <c r="G9" s="6" t="s">
        <v>139</v>
      </c>
      <c r="H9" s="6">
        <v>0</v>
      </c>
      <c r="I9" s="6">
        <v>0</v>
      </c>
      <c r="J9" s="6">
        <v>0</v>
      </c>
      <c r="K9" s="6">
        <v>160</v>
      </c>
    </row>
    <row r="10" spans="1:14" x14ac:dyDescent="0.3">
      <c r="A10" s="37"/>
      <c r="B10" s="37"/>
      <c r="C10" s="37"/>
      <c r="D10" s="38"/>
      <c r="E10" s="38"/>
      <c r="F10" s="38"/>
      <c r="G10" s="17" t="s">
        <v>45</v>
      </c>
      <c r="H10" s="17">
        <f>SUM(H6:H9)</f>
        <v>0</v>
      </c>
      <c r="I10" s="17">
        <f>SUM(I6:I9)</f>
        <v>19317</v>
      </c>
      <c r="J10" s="17">
        <f>SUM(J6:J9)</f>
        <v>0</v>
      </c>
      <c r="K10" s="17">
        <f>SUM(K6:K9)</f>
        <v>160</v>
      </c>
      <c r="L10" s="17">
        <f>I10+K10-H10-J10</f>
        <v>19477</v>
      </c>
      <c r="M10" s="17">
        <f>I10+K10</f>
        <v>19477</v>
      </c>
      <c r="N10" s="17">
        <f>H10+J10</f>
        <v>0</v>
      </c>
    </row>
    <row r="11" spans="1:14" x14ac:dyDescent="0.3">
      <c r="B11" s="6" t="s">
        <v>140</v>
      </c>
      <c r="C11" s="6" t="s">
        <v>130</v>
      </c>
      <c r="D11" s="6" t="s">
        <v>141</v>
      </c>
      <c r="E11" s="6" t="s">
        <v>142</v>
      </c>
      <c r="F11" s="6" t="s">
        <v>132</v>
      </c>
      <c r="G11" s="6" t="s">
        <v>132</v>
      </c>
      <c r="H11" s="6">
        <v>0</v>
      </c>
      <c r="I11" s="6">
        <v>300</v>
      </c>
      <c r="J11" s="6">
        <v>0</v>
      </c>
      <c r="K11" s="6">
        <v>0</v>
      </c>
    </row>
    <row r="12" spans="1:14" x14ac:dyDescent="0.3">
      <c r="B12" s="6" t="s">
        <v>143</v>
      </c>
      <c r="C12" s="6" t="s">
        <v>144</v>
      </c>
      <c r="D12" s="6" t="s">
        <v>145</v>
      </c>
      <c r="E12" s="6" t="s">
        <v>146</v>
      </c>
      <c r="F12" s="6" t="s">
        <v>147</v>
      </c>
      <c r="G12" s="6" t="s">
        <v>132</v>
      </c>
      <c r="H12" s="6">
        <v>0</v>
      </c>
      <c r="I12" s="6">
        <v>60</v>
      </c>
      <c r="J12" s="6">
        <v>0</v>
      </c>
      <c r="K12" s="6">
        <v>0</v>
      </c>
    </row>
    <row r="13" spans="1:14" x14ac:dyDescent="0.3">
      <c r="B13" s="6" t="s">
        <v>148</v>
      </c>
      <c r="C13" s="6" t="s">
        <v>67</v>
      </c>
      <c r="D13" s="6" t="s">
        <v>149</v>
      </c>
      <c r="E13" s="6" t="s">
        <v>150</v>
      </c>
      <c r="G13" s="6" t="s">
        <v>132</v>
      </c>
      <c r="H13" s="6">
        <v>0</v>
      </c>
      <c r="I13" s="6">
        <v>28</v>
      </c>
      <c r="J13" s="6">
        <v>0</v>
      </c>
      <c r="K13" s="6">
        <v>0</v>
      </c>
    </row>
    <row r="14" spans="1:14" x14ac:dyDescent="0.3">
      <c r="B14" s="6" t="s">
        <v>151</v>
      </c>
      <c r="C14" s="6" t="s">
        <v>152</v>
      </c>
      <c r="D14" s="6" t="s">
        <v>153</v>
      </c>
      <c r="E14" s="6" t="s">
        <v>142</v>
      </c>
      <c r="F14" s="6" t="s">
        <v>132</v>
      </c>
      <c r="G14" s="6" t="s">
        <v>132</v>
      </c>
      <c r="H14" s="6">
        <v>0</v>
      </c>
      <c r="I14" s="6">
        <v>24</v>
      </c>
      <c r="J14" s="6">
        <v>0</v>
      </c>
      <c r="K14" s="6">
        <v>0</v>
      </c>
    </row>
    <row r="15" spans="1:14" x14ac:dyDescent="0.3">
      <c r="B15" s="6" t="s">
        <v>154</v>
      </c>
      <c r="C15" s="6" t="s">
        <v>67</v>
      </c>
      <c r="D15" s="6" t="s">
        <v>149</v>
      </c>
      <c r="E15" s="6" t="s">
        <v>142</v>
      </c>
      <c r="F15" s="6" t="s">
        <v>132</v>
      </c>
      <c r="G15" s="6" t="s">
        <v>132</v>
      </c>
      <c r="H15" s="6">
        <v>0</v>
      </c>
      <c r="I15" s="6">
        <v>505</v>
      </c>
      <c r="J15" s="6">
        <v>0</v>
      </c>
      <c r="K15" s="6">
        <v>0</v>
      </c>
    </row>
    <row r="16" spans="1:14" x14ac:dyDescent="0.3">
      <c r="B16" s="6" t="s">
        <v>155</v>
      </c>
      <c r="C16" s="6" t="s">
        <v>156</v>
      </c>
      <c r="D16" s="6" t="s">
        <v>157</v>
      </c>
      <c r="E16" s="6" t="s">
        <v>150</v>
      </c>
      <c r="G16" s="6" t="s">
        <v>139</v>
      </c>
      <c r="H16" s="6">
        <v>0</v>
      </c>
      <c r="I16" s="6">
        <v>0</v>
      </c>
      <c r="J16" s="6">
        <v>0</v>
      </c>
      <c r="K16" s="6">
        <v>4591</v>
      </c>
    </row>
    <row r="17" spans="2:14" x14ac:dyDescent="0.3">
      <c r="B17" s="6" t="s">
        <v>158</v>
      </c>
      <c r="C17" s="6" t="s">
        <v>71</v>
      </c>
      <c r="D17" s="6" t="s">
        <v>159</v>
      </c>
      <c r="E17" s="6" t="s">
        <v>160</v>
      </c>
      <c r="F17" s="6" t="s">
        <v>161</v>
      </c>
      <c r="G17" s="6" t="s">
        <v>139</v>
      </c>
      <c r="H17" s="6">
        <v>0</v>
      </c>
      <c r="I17" s="6">
        <v>0</v>
      </c>
      <c r="J17" s="6">
        <v>0</v>
      </c>
      <c r="K17" s="6">
        <v>240</v>
      </c>
    </row>
    <row r="18" spans="2:14" x14ac:dyDescent="0.3">
      <c r="B18" s="6" t="s">
        <v>162</v>
      </c>
      <c r="C18" s="6" t="s">
        <v>26</v>
      </c>
      <c r="D18" s="6" t="s">
        <v>39</v>
      </c>
      <c r="E18" s="6" t="s">
        <v>150</v>
      </c>
      <c r="G18" s="6" t="s">
        <v>139</v>
      </c>
      <c r="H18" s="6">
        <v>0</v>
      </c>
      <c r="I18" s="6">
        <v>0</v>
      </c>
      <c r="J18" s="6">
        <v>1035</v>
      </c>
      <c r="K18" s="6">
        <v>2900</v>
      </c>
    </row>
    <row r="19" spans="2:14" x14ac:dyDescent="0.3">
      <c r="G19" s="17" t="s">
        <v>45</v>
      </c>
      <c r="H19" s="17">
        <f>SUM(H4:H12)</f>
        <v>0</v>
      </c>
      <c r="I19" s="17">
        <f>SUM(I11:I18)</f>
        <v>917</v>
      </c>
      <c r="J19" s="17">
        <f>SUM(J11:J18)</f>
        <v>1035</v>
      </c>
      <c r="K19" s="17">
        <f>SUM(K11:K18)</f>
        <v>7731</v>
      </c>
      <c r="L19" s="17">
        <f>I19+K19-H19-J19</f>
        <v>7613</v>
      </c>
      <c r="M19" s="17">
        <f>I19+K19</f>
        <v>8648</v>
      </c>
      <c r="N19" s="17">
        <f>H19+J19</f>
        <v>1035</v>
      </c>
    </row>
    <row r="20" spans="2:14" ht="14.5" x14ac:dyDescent="0.35">
      <c r="G20" s="11" t="s">
        <v>109</v>
      </c>
      <c r="H20" s="11">
        <f>H19+H10</f>
        <v>0</v>
      </c>
      <c r="I20" s="11">
        <f t="shared" ref="I20:K20" si="0">I19+I10</f>
        <v>20234</v>
      </c>
      <c r="J20" s="11">
        <f t="shared" si="0"/>
        <v>1035</v>
      </c>
      <c r="K20" s="11">
        <f t="shared" si="0"/>
        <v>7891</v>
      </c>
      <c r="L20" s="11"/>
      <c r="M20" s="11">
        <f>I20+K20</f>
        <v>28125</v>
      </c>
      <c r="N20" s="11">
        <f>H20+J20</f>
        <v>1035</v>
      </c>
    </row>
    <row r="21" spans="2:14" ht="14.5" x14ac:dyDescent="0.35">
      <c r="G21" s="11" t="s">
        <v>110</v>
      </c>
      <c r="H21" s="11"/>
      <c r="I21" s="11">
        <f>I20-H20</f>
        <v>20234</v>
      </c>
      <c r="J21" s="11"/>
      <c r="K21" s="11">
        <f>K20-J20</f>
        <v>6856</v>
      </c>
      <c r="L21" s="11">
        <f>I20+K20-H20-J20</f>
        <v>27090</v>
      </c>
      <c r="M21" s="11"/>
      <c r="N21" s="11"/>
    </row>
  </sheetData>
  <mergeCells count="2">
    <mergeCell ref="A1:F1"/>
    <mergeCell ref="H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88893-F46A-4733-B32D-6C915CEF18ED}">
  <dimension ref="A1:N13"/>
  <sheetViews>
    <sheetView workbookViewId="0">
      <selection sqref="A1:XFD1048576"/>
    </sheetView>
  </sheetViews>
  <sheetFormatPr defaultColWidth="9.23046875" defaultRowHeight="13" x14ac:dyDescent="0.3"/>
  <cols>
    <col min="1" max="1" width="6.3046875" style="6" bestFit="1" customWidth="1"/>
    <col min="2" max="2" width="11.3046875" style="6" bestFit="1" customWidth="1"/>
    <col min="3" max="3" width="8.53515625" style="6" bestFit="1" customWidth="1"/>
    <col min="4" max="4" width="18.921875" style="6" bestFit="1" customWidth="1"/>
    <col min="5" max="5" width="14.07421875" style="6" bestFit="1" customWidth="1"/>
    <col min="6" max="6" width="15.3828125" style="6" bestFit="1" customWidth="1"/>
    <col min="7" max="7" width="22.921875" style="6" bestFit="1" customWidth="1"/>
    <col min="8" max="8" width="6.921875" style="6" bestFit="1" customWidth="1"/>
    <col min="9" max="9" width="6.07421875" style="6" bestFit="1" customWidth="1"/>
    <col min="10" max="10" width="6.23046875" style="6" bestFit="1" customWidth="1"/>
    <col min="11" max="11" width="6.07421875" style="6" bestFit="1" customWidth="1"/>
    <col min="12" max="12" width="10.84375" style="6" bestFit="1" customWidth="1"/>
    <col min="13" max="13" width="7.3046875" style="6" bestFit="1" customWidth="1"/>
    <col min="14" max="14" width="7.07421875" style="6" bestFit="1" customWidth="1"/>
    <col min="15" max="16384" width="9.23046875" style="6"/>
  </cols>
  <sheetData>
    <row r="1" spans="1:14" ht="21" x14ac:dyDescent="0.5">
      <c r="A1" s="43" t="s">
        <v>61</v>
      </c>
      <c r="B1" s="43"/>
      <c r="C1" s="43"/>
      <c r="D1" s="43"/>
      <c r="E1" s="43"/>
      <c r="F1" s="43"/>
      <c r="G1" s="35"/>
      <c r="H1" s="35"/>
      <c r="I1" s="35"/>
    </row>
    <row r="4" spans="1:14" x14ac:dyDescent="0.3">
      <c r="A4" s="9"/>
      <c r="B4" s="9"/>
      <c r="C4" s="9"/>
      <c r="D4" s="9"/>
      <c r="E4" s="9"/>
      <c r="F4" s="9"/>
      <c r="G4" s="9"/>
      <c r="H4" s="42" t="s">
        <v>11</v>
      </c>
      <c r="I4" s="42"/>
      <c r="J4" s="42"/>
      <c r="K4" s="42"/>
      <c r="L4" s="42"/>
      <c r="M4" s="42"/>
      <c r="N4" s="42"/>
    </row>
    <row r="5" spans="1:14" x14ac:dyDescent="0.3">
      <c r="A5" s="17" t="s">
        <v>1</v>
      </c>
      <c r="B5" s="17" t="s">
        <v>2</v>
      </c>
      <c r="C5" s="17" t="s">
        <v>3</v>
      </c>
      <c r="D5" s="17" t="s">
        <v>4</v>
      </c>
      <c r="E5" s="17" t="s">
        <v>43</v>
      </c>
      <c r="F5" s="17" t="s">
        <v>5</v>
      </c>
      <c r="G5" s="17" t="s">
        <v>6</v>
      </c>
      <c r="H5" s="36" t="s">
        <v>7</v>
      </c>
      <c r="I5" s="36" t="s">
        <v>8</v>
      </c>
      <c r="J5" s="36" t="s">
        <v>9</v>
      </c>
      <c r="K5" s="36" t="s">
        <v>10</v>
      </c>
      <c r="L5" s="36" t="s">
        <v>12</v>
      </c>
      <c r="M5" s="17" t="s">
        <v>94</v>
      </c>
      <c r="N5" s="17" t="s">
        <v>95</v>
      </c>
    </row>
    <row r="6" spans="1:14" x14ac:dyDescent="0.3">
      <c r="A6" s="6" t="s">
        <v>121</v>
      </c>
      <c r="B6" s="6" t="s">
        <v>122</v>
      </c>
      <c r="C6" s="6" t="s">
        <v>67</v>
      </c>
      <c r="D6" s="6" t="s">
        <v>123</v>
      </c>
      <c r="E6" s="6" t="s">
        <v>56</v>
      </c>
      <c r="F6" s="6" t="s">
        <v>40</v>
      </c>
      <c r="G6" s="6" t="s">
        <v>69</v>
      </c>
      <c r="H6" s="6">
        <v>0</v>
      </c>
      <c r="I6" s="6">
        <v>9350</v>
      </c>
      <c r="J6" s="6">
        <v>0</v>
      </c>
      <c r="K6" s="6">
        <v>0</v>
      </c>
    </row>
    <row r="8" spans="1:14" x14ac:dyDescent="0.3">
      <c r="A8" s="37"/>
      <c r="B8" s="37"/>
      <c r="C8" s="37"/>
      <c r="D8" s="38"/>
      <c r="E8" s="38"/>
      <c r="F8" s="38"/>
      <c r="G8" s="17" t="s">
        <v>45</v>
      </c>
      <c r="H8" s="17">
        <f>SUM(H1:H6)</f>
        <v>0</v>
      </c>
      <c r="I8" s="17">
        <f>SUM(I1:I6)</f>
        <v>9350</v>
      </c>
      <c r="J8" s="17">
        <f>SUM(J1:J6)</f>
        <v>0</v>
      </c>
      <c r="K8" s="17">
        <f>SUM(K1:K6)</f>
        <v>0</v>
      </c>
      <c r="L8" s="17">
        <f>I8+K8-H8-J8</f>
        <v>9350</v>
      </c>
      <c r="M8" s="17">
        <f>I8+K8</f>
        <v>9350</v>
      </c>
      <c r="N8" s="17">
        <f>H8+J8</f>
        <v>0</v>
      </c>
    </row>
    <row r="9" spans="1:14" x14ac:dyDescent="0.3">
      <c r="A9" s="6" t="s">
        <v>124</v>
      </c>
      <c r="B9" s="6" t="s">
        <v>125</v>
      </c>
      <c r="C9" s="6" t="s">
        <v>54</v>
      </c>
      <c r="D9" s="6" t="s">
        <v>126</v>
      </c>
      <c r="E9" s="6" t="s">
        <v>44</v>
      </c>
      <c r="F9" s="6" t="s">
        <v>127</v>
      </c>
      <c r="G9" s="6" t="s">
        <v>127</v>
      </c>
      <c r="H9" s="6">
        <v>52</v>
      </c>
      <c r="I9" s="6">
        <v>115</v>
      </c>
      <c r="J9" s="6">
        <v>0</v>
      </c>
      <c r="K9" s="6">
        <v>0</v>
      </c>
    </row>
    <row r="11" spans="1:14" x14ac:dyDescent="0.3">
      <c r="G11" s="17" t="s">
        <v>45</v>
      </c>
      <c r="H11" s="17">
        <f>SUM(H4:H10)</f>
        <v>52</v>
      </c>
      <c r="I11" s="17">
        <f>SUM(I9:I10)</f>
        <v>115</v>
      </c>
      <c r="J11" s="17">
        <f>SUM(J4:J10)</f>
        <v>0</v>
      </c>
      <c r="K11" s="17">
        <f>SUM(K4:K10)</f>
        <v>0</v>
      </c>
      <c r="L11" s="17">
        <f>I11+K11-H11-J11</f>
        <v>63</v>
      </c>
      <c r="M11" s="17">
        <f>I11+K11</f>
        <v>115</v>
      </c>
      <c r="N11" s="17">
        <f>H11+J11</f>
        <v>52</v>
      </c>
    </row>
    <row r="12" spans="1:14" ht="14.5" x14ac:dyDescent="0.35">
      <c r="G12" s="11" t="s">
        <v>109</v>
      </c>
      <c r="H12" s="11">
        <f>H11+H8</f>
        <v>52</v>
      </c>
      <c r="I12" s="11">
        <f t="shared" ref="I12:K12" si="0">I11+I8</f>
        <v>9465</v>
      </c>
      <c r="J12" s="11">
        <f t="shared" si="0"/>
        <v>0</v>
      </c>
      <c r="K12" s="11">
        <f t="shared" si="0"/>
        <v>0</v>
      </c>
      <c r="L12" s="11"/>
      <c r="M12" s="11">
        <f>I12+K12</f>
        <v>9465</v>
      </c>
      <c r="N12" s="11">
        <f>H12+J12</f>
        <v>52</v>
      </c>
    </row>
    <row r="13" spans="1:14" ht="14.5" x14ac:dyDescent="0.35">
      <c r="G13" s="11" t="s">
        <v>110</v>
      </c>
      <c r="H13" s="11"/>
      <c r="I13" s="11">
        <f>I12-H12</f>
        <v>9413</v>
      </c>
      <c r="J13" s="11"/>
      <c r="K13" s="11">
        <f>K12-J12</f>
        <v>0</v>
      </c>
      <c r="L13" s="11">
        <f>I12+K12-H12-J12</f>
        <v>9413</v>
      </c>
      <c r="M13" s="11"/>
      <c r="N13" s="11"/>
    </row>
  </sheetData>
  <mergeCells count="2">
    <mergeCell ref="H4:N4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4"/>
  <sheetViews>
    <sheetView zoomScale="90" zoomScaleNormal="90" workbookViewId="0">
      <selection activeCell="G23" sqref="G23:N24"/>
    </sheetView>
  </sheetViews>
  <sheetFormatPr defaultColWidth="9.23046875" defaultRowHeight="15.5" x14ac:dyDescent="0.35"/>
  <cols>
    <col min="1" max="1" width="9.23046875" style="4"/>
    <col min="2" max="2" width="11.69140625" style="4" bestFit="1" customWidth="1"/>
    <col min="3" max="3" width="15.23046875" style="4" bestFit="1" customWidth="1"/>
    <col min="4" max="4" width="22.23046875" style="4" bestFit="1" customWidth="1"/>
    <col min="5" max="5" width="16.23046875" style="4" bestFit="1" customWidth="1"/>
    <col min="6" max="6" width="12.3046875" style="4" bestFit="1" customWidth="1"/>
    <col min="7" max="7" width="22.07421875" style="4" bestFit="1" customWidth="1"/>
    <col min="8" max="11" width="9.23046875" style="4"/>
    <col min="12" max="12" width="11.07421875" style="4" bestFit="1" customWidth="1"/>
    <col min="13" max="16384" width="9.23046875" style="4"/>
  </cols>
  <sheetData>
    <row r="1" spans="1:14" ht="23.5" x14ac:dyDescent="0.55000000000000004">
      <c r="A1" s="44" t="s">
        <v>61</v>
      </c>
      <c r="B1" s="44"/>
      <c r="C1" s="44"/>
      <c r="D1" s="44"/>
      <c r="E1" s="44"/>
      <c r="F1" s="28"/>
      <c r="G1" s="28"/>
      <c r="H1" s="28"/>
      <c r="I1" s="28"/>
    </row>
    <row r="3" spans="1:14" s="6" customFormat="1" ht="14.5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4" s="6" customFormat="1" ht="14.5" x14ac:dyDescent="0.35">
      <c r="A4" s="8"/>
      <c r="B4" s="8"/>
      <c r="C4" s="8"/>
      <c r="D4" s="8"/>
      <c r="E4" s="8"/>
      <c r="F4" s="8"/>
      <c r="G4" s="8"/>
      <c r="H4" s="45" t="s">
        <v>11</v>
      </c>
      <c r="I4" s="45"/>
      <c r="J4" s="45"/>
      <c r="K4" s="45"/>
      <c r="L4" s="45"/>
      <c r="M4" s="45"/>
      <c r="N4" s="45"/>
    </row>
    <row r="5" spans="1:14" s="6" customFormat="1" ht="14.5" x14ac:dyDescent="0.35">
      <c r="A5" s="11" t="s">
        <v>1</v>
      </c>
      <c r="B5" s="11" t="s">
        <v>2</v>
      </c>
      <c r="C5" s="11" t="s">
        <v>3</v>
      </c>
      <c r="D5" s="11" t="s">
        <v>4</v>
      </c>
      <c r="E5" s="11" t="s">
        <v>43</v>
      </c>
      <c r="F5" s="11" t="s">
        <v>5</v>
      </c>
      <c r="G5" s="11" t="s">
        <v>6</v>
      </c>
      <c r="H5" s="29" t="s">
        <v>7</v>
      </c>
      <c r="I5" s="29" t="s">
        <v>8</v>
      </c>
      <c r="J5" s="29" t="s">
        <v>9</v>
      </c>
      <c r="K5" s="29" t="s">
        <v>10</v>
      </c>
      <c r="L5" s="29" t="s">
        <v>12</v>
      </c>
      <c r="M5" s="17" t="s">
        <v>94</v>
      </c>
      <c r="N5" s="17" t="s">
        <v>95</v>
      </c>
    </row>
    <row r="6" spans="1:14" s="30" customFormat="1" ht="14.5" x14ac:dyDescent="0.35">
      <c r="A6" s="30">
        <v>1</v>
      </c>
      <c r="B6" s="30" t="s">
        <v>62</v>
      </c>
      <c r="C6" s="30" t="s">
        <v>63</v>
      </c>
      <c r="D6" s="30" t="s">
        <v>64</v>
      </c>
      <c r="E6" s="30" t="s">
        <v>49</v>
      </c>
      <c r="F6" s="30" t="s">
        <v>21</v>
      </c>
      <c r="G6" s="30" t="s">
        <v>65</v>
      </c>
      <c r="H6" s="30">
        <v>0</v>
      </c>
      <c r="I6" s="30">
        <v>1324</v>
      </c>
      <c r="J6" s="30">
        <v>0</v>
      </c>
      <c r="K6" s="30">
        <v>0</v>
      </c>
    </row>
    <row r="7" spans="1:14" s="30" customFormat="1" ht="14.5" x14ac:dyDescent="0.35">
      <c r="B7" s="30" t="s">
        <v>66</v>
      </c>
      <c r="C7" s="30" t="s">
        <v>67</v>
      </c>
      <c r="D7" s="30" t="s">
        <v>68</v>
      </c>
      <c r="E7" s="30" t="s">
        <v>49</v>
      </c>
      <c r="F7" s="30" t="s">
        <v>31</v>
      </c>
      <c r="G7" s="30" t="s">
        <v>69</v>
      </c>
      <c r="H7" s="30">
        <v>0</v>
      </c>
      <c r="I7" s="30">
        <v>2474</v>
      </c>
      <c r="J7" s="30">
        <v>0</v>
      </c>
      <c r="K7" s="30">
        <v>0</v>
      </c>
    </row>
    <row r="8" spans="1:14" s="30" customFormat="1" ht="14.5" x14ac:dyDescent="0.35">
      <c r="B8" s="30" t="s">
        <v>70</v>
      </c>
      <c r="C8" s="30" t="s">
        <v>71</v>
      </c>
      <c r="D8" s="30" t="s">
        <v>72</v>
      </c>
      <c r="E8" s="30" t="s">
        <v>49</v>
      </c>
      <c r="F8" s="30" t="s">
        <v>21</v>
      </c>
      <c r="G8" s="30" t="s">
        <v>32</v>
      </c>
      <c r="H8" s="30">
        <v>0</v>
      </c>
      <c r="I8" s="30">
        <v>82</v>
      </c>
      <c r="J8" s="30">
        <v>0</v>
      </c>
      <c r="K8" s="30">
        <v>0</v>
      </c>
    </row>
    <row r="9" spans="1:14" s="30" customFormat="1" ht="14.5" x14ac:dyDescent="0.35">
      <c r="B9" s="30" t="s">
        <v>73</v>
      </c>
      <c r="C9" s="30" t="s">
        <v>26</v>
      </c>
      <c r="D9" s="30" t="s">
        <v>39</v>
      </c>
      <c r="E9" s="30" t="s">
        <v>44</v>
      </c>
      <c r="F9" s="30" t="s">
        <v>30</v>
      </c>
      <c r="G9" s="30" t="s">
        <v>74</v>
      </c>
      <c r="H9" s="30">
        <v>0</v>
      </c>
      <c r="I9" s="30">
        <v>0</v>
      </c>
      <c r="J9" s="30">
        <v>0</v>
      </c>
      <c r="K9" s="30">
        <v>48</v>
      </c>
    </row>
    <row r="10" spans="1:14" s="30" customFormat="1" ht="14.5" x14ac:dyDescent="0.35">
      <c r="B10" s="30" t="s">
        <v>75</v>
      </c>
      <c r="C10" s="30" t="s">
        <v>67</v>
      </c>
      <c r="D10" s="30" t="s">
        <v>76</v>
      </c>
      <c r="E10" s="30" t="s">
        <v>77</v>
      </c>
      <c r="F10" s="32" t="s">
        <v>119</v>
      </c>
      <c r="G10" s="32" t="s">
        <v>119</v>
      </c>
      <c r="H10" s="30">
        <v>0</v>
      </c>
      <c r="I10" s="30">
        <v>0</v>
      </c>
      <c r="J10" s="30">
        <v>6382</v>
      </c>
      <c r="K10" s="30">
        <v>8836</v>
      </c>
    </row>
    <row r="11" spans="1:14" s="30" customFormat="1" ht="14.5" x14ac:dyDescent="0.35">
      <c r="B11" s="30" t="s">
        <v>78</v>
      </c>
      <c r="C11" s="30" t="s">
        <v>67</v>
      </c>
      <c r="D11" s="30" t="s">
        <v>79</v>
      </c>
      <c r="E11" s="30" t="s">
        <v>56</v>
      </c>
      <c r="F11" s="30" t="s">
        <v>40</v>
      </c>
      <c r="G11" s="30" t="s">
        <v>69</v>
      </c>
      <c r="H11" s="30">
        <v>0</v>
      </c>
      <c r="I11" s="30">
        <v>7132</v>
      </c>
      <c r="J11" s="30">
        <v>0</v>
      </c>
      <c r="K11" s="30">
        <v>0</v>
      </c>
    </row>
    <row r="12" spans="1:14" s="30" customFormat="1" ht="14.5" x14ac:dyDescent="0.35">
      <c r="A12" s="16"/>
      <c r="B12" s="16"/>
      <c r="C12" s="16"/>
      <c r="D12" s="31"/>
      <c r="E12" s="31"/>
      <c r="F12" s="31"/>
      <c r="G12" s="11" t="s">
        <v>45</v>
      </c>
      <c r="H12" s="11">
        <f>SUM(H6:H11)</f>
        <v>0</v>
      </c>
      <c r="I12" s="11">
        <f>SUM(I6:I11)</f>
        <v>11012</v>
      </c>
      <c r="J12" s="11">
        <f>SUM(J6:J11)</f>
        <v>6382</v>
      </c>
      <c r="K12" s="11">
        <f>SUM(K6:K11)</f>
        <v>8884</v>
      </c>
      <c r="L12" s="11">
        <f>I12+K12-H12-J12</f>
        <v>13514</v>
      </c>
      <c r="M12" s="11">
        <f>I12+K12</f>
        <v>19896</v>
      </c>
      <c r="N12" s="11">
        <f>H12+J12</f>
        <v>6382</v>
      </c>
    </row>
    <row r="13" spans="1:14" s="30" customFormat="1" ht="14.5" x14ac:dyDescent="0.35">
      <c r="A13" s="30">
        <v>2</v>
      </c>
      <c r="D13" s="30" t="s">
        <v>92</v>
      </c>
      <c r="H13" s="30">
        <v>0</v>
      </c>
      <c r="I13" s="30">
        <v>0</v>
      </c>
      <c r="J13" s="30">
        <v>0</v>
      </c>
      <c r="K13" s="30">
        <v>0</v>
      </c>
    </row>
    <row r="14" spans="1:14" s="30" customFormat="1" ht="14.5" x14ac:dyDescent="0.35">
      <c r="A14" s="16"/>
      <c r="B14" s="16"/>
      <c r="C14" s="16"/>
      <c r="D14" s="16"/>
      <c r="E14" s="16"/>
      <c r="F14" s="16"/>
      <c r="G14" s="11" t="s">
        <v>34</v>
      </c>
      <c r="H14" s="11">
        <v>0</v>
      </c>
      <c r="I14" s="11">
        <v>0</v>
      </c>
      <c r="J14" s="11">
        <v>0</v>
      </c>
      <c r="K14" s="11">
        <v>0</v>
      </c>
      <c r="L14" s="11">
        <f>I14+K14-H14-J14</f>
        <v>0</v>
      </c>
      <c r="M14" s="11">
        <v>0</v>
      </c>
      <c r="N14" s="11">
        <v>0</v>
      </c>
    </row>
    <row r="15" spans="1:14" s="30" customFormat="1" ht="14.5" x14ac:dyDescent="0.35">
      <c r="A15" s="30">
        <v>3</v>
      </c>
      <c r="D15" s="30" t="s">
        <v>93</v>
      </c>
      <c r="H15" s="30">
        <v>0</v>
      </c>
      <c r="I15" s="30">
        <v>0</v>
      </c>
      <c r="J15" s="30">
        <v>0</v>
      </c>
      <c r="K15" s="30">
        <v>0</v>
      </c>
    </row>
    <row r="16" spans="1:14" s="30" customFormat="1" ht="14.5" x14ac:dyDescent="0.35">
      <c r="A16" s="16"/>
      <c r="B16" s="16"/>
      <c r="C16" s="16"/>
      <c r="D16" s="16"/>
      <c r="E16" s="16"/>
      <c r="F16" s="16"/>
      <c r="G16" s="11" t="s">
        <v>35</v>
      </c>
      <c r="H16" s="11">
        <v>0</v>
      </c>
      <c r="I16" s="11">
        <v>0</v>
      </c>
      <c r="J16" s="11">
        <v>0</v>
      </c>
      <c r="K16" s="11">
        <v>0</v>
      </c>
      <c r="L16" s="11">
        <f>I16+K16-H16-J16</f>
        <v>0</v>
      </c>
      <c r="M16" s="11">
        <v>0</v>
      </c>
      <c r="N16" s="11">
        <v>0</v>
      </c>
    </row>
    <row r="17" spans="1:14" s="30" customFormat="1" ht="14.5" x14ac:dyDescent="0.35">
      <c r="A17" s="30">
        <v>4</v>
      </c>
      <c r="B17" s="32" t="s">
        <v>96</v>
      </c>
      <c r="C17" s="32" t="s">
        <v>97</v>
      </c>
      <c r="D17" s="32" t="s">
        <v>98</v>
      </c>
      <c r="E17" s="32" t="s">
        <v>49</v>
      </c>
      <c r="F17" s="32" t="s">
        <v>120</v>
      </c>
      <c r="G17" s="32" t="s">
        <v>69</v>
      </c>
      <c r="H17" s="30">
        <v>9250</v>
      </c>
      <c r="I17" s="30">
        <v>9250</v>
      </c>
      <c r="J17" s="30">
        <v>0</v>
      </c>
      <c r="K17" s="30">
        <v>0</v>
      </c>
    </row>
    <row r="18" spans="1:14" s="30" customFormat="1" ht="14.5" x14ac:dyDescent="0.35">
      <c r="B18" s="32" t="s">
        <v>99</v>
      </c>
      <c r="C18" s="32" t="s">
        <v>100</v>
      </c>
      <c r="D18" s="32" t="s">
        <v>101</v>
      </c>
      <c r="E18" s="32" t="s">
        <v>49</v>
      </c>
      <c r="F18" s="32" t="s">
        <v>21</v>
      </c>
      <c r="G18" s="32" t="s">
        <v>69</v>
      </c>
      <c r="H18" s="30">
        <v>0</v>
      </c>
      <c r="I18" s="30">
        <v>2882</v>
      </c>
      <c r="J18" s="30">
        <v>0</v>
      </c>
      <c r="K18" s="30">
        <v>0</v>
      </c>
    </row>
    <row r="19" spans="1:14" s="30" customFormat="1" ht="14.5" x14ac:dyDescent="0.35">
      <c r="B19" s="32" t="s">
        <v>102</v>
      </c>
      <c r="C19" s="32" t="s">
        <v>103</v>
      </c>
      <c r="D19" s="32" t="s">
        <v>104</v>
      </c>
      <c r="E19" s="32" t="s">
        <v>49</v>
      </c>
      <c r="F19" s="32" t="s">
        <v>21</v>
      </c>
      <c r="G19" s="32" t="s">
        <v>32</v>
      </c>
      <c r="H19" s="30">
        <v>0</v>
      </c>
      <c r="I19" s="30">
        <v>0</v>
      </c>
      <c r="J19" s="30">
        <v>0</v>
      </c>
      <c r="K19" s="30">
        <v>296</v>
      </c>
    </row>
    <row r="20" spans="1:14" s="30" customFormat="1" ht="14.5" x14ac:dyDescent="0.35">
      <c r="B20" s="32" t="s">
        <v>105</v>
      </c>
      <c r="C20" s="32" t="s">
        <v>106</v>
      </c>
      <c r="D20" s="32" t="s">
        <v>107</v>
      </c>
      <c r="E20" s="32" t="s">
        <v>49</v>
      </c>
      <c r="F20" s="32" t="s">
        <v>32</v>
      </c>
      <c r="G20" s="32" t="s">
        <v>108</v>
      </c>
      <c r="H20" s="30">
        <v>0</v>
      </c>
      <c r="I20" s="30">
        <v>0</v>
      </c>
      <c r="J20" s="30">
        <v>540</v>
      </c>
      <c r="K20" s="30">
        <v>0</v>
      </c>
    </row>
    <row r="21" spans="1:14" s="30" customFormat="1" ht="14.5" x14ac:dyDescent="0.35">
      <c r="B21" s="32" t="s">
        <v>111</v>
      </c>
      <c r="C21" s="32" t="s">
        <v>112</v>
      </c>
      <c r="D21" s="32" t="s">
        <v>113</v>
      </c>
      <c r="E21" s="32" t="s">
        <v>49</v>
      </c>
      <c r="F21" s="32" t="s">
        <v>114</v>
      </c>
      <c r="G21" s="32" t="s">
        <v>115</v>
      </c>
      <c r="H21" s="30">
        <v>0</v>
      </c>
      <c r="I21" s="30">
        <v>50</v>
      </c>
      <c r="J21" s="30">
        <v>0</v>
      </c>
      <c r="K21" s="30">
        <v>0</v>
      </c>
    </row>
    <row r="22" spans="1:14" s="30" customFormat="1" ht="14.5" x14ac:dyDescent="0.35">
      <c r="A22" s="16"/>
      <c r="B22" s="16"/>
      <c r="C22" s="16"/>
      <c r="D22" s="16"/>
      <c r="E22" s="16"/>
      <c r="F22" s="16"/>
      <c r="G22" s="11" t="s">
        <v>36</v>
      </c>
      <c r="H22" s="11">
        <f>SUM(H17:H21)</f>
        <v>9250</v>
      </c>
      <c r="I22" s="11">
        <f t="shared" ref="I22:K22" si="0">SUM(I17:I21)</f>
        <v>12182</v>
      </c>
      <c r="J22" s="11">
        <f t="shared" si="0"/>
        <v>540</v>
      </c>
      <c r="K22" s="11">
        <f t="shared" si="0"/>
        <v>296</v>
      </c>
      <c r="L22" s="11">
        <f>I22+K22-H22-J22</f>
        <v>2688</v>
      </c>
      <c r="M22" s="11">
        <f>I22+K22</f>
        <v>12478</v>
      </c>
      <c r="N22" s="11">
        <f>H22+J22</f>
        <v>9790</v>
      </c>
    </row>
    <row r="23" spans="1:14" s="30" customFormat="1" ht="14.5" x14ac:dyDescent="0.35">
      <c r="A23" s="16"/>
      <c r="B23" s="16"/>
      <c r="C23" s="16"/>
      <c r="D23" s="16"/>
      <c r="E23" s="16"/>
      <c r="F23" s="16"/>
      <c r="G23" s="11" t="s">
        <v>109</v>
      </c>
      <c r="H23" s="11">
        <f>H22+H16+H14+H12</f>
        <v>9250</v>
      </c>
      <c r="I23" s="11">
        <f>I22+I16+I14+I12</f>
        <v>23194</v>
      </c>
      <c r="J23" s="11">
        <f t="shared" ref="J23:K23" si="1">J22+J16+J14+J12</f>
        <v>6922</v>
      </c>
      <c r="K23" s="11">
        <f t="shared" si="1"/>
        <v>9180</v>
      </c>
      <c r="L23" s="11"/>
      <c r="M23" s="11">
        <f>I23+K23</f>
        <v>32374</v>
      </c>
      <c r="N23" s="11">
        <f>H23+J23</f>
        <v>16172</v>
      </c>
    </row>
    <row r="24" spans="1:14" s="30" customFormat="1" ht="14.5" x14ac:dyDescent="0.35">
      <c r="A24" s="16"/>
      <c r="B24" s="16"/>
      <c r="C24" s="16"/>
      <c r="D24" s="16"/>
      <c r="E24" s="16"/>
      <c r="F24" s="16"/>
      <c r="G24" s="11" t="s">
        <v>110</v>
      </c>
      <c r="H24" s="11"/>
      <c r="I24" s="11">
        <f>I23-H23</f>
        <v>13944</v>
      </c>
      <c r="J24" s="11"/>
      <c r="K24" s="11">
        <f>K23-J23</f>
        <v>2258</v>
      </c>
      <c r="L24" s="11">
        <f>I23+K23-H23-J23</f>
        <v>16202</v>
      </c>
      <c r="M24" s="11"/>
      <c r="N24" s="11"/>
    </row>
    <row r="25" spans="1:14" s="30" customFormat="1" ht="14.5" x14ac:dyDescent="0.35"/>
    <row r="26" spans="1:14" s="30" customFormat="1" ht="14.5" x14ac:dyDescent="0.35"/>
    <row r="27" spans="1:14" s="30" customFormat="1" ht="14.5" x14ac:dyDescent="0.35"/>
    <row r="28" spans="1:14" s="30" customFormat="1" ht="14.5" x14ac:dyDescent="0.35"/>
    <row r="29" spans="1:14" s="30" customFormat="1" ht="14.5" x14ac:dyDescent="0.35"/>
    <row r="30" spans="1:14" s="30" customFormat="1" ht="14.5" x14ac:dyDescent="0.35"/>
    <row r="31" spans="1:14" s="30" customFormat="1" ht="14.5" x14ac:dyDescent="0.35"/>
    <row r="32" spans="1:14" s="30" customFormat="1" ht="14.5" x14ac:dyDescent="0.35"/>
    <row r="33" s="30" customFormat="1" ht="14.5" x14ac:dyDescent="0.35"/>
    <row r="34" s="30" customFormat="1" ht="14.5" x14ac:dyDescent="0.35"/>
    <row r="35" s="30" customFormat="1" ht="14.5" x14ac:dyDescent="0.35"/>
    <row r="36" s="30" customFormat="1" ht="14.5" x14ac:dyDescent="0.35"/>
    <row r="37" s="30" customFormat="1" ht="14.5" x14ac:dyDescent="0.35"/>
    <row r="38" s="30" customFormat="1" ht="14.5" x14ac:dyDescent="0.35"/>
    <row r="39" s="30" customFormat="1" ht="14.5" x14ac:dyDescent="0.35"/>
    <row r="40" s="30" customFormat="1" ht="14.5" x14ac:dyDescent="0.35"/>
    <row r="41" s="30" customFormat="1" ht="14.5" x14ac:dyDescent="0.35"/>
    <row r="42" s="30" customFormat="1" ht="14.5" x14ac:dyDescent="0.35"/>
    <row r="43" s="30" customFormat="1" ht="14.5" x14ac:dyDescent="0.35"/>
    <row r="44" s="30" customFormat="1" ht="14.5" x14ac:dyDescent="0.35"/>
    <row r="45" s="30" customFormat="1" ht="14.5" x14ac:dyDescent="0.35"/>
    <row r="46" s="30" customFormat="1" ht="14.5" x14ac:dyDescent="0.35"/>
    <row r="47" s="30" customFormat="1" ht="14.5" x14ac:dyDescent="0.35"/>
    <row r="48" s="30" customFormat="1" ht="14.5" x14ac:dyDescent="0.35"/>
    <row r="49" s="30" customFormat="1" ht="14.5" x14ac:dyDescent="0.35"/>
    <row r="50" s="30" customFormat="1" ht="14.5" x14ac:dyDescent="0.35"/>
    <row r="51" s="30" customFormat="1" ht="14.5" x14ac:dyDescent="0.35"/>
    <row r="52" s="30" customFormat="1" ht="14.5" x14ac:dyDescent="0.35"/>
    <row r="53" s="30" customFormat="1" ht="14.5" x14ac:dyDescent="0.35"/>
    <row r="54" s="30" customFormat="1" ht="14.5" x14ac:dyDescent="0.35"/>
    <row r="55" s="30" customFormat="1" ht="14.5" x14ac:dyDescent="0.35"/>
    <row r="56" s="30" customFormat="1" ht="14.5" x14ac:dyDescent="0.35"/>
    <row r="57" s="30" customFormat="1" ht="14.5" x14ac:dyDescent="0.35"/>
    <row r="58" s="30" customFormat="1" ht="14.5" x14ac:dyDescent="0.35"/>
    <row r="59" s="30" customFormat="1" ht="14.5" x14ac:dyDescent="0.35"/>
    <row r="60" s="30" customFormat="1" ht="14.5" x14ac:dyDescent="0.35"/>
    <row r="61" s="30" customFormat="1" ht="14.5" x14ac:dyDescent="0.35"/>
    <row r="62" s="30" customFormat="1" ht="14.5" x14ac:dyDescent="0.35"/>
    <row r="63" s="30" customFormat="1" ht="14.5" x14ac:dyDescent="0.35"/>
    <row r="64" s="30" customFormat="1" ht="14.5" x14ac:dyDescent="0.35"/>
    <row r="65" s="30" customFormat="1" ht="14.5" x14ac:dyDescent="0.35"/>
    <row r="66" s="30" customFormat="1" ht="14.5" x14ac:dyDescent="0.35"/>
    <row r="67" s="30" customFormat="1" ht="14.5" x14ac:dyDescent="0.35"/>
    <row r="68" s="30" customFormat="1" ht="14.5" x14ac:dyDescent="0.35"/>
    <row r="69" s="30" customFormat="1" ht="14.5" x14ac:dyDescent="0.35"/>
    <row r="70" s="30" customFormat="1" ht="14.5" x14ac:dyDescent="0.35"/>
    <row r="71" s="30" customFormat="1" ht="14.5" x14ac:dyDescent="0.35"/>
    <row r="72" s="30" customFormat="1" ht="14.5" x14ac:dyDescent="0.35"/>
    <row r="73" s="30" customFormat="1" ht="14.5" x14ac:dyDescent="0.35"/>
    <row r="74" s="30" customFormat="1" ht="14.5" x14ac:dyDescent="0.35"/>
    <row r="75" s="30" customFormat="1" ht="14.5" x14ac:dyDescent="0.35"/>
    <row r="76" s="30" customFormat="1" ht="14.5" x14ac:dyDescent="0.35"/>
    <row r="77" s="30" customFormat="1" ht="14.5" x14ac:dyDescent="0.35"/>
    <row r="78" s="30" customFormat="1" ht="14.5" x14ac:dyDescent="0.35"/>
    <row r="79" s="30" customFormat="1" ht="14.5" x14ac:dyDescent="0.35"/>
    <row r="80" s="30" customFormat="1" ht="14.5" x14ac:dyDescent="0.35"/>
    <row r="81" s="30" customFormat="1" ht="14.5" x14ac:dyDescent="0.35"/>
    <row r="82" s="30" customFormat="1" ht="14.5" x14ac:dyDescent="0.35"/>
    <row r="83" s="30" customFormat="1" ht="14.5" x14ac:dyDescent="0.35"/>
    <row r="84" s="30" customFormat="1" ht="14.5" x14ac:dyDescent="0.35"/>
    <row r="85" s="30" customFormat="1" ht="14.5" x14ac:dyDescent="0.35"/>
    <row r="86" s="30" customFormat="1" ht="14.5" x14ac:dyDescent="0.35"/>
    <row r="87" s="30" customFormat="1" ht="14.5" x14ac:dyDescent="0.35"/>
    <row r="88" s="30" customFormat="1" ht="14.5" x14ac:dyDescent="0.35"/>
    <row r="89" s="30" customFormat="1" ht="14.5" x14ac:dyDescent="0.35"/>
    <row r="90" s="30" customFormat="1" ht="14.5" x14ac:dyDescent="0.35"/>
    <row r="91" s="30" customFormat="1" ht="14.5" x14ac:dyDescent="0.35"/>
    <row r="92" s="30" customFormat="1" ht="14.5" x14ac:dyDescent="0.35"/>
    <row r="93" s="30" customFormat="1" ht="14.5" x14ac:dyDescent="0.35"/>
    <row r="94" s="30" customFormat="1" ht="14.5" x14ac:dyDescent="0.35"/>
  </sheetData>
  <mergeCells count="2">
    <mergeCell ref="A1:E1"/>
    <mergeCell ref="H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zoomScale="90" zoomScaleNormal="90" workbookViewId="0">
      <selection activeCell="F14" sqref="F14"/>
    </sheetView>
  </sheetViews>
  <sheetFormatPr defaultColWidth="8.84375" defaultRowHeight="15.5" x14ac:dyDescent="0.35"/>
  <cols>
    <col min="1" max="1" width="8.84375" style="4"/>
    <col min="2" max="2" width="14.4609375" style="4" bestFit="1" customWidth="1"/>
    <col min="3" max="3" width="11.3046875" style="4" bestFit="1" customWidth="1"/>
    <col min="4" max="4" width="15.69140625" style="4" bestFit="1" customWidth="1"/>
    <col min="5" max="5" width="10" style="4" bestFit="1" customWidth="1"/>
    <col min="6" max="6" width="12.84375" style="4" bestFit="1" customWidth="1"/>
    <col min="7" max="10" width="8.84375" style="4"/>
    <col min="11" max="11" width="10.69140625" style="4" bestFit="1" customWidth="1"/>
    <col min="12" max="16384" width="8.84375" style="4"/>
  </cols>
  <sheetData>
    <row r="1" spans="1:11" ht="23.5" x14ac:dyDescent="0.55000000000000004">
      <c r="A1" s="1" t="s">
        <v>0</v>
      </c>
    </row>
    <row r="3" spans="1:11" s="6" customFormat="1" ht="14.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6" customFormat="1" ht="14.5" x14ac:dyDescent="0.35">
      <c r="A4" s="8"/>
      <c r="B4" s="8"/>
      <c r="C4" s="8"/>
      <c r="D4" s="8"/>
      <c r="E4" s="8"/>
      <c r="F4" s="8"/>
      <c r="G4" s="45" t="s">
        <v>11</v>
      </c>
      <c r="H4" s="45"/>
      <c r="I4" s="45"/>
      <c r="J4" s="45"/>
      <c r="K4" s="45"/>
    </row>
    <row r="5" spans="1:11" s="6" customFormat="1" ht="14.5" x14ac:dyDescent="0.35">
      <c r="A5" s="11" t="s">
        <v>1</v>
      </c>
      <c r="B5" s="11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12</v>
      </c>
    </row>
    <row r="6" spans="1:11" s="6" customFormat="1" ht="14.5" x14ac:dyDescent="0.35">
      <c r="A6" s="7">
        <v>1</v>
      </c>
      <c r="B6" s="2" t="s">
        <v>15</v>
      </c>
      <c r="C6" s="7" t="s">
        <v>16</v>
      </c>
      <c r="D6" s="3" t="s">
        <v>19</v>
      </c>
      <c r="E6" s="33" t="s">
        <v>119</v>
      </c>
      <c r="F6" s="7" t="s">
        <v>21</v>
      </c>
      <c r="G6" s="7">
        <v>300</v>
      </c>
      <c r="H6" s="7">
        <v>0</v>
      </c>
      <c r="I6" s="7">
        <v>0</v>
      </c>
      <c r="J6" s="7">
        <v>0</v>
      </c>
      <c r="K6" s="7"/>
    </row>
    <row r="7" spans="1:11" s="6" customFormat="1" ht="14.5" x14ac:dyDescent="0.35">
      <c r="A7" s="7"/>
      <c r="B7" s="2" t="s">
        <v>24</v>
      </c>
      <c r="C7" s="7" t="s">
        <v>27</v>
      </c>
      <c r="D7" s="5" t="s">
        <v>28</v>
      </c>
      <c r="E7" s="7" t="s">
        <v>31</v>
      </c>
      <c r="F7" s="7" t="s">
        <v>32</v>
      </c>
      <c r="G7" s="7">
        <v>0</v>
      </c>
      <c r="H7" s="7">
        <v>0</v>
      </c>
      <c r="I7" s="7">
        <v>0</v>
      </c>
      <c r="J7" s="7">
        <v>72.5</v>
      </c>
      <c r="K7" s="7"/>
    </row>
    <row r="8" spans="1:11" s="6" customFormat="1" ht="14.5" x14ac:dyDescent="0.35">
      <c r="A8" s="7"/>
      <c r="B8" s="2"/>
      <c r="C8" s="7"/>
      <c r="D8" s="5"/>
      <c r="E8" s="7"/>
      <c r="F8" s="7"/>
      <c r="G8" s="7"/>
      <c r="H8" s="7"/>
      <c r="I8" s="7"/>
      <c r="J8" s="7"/>
      <c r="K8" s="7"/>
    </row>
    <row r="9" spans="1:11" s="6" customFormat="1" ht="14.5" x14ac:dyDescent="0.35">
      <c r="A9" s="13"/>
      <c r="B9" s="14"/>
      <c r="C9" s="13"/>
      <c r="D9" s="15"/>
      <c r="E9" s="13"/>
      <c r="F9" s="11" t="s">
        <v>33</v>
      </c>
      <c r="G9" s="11">
        <f>SUM(G6:G8)</f>
        <v>300</v>
      </c>
      <c r="H9" s="11">
        <f>SUM(H6:H8)</f>
        <v>0</v>
      </c>
      <c r="I9" s="11">
        <f>SUM(I6:I8)</f>
        <v>0</v>
      </c>
      <c r="J9" s="11">
        <f>SUM(J6:J8)</f>
        <v>72.5</v>
      </c>
      <c r="K9" s="11">
        <f>H9+J9-G9-I9</f>
        <v>-227.5</v>
      </c>
    </row>
    <row r="10" spans="1:11" s="6" customFormat="1" ht="14.5" x14ac:dyDescent="0.35">
      <c r="A10" s="5">
        <v>2</v>
      </c>
      <c r="B10" s="3" t="s">
        <v>13</v>
      </c>
      <c r="C10" s="5" t="s">
        <v>17</v>
      </c>
      <c r="D10" s="3" t="s">
        <v>18</v>
      </c>
      <c r="E10" s="5" t="s">
        <v>21</v>
      </c>
      <c r="F10" s="2" t="s">
        <v>23</v>
      </c>
      <c r="G10" s="5">
        <v>0</v>
      </c>
      <c r="H10" s="5">
        <v>1200</v>
      </c>
      <c r="I10" s="5">
        <v>0</v>
      </c>
      <c r="J10" s="5">
        <v>0</v>
      </c>
      <c r="K10" s="5"/>
    </row>
    <row r="11" spans="1:11" s="6" customFormat="1" ht="14.5" x14ac:dyDescent="0.35">
      <c r="A11" s="5"/>
      <c r="B11" s="5" t="s">
        <v>25</v>
      </c>
      <c r="C11" s="7" t="s">
        <v>26</v>
      </c>
      <c r="D11" s="5" t="s">
        <v>29</v>
      </c>
      <c r="E11" s="7" t="s">
        <v>30</v>
      </c>
      <c r="F11" s="7" t="s">
        <v>30</v>
      </c>
      <c r="G11" s="7">
        <v>0</v>
      </c>
      <c r="H11" s="7">
        <v>0</v>
      </c>
      <c r="I11" s="7">
        <v>0</v>
      </c>
      <c r="J11" s="5">
        <v>100</v>
      </c>
      <c r="K11" s="5"/>
    </row>
    <row r="12" spans="1:11" s="6" customFormat="1" ht="14.5" x14ac:dyDescent="0.35">
      <c r="A12" s="5"/>
      <c r="B12" s="3"/>
      <c r="C12" s="5"/>
      <c r="D12" s="5"/>
      <c r="E12" s="5"/>
      <c r="F12" s="5"/>
      <c r="G12" s="5"/>
      <c r="H12" s="5"/>
      <c r="I12" s="5"/>
      <c r="J12" s="5"/>
      <c r="K12" s="5"/>
    </row>
    <row r="13" spans="1:11" s="6" customFormat="1" ht="14.5" x14ac:dyDescent="0.35">
      <c r="A13" s="15"/>
      <c r="B13" s="14"/>
      <c r="C13" s="15"/>
      <c r="D13" s="15"/>
      <c r="E13" s="15"/>
      <c r="F13" s="11" t="s">
        <v>34</v>
      </c>
      <c r="G13" s="11">
        <f>SUM(G10:G12)</f>
        <v>0</v>
      </c>
      <c r="H13" s="11">
        <f>SUM(H10:H12)</f>
        <v>1200</v>
      </c>
      <c r="I13" s="11">
        <f>SUM(I10:I12)</f>
        <v>0</v>
      </c>
      <c r="J13" s="11">
        <f>SUM(J10:J12)</f>
        <v>100</v>
      </c>
      <c r="K13" s="11">
        <f>H13+J13-G13-I13</f>
        <v>1300</v>
      </c>
    </row>
    <row r="14" spans="1:11" s="6" customFormat="1" ht="14.5" x14ac:dyDescent="0.35">
      <c r="A14" s="5">
        <v>3</v>
      </c>
      <c r="B14" s="3" t="s">
        <v>14</v>
      </c>
      <c r="C14" s="5" t="s">
        <v>16</v>
      </c>
      <c r="D14" s="3" t="s">
        <v>20</v>
      </c>
      <c r="E14" s="5" t="s">
        <v>22</v>
      </c>
      <c r="F14" s="34" t="s">
        <v>119</v>
      </c>
      <c r="G14" s="7">
        <v>0</v>
      </c>
      <c r="H14" s="5">
        <v>89.2</v>
      </c>
      <c r="I14" s="7">
        <v>0</v>
      </c>
      <c r="J14" s="5">
        <v>0</v>
      </c>
      <c r="K14" s="5"/>
    </row>
    <row r="15" spans="1:11" s="6" customFormat="1" ht="14.5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s="6" customFormat="1" ht="14.5" x14ac:dyDescent="0.35">
      <c r="A16" s="15"/>
      <c r="B16" s="15"/>
      <c r="C16" s="15"/>
      <c r="D16" s="15"/>
      <c r="E16" s="15"/>
      <c r="F16" s="11" t="s">
        <v>35</v>
      </c>
      <c r="G16" s="11">
        <f>SUM(G14:G15)</f>
        <v>0</v>
      </c>
      <c r="H16" s="11">
        <f>SUM(H14:H15)</f>
        <v>89.2</v>
      </c>
      <c r="I16" s="11">
        <f>SUM(I14:I15)</f>
        <v>0</v>
      </c>
      <c r="J16" s="11">
        <f>SUM(J14:J15)</f>
        <v>0</v>
      </c>
      <c r="K16" s="11">
        <f>H16+J16-G16-I16</f>
        <v>89.2</v>
      </c>
    </row>
    <row r="17" spans="1:11" s="6" customFormat="1" ht="14.5" x14ac:dyDescent="0.35">
      <c r="A17" s="5">
        <v>4</v>
      </c>
      <c r="B17" s="5" t="s">
        <v>38</v>
      </c>
      <c r="C17" s="5" t="s">
        <v>26</v>
      </c>
      <c r="D17" s="5" t="s">
        <v>39</v>
      </c>
      <c r="E17" s="5" t="s">
        <v>40</v>
      </c>
      <c r="F17" s="5" t="s">
        <v>30</v>
      </c>
      <c r="G17" s="5">
        <v>0</v>
      </c>
      <c r="H17" s="5">
        <v>0</v>
      </c>
      <c r="I17" s="5">
        <v>0</v>
      </c>
      <c r="J17" s="5">
        <v>3044</v>
      </c>
      <c r="K17" s="5">
        <v>0</v>
      </c>
    </row>
    <row r="18" spans="1:11" s="6" customFormat="1" ht="14.5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s="6" customFormat="1" ht="14.5" x14ac:dyDescent="0.35">
      <c r="A19" s="15"/>
      <c r="B19" s="15"/>
      <c r="C19" s="15"/>
      <c r="D19" s="15"/>
      <c r="E19" s="15"/>
      <c r="F19" s="11" t="s">
        <v>36</v>
      </c>
      <c r="G19" s="11">
        <f>SUM(G17:G18)</f>
        <v>0</v>
      </c>
      <c r="H19" s="11">
        <f>SUM(H17:H18)</f>
        <v>0</v>
      </c>
      <c r="I19" s="11">
        <f>SUM(I17:I18)</f>
        <v>0</v>
      </c>
      <c r="J19" s="11">
        <f>SUM(J17:J18)</f>
        <v>3044</v>
      </c>
      <c r="K19" s="11">
        <f>H19+J19-G19-I19</f>
        <v>3044</v>
      </c>
    </row>
    <row r="20" spans="1:11" s="6" customFormat="1" ht="14.5" x14ac:dyDescent="0.35">
      <c r="A20" s="15"/>
      <c r="B20" s="15"/>
      <c r="C20" s="15"/>
      <c r="D20" s="15"/>
      <c r="E20" s="15"/>
      <c r="F20" s="11" t="s">
        <v>37</v>
      </c>
      <c r="G20" s="11">
        <f>G9+G13+G16+G19</f>
        <v>300</v>
      </c>
      <c r="H20" s="11">
        <f>H9+H13+H16+H19</f>
        <v>1289.2</v>
      </c>
      <c r="I20" s="11">
        <f>I9+I13+I16+I19</f>
        <v>0</v>
      </c>
      <c r="J20" s="11">
        <f>J9+J13+J16+J19</f>
        <v>3216.5</v>
      </c>
      <c r="K20" s="11">
        <f>H20+J20-G20-I20</f>
        <v>4205.7</v>
      </c>
    </row>
    <row r="21" spans="1:11" s="6" customFormat="1" ht="14.5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s="6" customFormat="1" ht="14.5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s="6" customFormat="1" ht="14.5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6" customFormat="1" ht="13" x14ac:dyDescent="0.3"/>
    <row r="25" spans="1:11" s="6" customFormat="1" ht="13" x14ac:dyDescent="0.3"/>
    <row r="26" spans="1:11" s="6" customFormat="1" ht="13" x14ac:dyDescent="0.3"/>
    <row r="27" spans="1:11" s="6" customFormat="1" ht="13" x14ac:dyDescent="0.3"/>
    <row r="28" spans="1:11" s="6" customFormat="1" ht="13" x14ac:dyDescent="0.3"/>
    <row r="29" spans="1:11" s="6" customFormat="1" ht="13" x14ac:dyDescent="0.3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80" zoomScaleNormal="80" workbookViewId="0">
      <selection activeCell="B16" sqref="B16"/>
    </sheetView>
  </sheetViews>
  <sheetFormatPr defaultColWidth="8.84375" defaultRowHeight="13" x14ac:dyDescent="0.3"/>
  <cols>
    <col min="1" max="1" width="8.84375" style="6"/>
    <col min="2" max="2" width="11.3046875" style="6" bestFit="1" customWidth="1"/>
    <col min="3" max="3" width="9.84375" style="6" bestFit="1" customWidth="1"/>
    <col min="4" max="4" width="25.53515625" style="6" bestFit="1" customWidth="1"/>
    <col min="5" max="5" width="12.3046875" style="6" bestFit="1" customWidth="1"/>
    <col min="6" max="6" width="11.3046875" style="6" bestFit="1" customWidth="1"/>
    <col min="7" max="11" width="8.84375" style="6"/>
    <col min="12" max="12" width="10.69140625" style="6" bestFit="1" customWidth="1"/>
    <col min="13" max="16384" width="8.84375" style="6"/>
  </cols>
  <sheetData>
    <row r="1" spans="1:12" ht="21" x14ac:dyDescent="0.5">
      <c r="A1" s="10" t="s">
        <v>41</v>
      </c>
    </row>
    <row r="4" spans="1:12" x14ac:dyDescent="0.3">
      <c r="A4" s="9"/>
      <c r="B4" s="9"/>
      <c r="C4" s="9"/>
      <c r="D4" s="9"/>
      <c r="E4" s="9"/>
      <c r="F4" s="9"/>
      <c r="G4" s="9"/>
      <c r="H4" s="42" t="s">
        <v>11</v>
      </c>
      <c r="I4" s="42"/>
      <c r="J4" s="42"/>
      <c r="K4" s="42"/>
      <c r="L4" s="42"/>
    </row>
    <row r="5" spans="1:12" x14ac:dyDescent="0.3">
      <c r="A5" s="17" t="s">
        <v>1</v>
      </c>
      <c r="B5" s="17" t="s">
        <v>2</v>
      </c>
      <c r="C5" s="17" t="s">
        <v>3</v>
      </c>
      <c r="D5" s="17" t="s">
        <v>4</v>
      </c>
      <c r="E5" s="17" t="s">
        <v>43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12</v>
      </c>
    </row>
    <row r="6" spans="1:12" x14ac:dyDescent="0.3">
      <c r="A6" s="6">
        <v>1</v>
      </c>
      <c r="B6" s="6" t="s">
        <v>42</v>
      </c>
      <c r="C6" s="6" t="s">
        <v>26</v>
      </c>
      <c r="D6" s="6" t="s">
        <v>29</v>
      </c>
      <c r="E6" s="6" t="s">
        <v>44</v>
      </c>
      <c r="F6" s="6" t="s">
        <v>30</v>
      </c>
      <c r="G6" s="6" t="s">
        <v>30</v>
      </c>
      <c r="H6" s="6">
        <v>0</v>
      </c>
      <c r="I6" s="6">
        <v>0</v>
      </c>
      <c r="J6" s="6">
        <v>0</v>
      </c>
      <c r="K6" s="6">
        <v>231</v>
      </c>
    </row>
    <row r="8" spans="1:12" x14ac:dyDescent="0.3">
      <c r="A8" s="12"/>
      <c r="B8" s="12"/>
      <c r="C8" s="12"/>
      <c r="D8" s="12"/>
      <c r="E8" s="12"/>
      <c r="F8" s="12"/>
      <c r="G8" s="17" t="s">
        <v>45</v>
      </c>
      <c r="H8" s="17">
        <f>SUM(H6:H7)</f>
        <v>0</v>
      </c>
      <c r="I8" s="17">
        <f>SUM(I6:I7)</f>
        <v>0</v>
      </c>
      <c r="J8" s="17">
        <f>SUM(J6:J7)</f>
        <v>0</v>
      </c>
      <c r="K8" s="17">
        <f>SUM(K6:K7)</f>
        <v>231</v>
      </c>
      <c r="L8" s="17">
        <f>I8+K8-H8-J8</f>
        <v>231</v>
      </c>
    </row>
    <row r="9" spans="1:12" x14ac:dyDescent="0.3">
      <c r="A9" s="6">
        <v>2</v>
      </c>
      <c r="B9" s="6" t="s">
        <v>46</v>
      </c>
      <c r="C9" s="6" t="s">
        <v>47</v>
      </c>
      <c r="D9" s="6" t="s">
        <v>48</v>
      </c>
      <c r="E9" s="6" t="s">
        <v>49</v>
      </c>
      <c r="F9" s="6" t="s">
        <v>50</v>
      </c>
      <c r="G9" s="6" t="s">
        <v>51</v>
      </c>
      <c r="H9" s="6">
        <v>0</v>
      </c>
      <c r="I9" s="6">
        <v>56</v>
      </c>
      <c r="J9" s="6">
        <v>0</v>
      </c>
      <c r="K9" s="6">
        <v>0</v>
      </c>
    </row>
    <row r="11" spans="1:12" x14ac:dyDescent="0.3">
      <c r="A11" s="12"/>
      <c r="B11" s="12"/>
      <c r="C11" s="12"/>
      <c r="D11" s="12"/>
      <c r="E11" s="12"/>
      <c r="F11" s="12"/>
      <c r="G11" s="17" t="s">
        <v>34</v>
      </c>
      <c r="H11" s="17">
        <f>SUM(H9:H10)</f>
        <v>0</v>
      </c>
      <c r="I11" s="17">
        <f>SUM(I9:I10)</f>
        <v>56</v>
      </c>
      <c r="J11" s="17">
        <f>SUM(J9:J10)</f>
        <v>0</v>
      </c>
      <c r="K11" s="17">
        <f>SUM(K9:K10)</f>
        <v>0</v>
      </c>
      <c r="L11" s="17">
        <f>I11+K11-H11-J11</f>
        <v>56</v>
      </c>
    </row>
    <row r="12" spans="1:12" x14ac:dyDescent="0.3">
      <c r="A12" s="6">
        <v>3</v>
      </c>
      <c r="B12" s="6" t="s">
        <v>52</v>
      </c>
      <c r="C12" s="6" t="s">
        <v>58</v>
      </c>
      <c r="D12" s="6" t="s">
        <v>59</v>
      </c>
      <c r="E12" s="6" t="s">
        <v>44</v>
      </c>
      <c r="F12" s="6" t="s">
        <v>60</v>
      </c>
      <c r="G12" s="6" t="s">
        <v>32</v>
      </c>
      <c r="H12" s="6">
        <v>0</v>
      </c>
      <c r="I12" s="6">
        <v>0</v>
      </c>
      <c r="J12" s="6">
        <v>0</v>
      </c>
      <c r="K12" s="6">
        <v>365.4</v>
      </c>
    </row>
    <row r="13" spans="1:12" x14ac:dyDescent="0.3">
      <c r="B13" s="6" t="s">
        <v>53</v>
      </c>
      <c r="C13" s="6" t="s">
        <v>54</v>
      </c>
      <c r="D13" s="6" t="s">
        <v>55</v>
      </c>
      <c r="E13" s="6" t="s">
        <v>56</v>
      </c>
      <c r="F13" s="6" t="s">
        <v>57</v>
      </c>
      <c r="G13" s="6" t="s">
        <v>32</v>
      </c>
      <c r="H13" s="6">
        <v>0</v>
      </c>
      <c r="I13" s="6">
        <v>0</v>
      </c>
      <c r="J13" s="6">
        <v>1617</v>
      </c>
      <c r="K13" s="6">
        <v>5364</v>
      </c>
    </row>
    <row r="15" spans="1:12" x14ac:dyDescent="0.3">
      <c r="A15" s="12"/>
      <c r="B15" s="12"/>
      <c r="C15" s="12"/>
      <c r="D15" s="12"/>
      <c r="E15" s="12"/>
      <c r="F15" s="12"/>
      <c r="G15" s="17" t="s">
        <v>35</v>
      </c>
      <c r="H15" s="17">
        <f>SUM(H12:H14)</f>
        <v>0</v>
      </c>
      <c r="I15" s="17">
        <f>SUM(I12:I14)</f>
        <v>0</v>
      </c>
      <c r="J15" s="17">
        <f>SUM(J12:J14)</f>
        <v>1617</v>
      </c>
      <c r="K15" s="17">
        <f>SUM(K12:K14)</f>
        <v>5729.4</v>
      </c>
      <c r="L15" s="17">
        <f>I15+K15-H15-J15</f>
        <v>4112.3999999999996</v>
      </c>
    </row>
  </sheetData>
  <mergeCells count="1">
    <mergeCell ref="H4:L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31967-6813-46A8-9417-F09AC38E4C40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111F30-95B3-4EB7-965C-7410D50E5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CCF0F2-10C0-4814-818B-CF94ED185CF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FB7ADD0-82DF-4C9D-836E-9E4B624AD1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Explanation</vt:lpstr>
      <vt:lpstr>2022-23</vt:lpstr>
      <vt:lpstr>2021-2022</vt:lpstr>
      <vt:lpstr>2020-2021</vt:lpstr>
      <vt:lpstr>2019-2020</vt:lpstr>
      <vt:lpstr>2018-2019</vt:lpstr>
    </vt:vector>
  </TitlesOfParts>
  <Company>Milton Keynes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Head, Jennifer</dc:creator>
  <cp:lastModifiedBy>Jennifer Head</cp:lastModifiedBy>
  <dcterms:created xsi:type="dcterms:W3CDTF">2020-03-09T10:03:06Z</dcterms:created>
  <dcterms:modified xsi:type="dcterms:W3CDTF">2023-05-02T15:58:05Z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10800</vt:r8>
  </property>
</Properties>
</file>