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Year End 2025-26/"/>
    </mc:Choice>
  </mc:AlternateContent>
  <xr:revisionPtr revIDLastSave="456" documentId="8_{C6710F6A-5B23-4C95-BFA5-BFF5000635B3}" xr6:coauthVersionLast="47" xr6:coauthVersionMax="47" xr10:uidLastSave="{49E5A3CA-A7BD-4A48-8AA2-5735C9E6C97F}"/>
  <workbookProtection workbookAlgorithmName="SHA-512" workbookHashValue="BdJ2mxpSNaIXedpNNzIb1RptwiJjbfXy1cHeS69tuyOauGzChw2fKjfKiuZR1LioMxXQdh75FgVH9u2ELFxkFA==" workbookSaltValue="Z+m+JaL6Hd5GqLwxGVsgSg==" workbookSpinCount="100000" lockStructure="1"/>
  <bookViews>
    <workbookView xWindow="28680" yWindow="-120" windowWidth="38640" windowHeight="15720" xr2:uid="{00000000-000D-0000-FFFF-FFFF00000000}"/>
  </bookViews>
  <sheets>
    <sheet name="Revenue Contribution to Capital" sheetId="1" r:id="rId1"/>
    <sheet name="School List" sheetId="2" state="hidden" r:id="rId2"/>
    <sheet name="Sheet2" sheetId="4" state="hidden" r:id="rId3"/>
  </sheets>
  <definedNames>
    <definedName name="_xlnm.Print_Area" localSheetId="0">'Revenue Contribution to Capital'!$A$1:$F$32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43" i="1"/>
  <c r="D39" i="1"/>
  <c r="D36" i="1" l="1"/>
  <c r="D46" i="1" s="1"/>
  <c r="G54" i="1" s="1"/>
  <c r="D35" i="1"/>
  <c r="D45" i="1" s="1"/>
  <c r="D31" i="1"/>
  <c r="D32" i="1" s="1"/>
  <c r="F54" i="1" l="1"/>
  <c r="D49" i="1"/>
  <c r="D52" i="1" s="1"/>
</calcChain>
</file>

<file path=xl/sharedStrings.xml><?xml version="1.0" encoding="utf-8"?>
<sst xmlns="http://schemas.openxmlformats.org/spreadsheetml/2006/main" count="416" uniqueCount="206">
  <si>
    <t>CLOSURE OF ACCOUNTS 2025/2026</t>
  </si>
  <si>
    <t>Revenue Contribution to Capital Reconciliation 2056/26</t>
  </si>
  <si>
    <t>Completed form must be sent to Schools Finance by Tuesday 24 March 2026</t>
  </si>
  <si>
    <t>School Name:</t>
  </si>
  <si>
    <t>Select School from Drop Down List</t>
  </si>
  <si>
    <t>Please complete the analysis table for all revenue contributions to capital</t>
  </si>
  <si>
    <t>Reason for Revenue Contribution to Capital</t>
  </si>
  <si>
    <t>Amount of Revenue Contribution to Capital</t>
  </si>
  <si>
    <t>Input the amount of revenue contribution to capital recorded in CI04 and E30 in cell F12</t>
  </si>
  <si>
    <t>Project Description</t>
  </si>
  <si>
    <t>Project Type</t>
  </si>
  <si>
    <t>Amount</t>
  </si>
  <si>
    <t>Check Total</t>
  </si>
  <si>
    <t>Total Expenditure</t>
  </si>
  <si>
    <t>Please Select</t>
  </si>
  <si>
    <t>Amount spent on leases classed as capital</t>
  </si>
  <si>
    <t>Summary</t>
  </si>
  <si>
    <t>Amount spent on capital projects</t>
  </si>
  <si>
    <t>Select school name from the drop down list</t>
  </si>
  <si>
    <t>Complete the blue cells for each project funded by revenue funding</t>
  </si>
  <si>
    <t>Enter the project description, select the project type from the drop down list and enter the project amount for each line</t>
  </si>
  <si>
    <t>The total expenditure must agree to the total of the revenue contribution to capital</t>
  </si>
  <si>
    <t>If the check total is an error - please make sure the total amount of the revenue contribution to capital transfer equals rows 16 to 30</t>
  </si>
  <si>
    <t>SCHOOL PREDICTED BALANCES 2024-25</t>
  </si>
  <si>
    <t>SCHOOL</t>
  </si>
  <si>
    <t>CODE</t>
  </si>
  <si>
    <t>COMMITTED REV BALANCE B01</t>
  </si>
  <si>
    <t>UNCOMMITTED REV BALANCE B02</t>
  </si>
  <si>
    <t>DEVOLVED CAPITAL BALANCE B03</t>
  </si>
  <si>
    <t>OTHER CAPITAL NOT SF B05</t>
  </si>
  <si>
    <t>COMMUNITY FOCUSED EXTENDED SCHOOLS B06</t>
  </si>
  <si>
    <t>TOTAL BALANCES</t>
  </si>
  <si>
    <t>Total Revenue Closing Balance</t>
  </si>
  <si>
    <t>Total Capital Closing Balance</t>
  </si>
  <si>
    <t>PRIMARY</t>
  </si>
  <si>
    <t>Abbey's Primary</t>
  </si>
  <si>
    <t>SP2348</t>
  </si>
  <si>
    <t>Barleyhurst Park Primary</t>
  </si>
  <si>
    <t>SP2238</t>
  </si>
  <si>
    <t>Bishop Parker Catholic</t>
  </si>
  <si>
    <t>SP3377</t>
  </si>
  <si>
    <t>Bow Brickhill Church of England Primary</t>
  </si>
  <si>
    <t>SP3384</t>
  </si>
  <si>
    <t>Bradwell Village</t>
  </si>
  <si>
    <t>SP2309</t>
  </si>
  <si>
    <t>Brooklands Farm Primary</t>
  </si>
  <si>
    <t>SP3391</t>
  </si>
  <si>
    <t>Broughton Fields Primary</t>
  </si>
  <si>
    <t>SP2017</t>
  </si>
  <si>
    <t>Bushfield</t>
  </si>
  <si>
    <t>SP2121</t>
  </si>
  <si>
    <t>Caroline Haslett Primary</t>
  </si>
  <si>
    <t>SP2336</t>
  </si>
  <si>
    <t>Castlethorpe First</t>
  </si>
  <si>
    <t>SP2015</t>
  </si>
  <si>
    <t>Cedars Primary</t>
  </si>
  <si>
    <t>SP2346</t>
  </si>
  <si>
    <t>Cold Harbour C of E</t>
  </si>
  <si>
    <t>SP3000</t>
  </si>
  <si>
    <t>Downs Barn</t>
  </si>
  <si>
    <t>SP2313</t>
  </si>
  <si>
    <t>Emerson Valley</t>
  </si>
  <si>
    <t>SP2353</t>
  </si>
  <si>
    <t>Falconhurst</t>
  </si>
  <si>
    <t>SP2285</t>
  </si>
  <si>
    <t>Germander Park</t>
  </si>
  <si>
    <t>SP2316</t>
  </si>
  <si>
    <t>Giffard Park Primary</t>
  </si>
  <si>
    <t>SP2323</t>
  </si>
  <si>
    <t>Giles Brook Primary</t>
  </si>
  <si>
    <t>SP3376</t>
  </si>
  <si>
    <t>Glastonbury Thorn</t>
  </si>
  <si>
    <t>SP2347</t>
  </si>
  <si>
    <t>Great Linford Primary</t>
  </si>
  <si>
    <t>SP2303</t>
  </si>
  <si>
    <t>Green Park</t>
  </si>
  <si>
    <t>SP2337</t>
  </si>
  <si>
    <t>Greenley's First</t>
  </si>
  <si>
    <t>SP2272</t>
  </si>
  <si>
    <t>SP2305</t>
  </si>
  <si>
    <t>Greenleys Junior</t>
  </si>
  <si>
    <t>Hanslope Primary</t>
  </si>
  <si>
    <t>SP2042</t>
  </si>
  <si>
    <t>Haversham Village</t>
  </si>
  <si>
    <t>SP2043</t>
  </si>
  <si>
    <t>Heelands</t>
  </si>
  <si>
    <t>SP2324</t>
  </si>
  <si>
    <t>Howe Park</t>
  </si>
  <si>
    <t>SP2006</t>
  </si>
  <si>
    <t>Long Meadow</t>
  </si>
  <si>
    <t>SP2007</t>
  </si>
  <si>
    <t>Loughton Manor First</t>
  </si>
  <si>
    <t>SP2506</t>
  </si>
  <si>
    <t>Merebrook Infant</t>
  </si>
  <si>
    <t>SP2001</t>
  </si>
  <si>
    <t>Newton Blossomville CE</t>
  </si>
  <si>
    <t>SP3003</t>
  </si>
  <si>
    <t>SP3390</t>
  </si>
  <si>
    <t>Newton Leys</t>
  </si>
  <si>
    <t>North Crawley CE</t>
  </si>
  <si>
    <t>SP3004</t>
  </si>
  <si>
    <t>Oldbrook First</t>
  </si>
  <si>
    <t>SP2062</t>
  </si>
  <si>
    <t>Pepper Hill</t>
  </si>
  <si>
    <t>SP2247</t>
  </si>
  <si>
    <t>Portfields Combined</t>
  </si>
  <si>
    <t>SP2002</t>
  </si>
  <si>
    <t>SP2322</t>
  </si>
  <si>
    <t>Priory Common</t>
  </si>
  <si>
    <t>Russell Street</t>
  </si>
  <si>
    <t>SP2112</t>
  </si>
  <si>
    <t>Sherington C of E</t>
  </si>
  <si>
    <t>SP3005</t>
  </si>
  <si>
    <t>Southwood School</t>
  </si>
  <si>
    <t>SP2299</t>
  </si>
  <si>
    <t>St Andrews C of E Infant</t>
  </si>
  <si>
    <t>SP3066</t>
  </si>
  <si>
    <t>St Bernadettes Catholic Primary</t>
  </si>
  <si>
    <t>SP3383</t>
  </si>
  <si>
    <t>St Mary Magdalene Catholic Primary</t>
  </si>
  <si>
    <t>SP3379</t>
  </si>
  <si>
    <t>St Mary's Wavendon C of E Primary</t>
  </si>
  <si>
    <t>SP3058</t>
  </si>
  <si>
    <t>St Monica's Catholic Primary</t>
  </si>
  <si>
    <t>SP3378</t>
  </si>
  <si>
    <t>St Thomas Aquinas Catholic Primary</t>
  </si>
  <si>
    <t>SP3369</t>
  </si>
  <si>
    <t>Stanton</t>
  </si>
  <si>
    <t>SP2301</t>
  </si>
  <si>
    <t>Stoke Goldington C of E First</t>
  </si>
  <si>
    <t>SP3006</t>
  </si>
  <si>
    <t>Summerfield</t>
  </si>
  <si>
    <t>SP2327</t>
  </si>
  <si>
    <t>Tickford Park Primary</t>
  </si>
  <si>
    <t>SP3389</t>
  </si>
  <si>
    <t>Wavendon Gate</t>
  </si>
  <si>
    <t>SP2000</t>
  </si>
  <si>
    <t>Willen Primary</t>
  </si>
  <si>
    <t>SP2330</t>
  </si>
  <si>
    <t>Academy converter</t>
  </si>
  <si>
    <t>Willows School and Early Years Centre (The)</t>
  </si>
  <si>
    <t>SP2320</t>
  </si>
  <si>
    <t>Ok 23/24 error correction</t>
  </si>
  <si>
    <t>£56,566.09 is the correct closing balance</t>
  </si>
  <si>
    <t>Wood End First</t>
  </si>
  <si>
    <t>SP2306</t>
  </si>
  <si>
    <t>Wyvern</t>
  </si>
  <si>
    <t>SP2122</t>
  </si>
  <si>
    <t>TOTAL PRIMARY:</t>
  </si>
  <si>
    <t>SECONDARY</t>
  </si>
  <si>
    <t>Radcliffe (The)</t>
  </si>
  <si>
    <t>SS5406</t>
  </si>
  <si>
    <t>St Paul's Catholic</t>
  </si>
  <si>
    <t>SS4702</t>
  </si>
  <si>
    <t>TOTAL SECONDARY:</t>
  </si>
  <si>
    <t>SPECIAL</t>
  </si>
  <si>
    <t>Redway (The)</t>
  </si>
  <si>
    <t>SL7034</t>
  </si>
  <si>
    <t>Romans Field</t>
  </si>
  <si>
    <t>SL7015</t>
  </si>
  <si>
    <t>Slated Row</t>
  </si>
  <si>
    <t>SL7026</t>
  </si>
  <si>
    <t>Woodlands</t>
  </si>
  <si>
    <t>SL7021</t>
  </si>
  <si>
    <t>SL7009</t>
  </si>
  <si>
    <t>White Spire</t>
  </si>
  <si>
    <t>TOTAL SPECIAL:</t>
  </si>
  <si>
    <t>SUB TOTAL:</t>
  </si>
  <si>
    <t>NURSERY</t>
  </si>
  <si>
    <t>Knowles Nursery</t>
  </si>
  <si>
    <t>SN1003</t>
  </si>
  <si>
    <t>Moorland Nursery</t>
  </si>
  <si>
    <t>SN1090</t>
  </si>
  <si>
    <t>TOTAL NURSERY:</t>
  </si>
  <si>
    <t>OVERALL TOTALS:</t>
  </si>
  <si>
    <t>without academies</t>
  </si>
  <si>
    <t>ERP Balance</t>
  </si>
  <si>
    <t>Variance</t>
  </si>
  <si>
    <t>Willows difference</t>
  </si>
  <si>
    <t>Less Academy Converters</t>
  </si>
  <si>
    <t>Merebrook</t>
  </si>
  <si>
    <t>St Marys Wavendon</t>
  </si>
  <si>
    <t>Tickford Park</t>
  </si>
  <si>
    <t>Brooklands Farm</t>
  </si>
  <si>
    <t>Y</t>
  </si>
  <si>
    <t/>
  </si>
  <si>
    <t>Opening capital balance 25/26</t>
  </si>
  <si>
    <t>Income CI01</t>
  </si>
  <si>
    <t>Income CI02</t>
  </si>
  <si>
    <t>Income CI03</t>
  </si>
  <si>
    <t>Income CI04</t>
  </si>
  <si>
    <t>Expenditure on capital projects</t>
  </si>
  <si>
    <t>Expenditure on leases classed as capital</t>
  </si>
  <si>
    <t>Closing balance 25/26</t>
  </si>
  <si>
    <t>Revenue contribution to capital check</t>
  </si>
  <si>
    <t>Is there a closing capital balance?</t>
  </si>
  <si>
    <t>Is there a revenue contribution to capital</t>
  </si>
  <si>
    <t>If revenue cont to capital for leases classed as capital there can be a capital balance</t>
  </si>
  <si>
    <t>If revenue cont to capital for capital projects and leases classed as capital the capital balance must be zero</t>
  </si>
  <si>
    <t>If revenue cont to capital for capital projects only capital balance must be zero</t>
  </si>
  <si>
    <t>Cont for capital projects</t>
  </si>
  <si>
    <t>Cont for leases classed as capital</t>
  </si>
  <si>
    <t>Both</t>
  </si>
  <si>
    <t>I confirm all expendiure for leases over the total value of £20,000 and all motor vehicle leases (regardless of value) have been recorded as capital in codes CE01 to CE04 as appropriate, and a revenue contribution to capital has been completed using codes E30 and CI04.</t>
  </si>
  <si>
    <t>Please tick</t>
  </si>
  <si>
    <t>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</si>
</sst>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3" formatCode="_-* #,##0.00_-;\-* #,##0.00_-;_-* &quot;-&quot;??_-;_-@_-"/>
    <numFmt numFmtId="164" formatCode="0##########"/>
  </numFmts>
  <fonts count="2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Arial"/>
      <family val="2"/>
    </font>
    <font>
      <u/>
      <sz val="12"/>
      <color theme="1"/>
      <name val="Calibri"/>
      <family val="2"/>
    </font>
    <font>
      <sz val="36"/>
      <color theme="1"/>
      <name val="Marlett"/>
      <charset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0" fontId="3" fillId="4" borderId="0">
      <alignment horizontal="right"/>
    </xf>
  </cellStyleXfs>
  <cellXfs count="105">
    <xf numFmtId="0" fontId="0" fillId="0" borderId="0" xfId="0"/>
    <xf numFmtId="0" fontId="4" fillId="0" borderId="0" xfId="0" applyFont="1"/>
    <xf numFmtId="0" fontId="4" fillId="7" borderId="0" xfId="0" applyFont="1" applyFill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3" fontId="5" fillId="0" borderId="0" xfId="2" applyNumberFormat="1" applyFont="1"/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9" borderId="0" xfId="2" applyFont="1" applyFill="1" applyAlignment="1" applyProtection="1">
      <alignment horizontal="left" vertical="center" wrapText="1"/>
      <protection locked="0"/>
    </xf>
    <xf numFmtId="0" fontId="10" fillId="0" borderId="0" xfId="2" applyFont="1" applyAlignment="1">
      <alignment vertical="center"/>
    </xf>
    <xf numFmtId="0" fontId="10" fillId="0" borderId="0" xfId="2" applyFont="1"/>
    <xf numFmtId="7" fontId="5" fillId="0" borderId="0" xfId="2" applyNumberFormat="1" applyFont="1" applyAlignment="1">
      <alignment horizontal="left"/>
    </xf>
    <xf numFmtId="7" fontId="5" fillId="7" borderId="26" xfId="2" applyNumberFormat="1" applyFont="1" applyFill="1" applyBorder="1" applyAlignment="1">
      <alignment horizontal="left"/>
    </xf>
    <xf numFmtId="0" fontId="5" fillId="0" borderId="0" xfId="2" applyFont="1" applyAlignment="1">
      <alignment vertical="center" wrapText="1"/>
    </xf>
    <xf numFmtId="0" fontId="5" fillId="0" borderId="5" xfId="2" applyFont="1" applyBorder="1" applyAlignment="1">
      <alignment vertical="center" wrapText="1"/>
    </xf>
    <xf numFmtId="3" fontId="7" fillId="0" borderId="0" xfId="2" applyNumberFormat="1" applyFont="1" applyAlignment="1">
      <alignment horizontal="center" vertical="center" wrapText="1"/>
    </xf>
    <xf numFmtId="3" fontId="10" fillId="0" borderId="0" xfId="2" applyNumberFormat="1" applyFont="1" applyAlignment="1">
      <alignment horizontal="center"/>
    </xf>
    <xf numFmtId="0" fontId="7" fillId="0" borderId="0" xfId="2" applyFont="1" applyAlignment="1">
      <alignment horizontal="right" vertical="center" wrapText="1"/>
    </xf>
    <xf numFmtId="0" fontId="10" fillId="0" borderId="0" xfId="2" applyFont="1" applyAlignment="1" applyProtection="1">
      <alignment horizontal="left" vertical="center" wrapText="1"/>
      <protection locked="0"/>
    </xf>
    <xf numFmtId="164" fontId="10" fillId="0" borderId="0" xfId="2" applyNumberFormat="1" applyFont="1" applyAlignment="1" applyProtection="1">
      <alignment horizontal="left" vertical="center" wrapText="1"/>
      <protection locked="0"/>
    </xf>
    <xf numFmtId="0" fontId="7" fillId="10" borderId="11" xfId="2" applyFont="1" applyFill="1" applyBorder="1" applyAlignment="1">
      <alignment horizontal="center" vertical="center" wrapText="1"/>
    </xf>
    <xf numFmtId="14" fontId="10" fillId="9" borderId="0" xfId="1" applyNumberFormat="1" applyFont="1" applyFill="1" applyBorder="1" applyAlignment="1" applyProtection="1">
      <alignment horizontal="right" vertical="center"/>
      <protection locked="0"/>
    </xf>
    <xf numFmtId="4" fontId="11" fillId="0" borderId="0" xfId="2" applyNumberFormat="1" applyFont="1" applyAlignment="1">
      <alignment horizontal="right" vertical="center" wrapText="1"/>
    </xf>
    <xf numFmtId="3" fontId="12" fillId="0" borderId="0" xfId="2" applyNumberFormat="1" applyFont="1" applyAlignment="1">
      <alignment horizontal="center" vertical="center" wrapText="1"/>
    </xf>
    <xf numFmtId="3" fontId="12" fillId="0" borderId="0" xfId="2" applyNumberFormat="1" applyFont="1" applyAlignment="1">
      <alignment horizont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2" borderId="8" xfId="2" applyFont="1" applyFill="1" applyBorder="1" applyAlignment="1" applyProtection="1">
      <alignment horizontal="center" vertical="center"/>
      <protection locked="0"/>
    </xf>
    <xf numFmtId="0" fontId="10" fillId="9" borderId="20" xfId="2" applyFont="1" applyFill="1" applyBorder="1" applyAlignment="1" applyProtection="1">
      <alignment horizontal="left" vertical="center" wrapText="1"/>
      <protection locked="0"/>
    </xf>
    <xf numFmtId="0" fontId="10" fillId="9" borderId="21" xfId="2" applyFont="1" applyFill="1" applyBorder="1" applyAlignment="1" applyProtection="1">
      <alignment horizontal="center" vertical="center" wrapText="1"/>
      <protection locked="0"/>
    </xf>
    <xf numFmtId="7" fontId="10" fillId="9" borderId="22" xfId="1" applyNumberFormat="1" applyFont="1" applyFill="1" applyBorder="1" applyAlignment="1" applyProtection="1">
      <alignment horizontal="right" vertical="center"/>
      <protection locked="0"/>
    </xf>
    <xf numFmtId="0" fontId="10" fillId="9" borderId="5" xfId="2" applyFont="1" applyFill="1" applyBorder="1" applyAlignment="1" applyProtection="1">
      <alignment horizontal="left" vertical="center" wrapText="1"/>
      <protection locked="0"/>
    </xf>
    <xf numFmtId="7" fontId="10" fillId="9" borderId="7" xfId="1" applyNumberFormat="1" applyFont="1" applyFill="1" applyBorder="1" applyAlignment="1" applyProtection="1">
      <alignment horizontal="right" vertical="center"/>
      <protection locked="0"/>
    </xf>
    <xf numFmtId="7" fontId="10" fillId="9" borderId="24" xfId="1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left" vertical="center" wrapText="1"/>
      <protection locked="0"/>
    </xf>
    <xf numFmtId="14" fontId="10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Alignment="1">
      <alignment horizontal="center"/>
    </xf>
    <xf numFmtId="0" fontId="10" fillId="0" borderId="0" xfId="2" applyFont="1" applyAlignment="1" applyProtection="1">
      <alignment horizontal="left" wrapText="1"/>
      <protection locked="0"/>
    </xf>
    <xf numFmtId="0" fontId="10" fillId="0" borderId="6" xfId="2" applyFont="1" applyBorder="1" applyAlignment="1" applyProtection="1">
      <alignment horizontal="left" wrapText="1"/>
      <protection locked="0"/>
    </xf>
    <xf numFmtId="7" fontId="10" fillId="0" borderId="6" xfId="2" applyNumberFormat="1" applyFont="1" applyBorder="1" applyAlignment="1" applyProtection="1">
      <alignment horizontal="right" wrapText="1"/>
      <protection locked="0"/>
    </xf>
    <xf numFmtId="2" fontId="10" fillId="0" borderId="0" xfId="2" applyNumberFormat="1" applyFont="1" applyAlignment="1" applyProtection="1">
      <alignment horizontal="right"/>
      <protection locked="0"/>
    </xf>
    <xf numFmtId="2" fontId="10" fillId="0" borderId="0" xfId="2" applyNumberFormat="1" applyFont="1" applyAlignment="1" applyProtection="1">
      <alignment horizontal="center"/>
      <protection locked="0"/>
    </xf>
    <xf numFmtId="0" fontId="7" fillId="7" borderId="25" xfId="2" applyFont="1" applyFill="1" applyBorder="1"/>
    <xf numFmtId="3" fontId="14" fillId="0" borderId="0" xfId="2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9" fontId="9" fillId="0" borderId="0" xfId="2" applyNumberFormat="1" applyFont="1" applyAlignment="1">
      <alignment horizontal="left"/>
    </xf>
    <xf numFmtId="0" fontId="9" fillId="0" borderId="0" xfId="2" applyFont="1"/>
    <xf numFmtId="0" fontId="16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vertical="center"/>
    </xf>
    <xf numFmtId="7" fontId="10" fillId="11" borderId="6" xfId="1" applyNumberFormat="1" applyFont="1" applyFill="1" applyBorder="1" applyAlignment="1" applyProtection="1">
      <alignment horizontal="right" vertical="center"/>
      <protection locked="0"/>
    </xf>
    <xf numFmtId="0" fontId="5" fillId="11" borderId="5" xfId="2" applyFont="1" applyFill="1" applyBorder="1" applyAlignment="1">
      <alignment vertical="center" wrapText="1"/>
    </xf>
    <xf numFmtId="7" fontId="5" fillId="11" borderId="7" xfId="2" applyNumberFormat="1" applyFont="1" applyFill="1" applyBorder="1" applyAlignment="1">
      <alignment horizontal="right"/>
    </xf>
    <xf numFmtId="0" fontId="5" fillId="11" borderId="27" xfId="2" applyFont="1" applyFill="1" applyBorder="1" applyAlignment="1">
      <alignment vertical="center" wrapText="1"/>
    </xf>
    <xf numFmtId="7" fontId="5" fillId="11" borderId="28" xfId="2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8" fillId="0" borderId="0" xfId="2" applyFont="1" applyAlignment="1">
      <alignment horizontal="left"/>
    </xf>
    <xf numFmtId="0" fontId="5" fillId="0" borderId="25" xfId="2" applyFont="1" applyBorder="1" applyAlignment="1">
      <alignment vertical="center" wrapText="1"/>
    </xf>
    <xf numFmtId="0" fontId="5" fillId="0" borderId="26" xfId="2" applyFont="1" applyBorder="1"/>
    <xf numFmtId="0" fontId="5" fillId="0" borderId="7" xfId="2" applyFont="1" applyBorder="1"/>
    <xf numFmtId="7" fontId="5" fillId="0" borderId="7" xfId="2" applyNumberFormat="1" applyFont="1" applyBorder="1"/>
    <xf numFmtId="0" fontId="5" fillId="0" borderId="5" xfId="2" applyFont="1" applyBorder="1" applyAlignment="1">
      <alignment horizontal="left"/>
    </xf>
    <xf numFmtId="0" fontId="5" fillId="0" borderId="27" xfId="2" applyFont="1" applyBorder="1" applyAlignment="1">
      <alignment horizontal="left"/>
    </xf>
    <xf numFmtId="0" fontId="5" fillId="0" borderId="28" xfId="2" applyFont="1" applyBorder="1"/>
    <xf numFmtId="0" fontId="5" fillId="9" borderId="7" xfId="2" applyFont="1" applyFill="1" applyBorder="1"/>
    <xf numFmtId="0" fontId="5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9" fillId="0" borderId="31" xfId="2" applyFont="1" applyBorder="1" applyAlignment="1">
      <alignment horizontal="center"/>
    </xf>
    <xf numFmtId="0" fontId="5" fillId="0" borderId="29" xfId="2" applyFont="1" applyBorder="1" applyAlignment="1">
      <alignment horizontal="left" wrapText="1"/>
    </xf>
    <xf numFmtId="0" fontId="5" fillId="0" borderId="30" xfId="2" applyFont="1" applyBorder="1" applyAlignment="1">
      <alignment horizontal="left" wrapText="1"/>
    </xf>
    <xf numFmtId="0" fontId="8" fillId="0" borderId="0" xfId="2" applyFont="1" applyAlignment="1">
      <alignment horizontal="left" vertical="top" wrapText="1"/>
    </xf>
    <xf numFmtId="0" fontId="13" fillId="5" borderId="0" xfId="0" applyFont="1" applyFill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8" borderId="1" xfId="2" applyFont="1" applyFill="1" applyBorder="1" applyAlignment="1" applyProtection="1">
      <alignment horizontal="center" vertical="center"/>
      <protection locked="0"/>
    </xf>
    <xf numFmtId="0" fontId="7" fillId="8" borderId="2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>
      <alignment horizontal="left" vertical="center" wrapText="1"/>
    </xf>
    <xf numFmtId="0" fontId="7" fillId="3" borderId="0" xfId="2" applyFont="1" applyFill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 applyProtection="1">
      <alignment horizontal="left" vertical="center" wrapText="1"/>
      <protection locked="0"/>
    </xf>
    <xf numFmtId="0" fontId="7" fillId="0" borderId="10" xfId="2" applyFont="1" applyBorder="1" applyAlignment="1" applyProtection="1">
      <alignment horizontal="left" vertical="center" wrapText="1"/>
      <protection locked="0"/>
    </xf>
  </cellXfs>
  <cellStyles count="6">
    <cellStyle name="]_x000d__x000a_Zoomed=1_x000d__x000a_Row=0_x000d__x000a_Column=0_x000d__x000a_Height=0_x000d__x000a_Width=0_x000d__x000a_FontName=FoxFont_x000d__x000a_FontStyle=0_x000d__x000a_FontSize=9_x000d__x000a_PrtFontName=FoxPrin" xfId="2" xr:uid="{00000000-0005-0000-0000-000000000000}"/>
    <cellStyle name="Comma" xfId="1" builtinId="3"/>
    <cellStyle name="Comma 2" xfId="4" xr:uid="{00000000-0005-0000-0000-000002000000}"/>
    <cellStyle name="Normal" xfId="0" builtinId="0"/>
    <cellStyle name="Normal 2" xfId="3" xr:uid="{00000000-0005-0000-0000-000004000000}"/>
    <cellStyle name="Output Amounts" xfId="5" xr:uid="{00000000-0005-0000-0000-000005000000}"/>
  </cellStyles>
  <dxfs count="2"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61"/>
  <sheetViews>
    <sheetView tabSelected="1" workbookViewId="0">
      <selection activeCell="C16" sqref="C16"/>
    </sheetView>
  </sheetViews>
  <sheetFormatPr defaultColWidth="7.109375" defaultRowHeight="15.75" x14ac:dyDescent="0.25"/>
  <cols>
    <col min="1" max="1" width="4.33203125" style="5" customWidth="1"/>
    <col min="2" max="2" width="46.33203125" style="6" customWidth="1"/>
    <col min="3" max="3" width="33.5546875" style="6" customWidth="1"/>
    <col min="4" max="4" width="12.5546875" style="6" customWidth="1"/>
    <col min="5" max="5" width="1.33203125" style="6" customWidth="1"/>
    <col min="6" max="6" width="10.21875" style="61" customWidth="1"/>
    <col min="7" max="7" width="12" style="8" customWidth="1"/>
    <col min="8" max="8" width="9.6640625" style="5" customWidth="1"/>
    <col min="9" max="9" width="10.77734375" style="7" customWidth="1"/>
    <col min="10" max="16384" width="7.109375" style="5"/>
  </cols>
  <sheetData>
    <row r="1" spans="1:16" s="51" customFormat="1" ht="18.75" x14ac:dyDescent="0.2">
      <c r="A1" s="84" t="s">
        <v>0</v>
      </c>
      <c r="B1" s="84"/>
      <c r="C1" s="84"/>
      <c r="D1" s="84"/>
      <c r="E1" s="50"/>
      <c r="F1" s="60"/>
    </row>
    <row r="2" spans="1:16" s="51" customFormat="1" ht="3" customHeight="1" x14ac:dyDescent="0.2">
      <c r="A2" s="52"/>
      <c r="B2" s="53"/>
      <c r="C2" s="52"/>
      <c r="E2" s="50"/>
      <c r="F2" s="60"/>
    </row>
    <row r="3" spans="1:16" s="51" customFormat="1" ht="18.75" x14ac:dyDescent="0.2">
      <c r="A3" s="87" t="s">
        <v>1</v>
      </c>
      <c r="B3" s="87"/>
      <c r="C3" s="87"/>
      <c r="D3" s="87"/>
      <c r="E3" s="50"/>
      <c r="F3" s="60"/>
    </row>
    <row r="4" spans="1:16" s="51" customFormat="1" ht="3" customHeight="1" x14ac:dyDescent="0.2">
      <c r="A4" s="54"/>
      <c r="C4" s="54"/>
      <c r="E4" s="50"/>
      <c r="F4" s="60"/>
    </row>
    <row r="5" spans="1:16" s="56" customFormat="1" ht="28.5" customHeight="1" x14ac:dyDescent="0.2">
      <c r="A5" s="85" t="s">
        <v>2</v>
      </c>
      <c r="B5" s="86"/>
      <c r="C5" s="86"/>
      <c r="D5" s="86"/>
      <c r="E5" s="50"/>
      <c r="F5" s="60" t="s">
        <v>205</v>
      </c>
      <c r="G5" s="55"/>
      <c r="I5" s="57"/>
    </row>
    <row r="6" spans="1:16" ht="3" customHeight="1" x14ac:dyDescent="0.25">
      <c r="E6" s="20"/>
    </row>
    <row r="7" spans="1:16" ht="36" customHeight="1" x14ac:dyDescent="0.25">
      <c r="A7" s="95" t="s">
        <v>3</v>
      </c>
      <c r="B7" s="96"/>
      <c r="C7" s="97" t="s">
        <v>4</v>
      </c>
      <c r="D7" s="98"/>
      <c r="E7" s="20"/>
      <c r="F7" s="61" t="s">
        <v>18</v>
      </c>
      <c r="H7" s="9"/>
      <c r="I7" s="21"/>
    </row>
    <row r="8" spans="1:16" ht="3" customHeight="1" x14ac:dyDescent="0.25">
      <c r="A8" s="10"/>
      <c r="B8" s="10"/>
      <c r="C8" s="10"/>
      <c r="D8" s="10"/>
      <c r="E8" s="20"/>
      <c r="H8" s="9"/>
      <c r="I8" s="21"/>
    </row>
    <row r="9" spans="1:16" ht="3" customHeight="1" x14ac:dyDescent="0.25">
      <c r="A9" s="11"/>
      <c r="B9" s="12"/>
      <c r="C9" s="13"/>
      <c r="D9" s="13"/>
      <c r="E9" s="20"/>
      <c r="F9" s="83"/>
      <c r="G9" s="83"/>
      <c r="H9" s="83"/>
      <c r="I9" s="21"/>
    </row>
    <row r="10" spans="1:16" ht="53.25" customHeight="1" x14ac:dyDescent="0.25">
      <c r="A10" s="99" t="s">
        <v>5</v>
      </c>
      <c r="B10" s="100"/>
      <c r="C10" s="100"/>
      <c r="D10" s="100"/>
      <c r="E10" s="20"/>
      <c r="F10" s="83"/>
      <c r="G10" s="83"/>
      <c r="H10" s="83"/>
      <c r="I10" s="21"/>
    </row>
    <row r="11" spans="1:16" ht="3" customHeight="1" x14ac:dyDescent="0.25">
      <c r="A11" s="22"/>
      <c r="B11" s="22"/>
      <c r="C11" s="23"/>
      <c r="D11" s="5"/>
      <c r="E11" s="5"/>
      <c r="G11" s="24"/>
      <c r="H11" s="9"/>
      <c r="I11" s="21"/>
    </row>
    <row r="12" spans="1:16" s="3" customFormat="1" ht="28.5" customHeight="1" thickBot="1" x14ac:dyDescent="0.25">
      <c r="A12" s="25"/>
      <c r="B12" s="103" t="s">
        <v>7</v>
      </c>
      <c r="C12" s="104"/>
      <c r="D12" s="36">
        <v>0</v>
      </c>
      <c r="E12" s="26"/>
      <c r="F12" s="62" t="s">
        <v>8</v>
      </c>
      <c r="H12" s="27"/>
      <c r="I12" s="14"/>
      <c r="J12" s="14"/>
      <c r="K12" s="14"/>
      <c r="L12" s="14"/>
      <c r="M12" s="14"/>
      <c r="N12" s="14"/>
      <c r="O12" s="14"/>
      <c r="P12" s="14"/>
    </row>
    <row r="13" spans="1:16" s="4" customFormat="1" ht="65.25" customHeight="1" x14ac:dyDescent="0.2">
      <c r="A13" s="101"/>
      <c r="B13" s="88" t="s">
        <v>6</v>
      </c>
      <c r="C13" s="89"/>
      <c r="D13" s="90"/>
      <c r="E13" s="20"/>
      <c r="F13" s="62"/>
      <c r="H13" s="28"/>
    </row>
    <row r="14" spans="1:16" s="7" customFormat="1" ht="16.5" thickBot="1" x14ac:dyDescent="0.3">
      <c r="A14" s="102"/>
      <c r="B14" s="91"/>
      <c r="C14" s="92"/>
      <c r="D14" s="93"/>
      <c r="E14" s="20"/>
      <c r="F14" s="61"/>
      <c r="H14" s="29"/>
    </row>
    <row r="15" spans="1:16" s="7" customFormat="1" ht="16.5" thickBot="1" x14ac:dyDescent="0.3">
      <c r="A15" s="30"/>
      <c r="B15" s="31" t="s">
        <v>9</v>
      </c>
      <c r="C15" s="31" t="s">
        <v>10</v>
      </c>
      <c r="D15" s="32" t="s">
        <v>11</v>
      </c>
      <c r="E15" s="20"/>
      <c r="F15" s="61"/>
      <c r="H15" s="29"/>
    </row>
    <row r="16" spans="1:16" s="3" customFormat="1" ht="22.5" customHeight="1" x14ac:dyDescent="0.2">
      <c r="A16" s="33">
        <v>1</v>
      </c>
      <c r="B16" s="34"/>
      <c r="C16" s="35" t="s">
        <v>14</v>
      </c>
      <c r="D16" s="36">
        <v>0</v>
      </c>
      <c r="E16" s="26"/>
      <c r="F16" s="62" t="s">
        <v>19</v>
      </c>
      <c r="H16" s="27"/>
      <c r="I16" s="14"/>
      <c r="J16" s="14"/>
      <c r="K16" s="14"/>
      <c r="L16" s="14"/>
      <c r="M16" s="14"/>
      <c r="N16" s="14"/>
      <c r="O16" s="14"/>
      <c r="P16" s="14"/>
    </row>
    <row r="17" spans="1:16" s="3" customFormat="1" ht="22.5" customHeight="1" x14ac:dyDescent="0.2">
      <c r="A17" s="33">
        <v>2</v>
      </c>
      <c r="B17" s="37"/>
      <c r="C17" s="35" t="s">
        <v>14</v>
      </c>
      <c r="D17" s="38">
        <v>0</v>
      </c>
      <c r="E17" s="26"/>
      <c r="F17" s="62" t="s">
        <v>20</v>
      </c>
      <c r="H17" s="27"/>
      <c r="I17" s="14"/>
      <c r="J17" s="14"/>
      <c r="K17" s="14"/>
      <c r="L17" s="14"/>
      <c r="M17" s="14"/>
      <c r="N17" s="14"/>
      <c r="O17" s="14"/>
      <c r="P17" s="14"/>
    </row>
    <row r="18" spans="1:16" s="3" customFormat="1" ht="22.5" customHeight="1" x14ac:dyDescent="0.2">
      <c r="A18" s="33">
        <v>3</v>
      </c>
      <c r="B18" s="37"/>
      <c r="C18" s="35" t="s">
        <v>14</v>
      </c>
      <c r="D18" s="38">
        <v>0</v>
      </c>
      <c r="E18" s="26"/>
      <c r="F18" s="62"/>
      <c r="H18" s="27"/>
      <c r="I18" s="14"/>
      <c r="J18" s="14"/>
      <c r="K18" s="14"/>
      <c r="L18" s="14"/>
      <c r="M18" s="14"/>
      <c r="N18" s="14"/>
      <c r="O18" s="14"/>
      <c r="P18" s="14"/>
    </row>
    <row r="19" spans="1:16" s="3" customFormat="1" ht="22.5" customHeight="1" x14ac:dyDescent="0.2">
      <c r="A19" s="33">
        <v>4</v>
      </c>
      <c r="B19" s="37"/>
      <c r="C19" s="35" t="s">
        <v>14</v>
      </c>
      <c r="D19" s="38">
        <v>0</v>
      </c>
      <c r="E19" s="26"/>
      <c r="F19" s="62"/>
      <c r="H19" s="27"/>
      <c r="I19" s="14"/>
      <c r="J19" s="14"/>
      <c r="K19" s="14"/>
      <c r="L19" s="14"/>
      <c r="M19" s="14"/>
      <c r="N19" s="14"/>
      <c r="O19" s="14"/>
      <c r="P19" s="14"/>
    </row>
    <row r="20" spans="1:16" s="3" customFormat="1" ht="22.5" customHeight="1" x14ac:dyDescent="0.2">
      <c r="A20" s="33">
        <v>5</v>
      </c>
      <c r="B20" s="37"/>
      <c r="C20" s="35" t="s">
        <v>14</v>
      </c>
      <c r="D20" s="38">
        <v>0</v>
      </c>
      <c r="E20" s="26"/>
      <c r="F20" s="62"/>
      <c r="H20" s="27"/>
      <c r="I20" s="14"/>
      <c r="J20" s="14"/>
      <c r="K20" s="14"/>
      <c r="L20" s="14"/>
      <c r="M20" s="14"/>
      <c r="N20" s="14"/>
      <c r="O20" s="14"/>
      <c r="P20" s="14"/>
    </row>
    <row r="21" spans="1:16" s="3" customFormat="1" ht="22.5" customHeight="1" x14ac:dyDescent="0.2">
      <c r="A21" s="33">
        <v>6</v>
      </c>
      <c r="B21" s="37"/>
      <c r="C21" s="35" t="s">
        <v>14</v>
      </c>
      <c r="D21" s="38">
        <v>0</v>
      </c>
      <c r="E21" s="26"/>
      <c r="F21" s="62"/>
      <c r="H21" s="27"/>
      <c r="I21" s="14"/>
      <c r="J21" s="14"/>
      <c r="K21" s="14"/>
      <c r="L21" s="14"/>
      <c r="M21" s="14"/>
      <c r="N21" s="14"/>
      <c r="O21" s="14"/>
      <c r="P21" s="14"/>
    </row>
    <row r="22" spans="1:16" s="3" customFormat="1" ht="22.5" customHeight="1" x14ac:dyDescent="0.2">
      <c r="A22" s="33">
        <v>7</v>
      </c>
      <c r="B22" s="37"/>
      <c r="C22" s="35" t="s">
        <v>14</v>
      </c>
      <c r="D22" s="38">
        <v>0</v>
      </c>
      <c r="E22" s="26"/>
      <c r="F22" s="62"/>
      <c r="H22" s="27"/>
      <c r="I22" s="14"/>
      <c r="J22" s="14"/>
      <c r="K22" s="14"/>
      <c r="L22" s="14"/>
      <c r="M22" s="14"/>
      <c r="N22" s="14"/>
      <c r="O22" s="14"/>
      <c r="P22" s="14"/>
    </row>
    <row r="23" spans="1:16" s="3" customFormat="1" ht="22.5" customHeight="1" x14ac:dyDescent="0.2">
      <c r="A23" s="33">
        <v>8</v>
      </c>
      <c r="B23" s="37"/>
      <c r="C23" s="35" t="s">
        <v>14</v>
      </c>
      <c r="D23" s="38">
        <v>0</v>
      </c>
      <c r="E23" s="26"/>
      <c r="F23" s="62"/>
      <c r="H23" s="27"/>
      <c r="I23" s="14"/>
      <c r="J23" s="14"/>
      <c r="K23" s="14"/>
      <c r="L23" s="14"/>
      <c r="M23" s="14"/>
      <c r="N23" s="14"/>
      <c r="O23" s="14"/>
      <c r="P23" s="14"/>
    </row>
    <row r="24" spans="1:16" s="3" customFormat="1" ht="22.5" customHeight="1" x14ac:dyDescent="0.2">
      <c r="A24" s="33">
        <v>9</v>
      </c>
      <c r="B24" s="37"/>
      <c r="C24" s="35" t="s">
        <v>14</v>
      </c>
      <c r="D24" s="38">
        <v>0</v>
      </c>
      <c r="E24" s="26"/>
      <c r="F24" s="62"/>
      <c r="H24" s="27"/>
      <c r="I24" s="14"/>
      <c r="J24" s="14"/>
      <c r="K24" s="14"/>
      <c r="L24" s="14"/>
      <c r="M24" s="14"/>
      <c r="N24" s="14"/>
      <c r="O24" s="14"/>
      <c r="P24" s="14"/>
    </row>
    <row r="25" spans="1:16" s="3" customFormat="1" ht="22.5" customHeight="1" x14ac:dyDescent="0.2">
      <c r="A25" s="33">
        <v>10</v>
      </c>
      <c r="B25" s="37"/>
      <c r="C25" s="35" t="s">
        <v>14</v>
      </c>
      <c r="D25" s="38">
        <v>0</v>
      </c>
      <c r="E25" s="26"/>
      <c r="F25" s="62"/>
      <c r="H25" s="27"/>
      <c r="I25" s="14"/>
      <c r="J25" s="14"/>
      <c r="K25" s="14"/>
      <c r="L25" s="14"/>
      <c r="M25" s="14"/>
      <c r="N25" s="14"/>
      <c r="O25" s="14"/>
      <c r="P25" s="14"/>
    </row>
    <row r="26" spans="1:16" s="3" customFormat="1" ht="22.5" customHeight="1" x14ac:dyDescent="0.2">
      <c r="A26" s="33">
        <v>11</v>
      </c>
      <c r="B26" s="37"/>
      <c r="C26" s="35" t="s">
        <v>14</v>
      </c>
      <c r="D26" s="38">
        <v>0</v>
      </c>
      <c r="E26" s="26"/>
      <c r="F26" s="62"/>
      <c r="H26" s="27"/>
      <c r="I26" s="14"/>
      <c r="J26" s="14"/>
      <c r="K26" s="14"/>
      <c r="L26" s="14"/>
      <c r="M26" s="14"/>
      <c r="N26" s="14"/>
      <c r="O26" s="14"/>
      <c r="P26" s="14"/>
    </row>
    <row r="27" spans="1:16" s="3" customFormat="1" ht="22.5" customHeight="1" x14ac:dyDescent="0.2">
      <c r="A27" s="33">
        <v>12</v>
      </c>
      <c r="B27" s="37"/>
      <c r="C27" s="35" t="s">
        <v>14</v>
      </c>
      <c r="D27" s="38">
        <v>0</v>
      </c>
      <c r="E27" s="26"/>
      <c r="F27" s="62"/>
      <c r="H27" s="27"/>
      <c r="I27" s="14"/>
      <c r="J27" s="14"/>
      <c r="K27" s="14"/>
      <c r="L27" s="14"/>
      <c r="M27" s="14"/>
      <c r="N27" s="14"/>
      <c r="O27" s="14"/>
      <c r="P27" s="14"/>
    </row>
    <row r="28" spans="1:16" s="3" customFormat="1" ht="22.5" customHeight="1" x14ac:dyDescent="0.2">
      <c r="A28" s="33">
        <v>13</v>
      </c>
      <c r="B28" s="37"/>
      <c r="C28" s="35" t="s">
        <v>14</v>
      </c>
      <c r="D28" s="38">
        <v>0</v>
      </c>
      <c r="E28" s="26"/>
      <c r="F28" s="62"/>
      <c r="H28" s="27"/>
      <c r="I28" s="14"/>
      <c r="J28" s="14"/>
      <c r="K28" s="14"/>
      <c r="L28" s="14"/>
      <c r="M28" s="14"/>
      <c r="N28" s="14"/>
      <c r="O28" s="14"/>
      <c r="P28" s="14"/>
    </row>
    <row r="29" spans="1:16" s="3" customFormat="1" ht="22.5" customHeight="1" x14ac:dyDescent="0.2">
      <c r="A29" s="33">
        <v>14</v>
      </c>
      <c r="B29" s="37"/>
      <c r="C29" s="35" t="s">
        <v>14</v>
      </c>
      <c r="D29" s="38">
        <v>0</v>
      </c>
      <c r="E29" s="26"/>
      <c r="F29" s="62"/>
      <c r="H29" s="27"/>
      <c r="I29" s="14"/>
      <c r="J29" s="14"/>
      <c r="K29" s="14"/>
      <c r="L29" s="14"/>
      <c r="M29" s="14"/>
      <c r="N29" s="14"/>
      <c r="O29" s="14"/>
      <c r="P29" s="14"/>
    </row>
    <row r="30" spans="1:16" s="3" customFormat="1" ht="22.5" customHeight="1" x14ac:dyDescent="0.2">
      <c r="A30" s="33">
        <v>15</v>
      </c>
      <c r="B30" s="37"/>
      <c r="C30" s="35" t="s">
        <v>14</v>
      </c>
      <c r="D30" s="39">
        <v>0</v>
      </c>
      <c r="E30" s="26"/>
      <c r="F30" s="62"/>
      <c r="H30" s="27"/>
      <c r="I30" s="14"/>
      <c r="J30" s="14"/>
      <c r="K30" s="14"/>
      <c r="L30" s="14"/>
      <c r="M30" s="14"/>
      <c r="N30" s="14"/>
      <c r="O30" s="14"/>
      <c r="P30" s="14"/>
    </row>
    <row r="31" spans="1:16" s="3" customFormat="1" ht="22.5" customHeight="1" x14ac:dyDescent="0.2">
      <c r="A31" s="40"/>
      <c r="B31" s="23"/>
      <c r="C31" s="41" t="s">
        <v>13</v>
      </c>
      <c r="D31" s="63">
        <f>SUM(D16:D30)</f>
        <v>0</v>
      </c>
      <c r="E31" s="42"/>
      <c r="F31" s="62" t="s">
        <v>21</v>
      </c>
      <c r="H31" s="27"/>
      <c r="I31" s="14"/>
      <c r="J31" s="14"/>
      <c r="K31" s="14"/>
      <c r="L31" s="14"/>
      <c r="M31" s="14"/>
      <c r="N31" s="14"/>
      <c r="O31" s="14"/>
      <c r="P31" s="14"/>
    </row>
    <row r="32" spans="1:16" ht="15" customHeight="1" x14ac:dyDescent="0.25">
      <c r="A32" s="43"/>
      <c r="B32" s="44"/>
      <c r="C32" s="45" t="s">
        <v>12</v>
      </c>
      <c r="D32" s="46" t="str">
        <f>IF(D12&lt;&gt;D31,"Error","OK")</f>
        <v>OK</v>
      </c>
      <c r="E32" s="44"/>
      <c r="F32" s="58" t="s">
        <v>22</v>
      </c>
      <c r="G32" s="47"/>
      <c r="H32" s="47"/>
      <c r="I32" s="48"/>
      <c r="J32" s="15"/>
      <c r="K32" s="15"/>
      <c r="L32" s="15"/>
      <c r="M32" s="15"/>
      <c r="N32" s="15"/>
      <c r="O32" s="15"/>
      <c r="P32" s="15"/>
    </row>
    <row r="33" spans="2:16" ht="16.5" thickBot="1" x14ac:dyDescent="0.3">
      <c r="B33" s="94"/>
      <c r="C33" s="94"/>
      <c r="D33" s="16"/>
      <c r="G33" s="5"/>
      <c r="I33" s="15"/>
      <c r="J33" s="15"/>
      <c r="K33" s="15"/>
      <c r="L33" s="15"/>
      <c r="M33" s="15"/>
      <c r="N33" s="15"/>
      <c r="O33" s="15"/>
      <c r="P33" s="15"/>
    </row>
    <row r="34" spans="2:16" x14ac:dyDescent="0.25">
      <c r="B34" s="43"/>
      <c r="C34" s="49" t="s">
        <v>16</v>
      </c>
      <c r="D34" s="17"/>
      <c r="G34" s="5"/>
      <c r="I34" s="15"/>
      <c r="J34" s="15"/>
      <c r="K34" s="15"/>
      <c r="L34" s="15"/>
      <c r="M34" s="15"/>
      <c r="N34" s="15"/>
      <c r="O34" s="15"/>
      <c r="P34" s="15"/>
    </row>
    <row r="35" spans="2:16" x14ac:dyDescent="0.25">
      <c r="B35" s="18"/>
      <c r="C35" s="64" t="s">
        <v>17</v>
      </c>
      <c r="D35" s="65">
        <f>SUMIF(C16:C30,C35,D16:D30)</f>
        <v>0</v>
      </c>
      <c r="G35" s="5"/>
      <c r="I35" s="15"/>
      <c r="J35" s="15"/>
      <c r="K35" s="15"/>
      <c r="L35" s="15"/>
      <c r="M35" s="15"/>
      <c r="N35" s="15"/>
      <c r="O35" s="15"/>
      <c r="P35" s="15"/>
    </row>
    <row r="36" spans="2:16" ht="16.5" thickBot="1" x14ac:dyDescent="0.3">
      <c r="B36" s="18"/>
      <c r="C36" s="66" t="s">
        <v>15</v>
      </c>
      <c r="D36" s="67">
        <f>SUMIF(C16:C30,C36,D16:D30)</f>
        <v>0</v>
      </c>
      <c r="G36" s="5"/>
      <c r="I36" s="15"/>
      <c r="J36" s="15"/>
      <c r="K36" s="15"/>
      <c r="L36" s="15"/>
      <c r="M36" s="15"/>
      <c r="N36" s="15"/>
      <c r="O36" s="15"/>
      <c r="P36" s="15"/>
    </row>
    <row r="37" spans="2:16" x14ac:dyDescent="0.25">
      <c r="B37" s="18"/>
      <c r="C37" s="18"/>
      <c r="G37" s="5"/>
      <c r="I37" s="15"/>
      <c r="J37" s="15"/>
      <c r="K37" s="15"/>
      <c r="L37" s="15"/>
      <c r="M37" s="15"/>
      <c r="N37" s="15"/>
      <c r="O37" s="15"/>
      <c r="P37" s="15"/>
    </row>
    <row r="38" spans="2:16" ht="16.5" thickBot="1" x14ac:dyDescent="0.3">
      <c r="B38" s="18"/>
      <c r="C38" s="18"/>
      <c r="D38" s="5" t="s">
        <v>204</v>
      </c>
      <c r="E38" s="5"/>
      <c r="G38" s="5"/>
      <c r="I38" s="15"/>
      <c r="J38" s="15"/>
      <c r="K38" s="15"/>
      <c r="L38" s="15"/>
      <c r="M38" s="15"/>
      <c r="N38" s="15"/>
      <c r="O38" s="15"/>
      <c r="P38" s="15"/>
    </row>
    <row r="39" spans="2:16" hidden="1" x14ac:dyDescent="0.25">
      <c r="B39" s="18"/>
      <c r="C39" s="70" t="s">
        <v>186</v>
      </c>
      <c r="D39" s="71">
        <f>IFERROR(-VLOOKUP(C7,Sheet2!B4:F83,5,0)-VLOOKUP(C7,Sheet2!B4:G79,6,0),0)</f>
        <v>0</v>
      </c>
      <c r="E39" s="5"/>
      <c r="G39" s="5"/>
      <c r="I39" s="15"/>
      <c r="J39" s="15"/>
      <c r="K39" s="15"/>
      <c r="L39" s="15"/>
      <c r="M39" s="15"/>
      <c r="N39" s="15"/>
      <c r="O39" s="15"/>
      <c r="P39" s="15"/>
    </row>
    <row r="40" spans="2:16" hidden="1" x14ac:dyDescent="0.25">
      <c r="B40" s="18"/>
      <c r="C40" s="19" t="s">
        <v>187</v>
      </c>
      <c r="D40" s="77"/>
      <c r="E40" s="5"/>
      <c r="G40" s="5"/>
      <c r="I40" s="15"/>
      <c r="J40" s="15"/>
      <c r="K40" s="15"/>
      <c r="L40" s="15"/>
      <c r="M40" s="15"/>
      <c r="N40" s="15"/>
      <c r="O40" s="15"/>
      <c r="P40" s="15"/>
    </row>
    <row r="41" spans="2:16" hidden="1" x14ac:dyDescent="0.25">
      <c r="B41" s="18"/>
      <c r="C41" s="19" t="s">
        <v>188</v>
      </c>
      <c r="D41" s="77"/>
      <c r="E41" s="5"/>
      <c r="G41" s="5"/>
      <c r="I41" s="15"/>
      <c r="J41" s="15"/>
      <c r="K41" s="15"/>
      <c r="L41" s="15"/>
      <c r="M41" s="15"/>
      <c r="N41" s="15"/>
      <c r="O41" s="15"/>
      <c r="P41" s="15"/>
    </row>
    <row r="42" spans="2:16" hidden="1" x14ac:dyDescent="0.25">
      <c r="B42" s="18"/>
      <c r="C42" s="19" t="s">
        <v>189</v>
      </c>
      <c r="D42" s="77"/>
      <c r="E42" s="5"/>
      <c r="G42" s="5"/>
      <c r="I42" s="15"/>
      <c r="J42" s="15"/>
      <c r="K42" s="15"/>
      <c r="L42" s="15"/>
      <c r="M42" s="15"/>
      <c r="N42" s="15"/>
      <c r="O42" s="15"/>
      <c r="P42" s="15"/>
    </row>
    <row r="43" spans="2:16" hidden="1" x14ac:dyDescent="0.25">
      <c r="B43" s="18"/>
      <c r="C43" s="19" t="s">
        <v>190</v>
      </c>
      <c r="D43" s="73">
        <f>-D12</f>
        <v>0</v>
      </c>
      <c r="E43" s="5"/>
      <c r="G43" s="5"/>
      <c r="I43" s="15"/>
      <c r="J43" s="15"/>
      <c r="K43" s="15"/>
      <c r="L43" s="15"/>
      <c r="M43" s="15"/>
      <c r="N43" s="15"/>
      <c r="O43" s="15"/>
      <c r="P43" s="15"/>
    </row>
    <row r="44" spans="2:16" hidden="1" x14ac:dyDescent="0.25">
      <c r="B44" s="18"/>
      <c r="C44" s="19"/>
      <c r="D44" s="72"/>
      <c r="E44" s="5"/>
      <c r="G44" s="5"/>
      <c r="I44" s="15"/>
      <c r="J44" s="15"/>
      <c r="K44" s="15"/>
      <c r="L44" s="15"/>
      <c r="M44" s="15"/>
      <c r="N44" s="15"/>
      <c r="O44" s="15"/>
      <c r="P44" s="15"/>
    </row>
    <row r="45" spans="2:16" hidden="1" x14ac:dyDescent="0.25">
      <c r="C45" s="74" t="s">
        <v>191</v>
      </c>
      <c r="D45" s="73">
        <f>D35</f>
        <v>0</v>
      </c>
      <c r="E45" s="5"/>
      <c r="G45" s="5"/>
      <c r="I45" s="15"/>
    </row>
    <row r="46" spans="2:16" hidden="1" x14ac:dyDescent="0.25">
      <c r="C46" s="74" t="s">
        <v>192</v>
      </c>
      <c r="D46" s="73">
        <f>D36</f>
        <v>0</v>
      </c>
      <c r="E46" s="5"/>
      <c r="G46" s="5"/>
      <c r="I46" s="15"/>
    </row>
    <row r="47" spans="2:16" hidden="1" x14ac:dyDescent="0.25">
      <c r="C47" s="74"/>
      <c r="D47" s="72"/>
      <c r="E47" s="5"/>
      <c r="G47" s="5"/>
      <c r="I47" s="15"/>
    </row>
    <row r="48" spans="2:16" hidden="1" x14ac:dyDescent="0.25">
      <c r="C48" s="74"/>
      <c r="D48" s="72"/>
      <c r="E48" s="5"/>
      <c r="G48" s="5"/>
      <c r="I48" s="15"/>
    </row>
    <row r="49" spans="2:9" ht="16.5" hidden="1" thickBot="1" x14ac:dyDescent="0.3">
      <c r="C49" s="75" t="s">
        <v>193</v>
      </c>
      <c r="D49" s="76">
        <f>SUM(D39:D48)</f>
        <v>0</v>
      </c>
      <c r="E49" s="5"/>
      <c r="G49" s="5"/>
      <c r="I49" s="15"/>
    </row>
    <row r="50" spans="2:9" hidden="1" x14ac:dyDescent="0.25">
      <c r="D50" s="5"/>
      <c r="E50" s="5"/>
      <c r="G50" s="5"/>
      <c r="I50" s="15"/>
    </row>
    <row r="51" spans="2:9" ht="47.25" hidden="1" x14ac:dyDescent="0.25">
      <c r="C51" s="69" t="s">
        <v>194</v>
      </c>
      <c r="D51" s="5"/>
      <c r="E51" s="5"/>
      <c r="F51" s="61" t="s">
        <v>200</v>
      </c>
      <c r="G51" s="79" t="s">
        <v>201</v>
      </c>
      <c r="H51" s="59" t="s">
        <v>202</v>
      </c>
      <c r="I51" s="15"/>
    </row>
    <row r="52" spans="2:9" hidden="1" x14ac:dyDescent="0.25">
      <c r="C52" s="6" t="s">
        <v>195</v>
      </c>
      <c r="D52" s="7" t="str">
        <f>IF(D49&gt;0.01,"No","Yes")</f>
        <v>Yes</v>
      </c>
      <c r="E52" s="5"/>
      <c r="I52" s="15"/>
    </row>
    <row r="53" spans="2:9" hidden="1" x14ac:dyDescent="0.25">
      <c r="C53" s="6" t="s">
        <v>196</v>
      </c>
      <c r="D53" s="7" t="str">
        <f>IF(D12&gt;0.01, "Yes","No")</f>
        <v>No</v>
      </c>
      <c r="E53" s="5"/>
      <c r="I53" s="15"/>
    </row>
    <row r="54" spans="2:9" ht="31.5" hidden="1" x14ac:dyDescent="0.25">
      <c r="C54" s="78" t="s">
        <v>199</v>
      </c>
      <c r="D54" s="5"/>
      <c r="E54" s="5"/>
      <c r="F54" s="61" t="str">
        <f>IF(D45&gt;0.01,"Yes","No")</f>
        <v>No</v>
      </c>
      <c r="G54" s="61" t="str">
        <f>IF(D46&gt;0.01,"Yes","No")</f>
        <v>No</v>
      </c>
      <c r="I54" s="15"/>
    </row>
    <row r="55" spans="2:9" ht="31.5" hidden="1" x14ac:dyDescent="0.25">
      <c r="C55" s="78" t="s">
        <v>197</v>
      </c>
      <c r="D55" s="5"/>
      <c r="E55" s="5"/>
      <c r="G55" s="5"/>
      <c r="I55" s="15"/>
    </row>
    <row r="56" spans="2:9" ht="47.25" hidden="1" x14ac:dyDescent="0.25">
      <c r="C56" s="78" t="s">
        <v>198</v>
      </c>
      <c r="D56" s="5"/>
      <c r="E56" s="5"/>
      <c r="G56" s="5"/>
      <c r="I56" s="5"/>
    </row>
    <row r="57" spans="2:9" ht="50.25" customHeight="1" thickBot="1" x14ac:dyDescent="0.3">
      <c r="B57" s="81" t="s">
        <v>203</v>
      </c>
      <c r="C57" s="82"/>
      <c r="D57" s="80"/>
      <c r="E57" s="5"/>
      <c r="G57" s="5"/>
      <c r="I57" s="5"/>
    </row>
    <row r="58" spans="2:9" x14ac:dyDescent="0.25">
      <c r="D58" s="5"/>
      <c r="E58" s="5"/>
      <c r="G58" s="5"/>
      <c r="I58" s="5"/>
    </row>
    <row r="59" spans="2:9" x14ac:dyDescent="0.25">
      <c r="D59" s="5"/>
      <c r="E59" s="5"/>
      <c r="G59" s="5"/>
      <c r="I59" s="5"/>
    </row>
    <row r="60" spans="2:9" x14ac:dyDescent="0.25">
      <c r="D60" s="5"/>
      <c r="E60" s="5"/>
      <c r="G60" s="5"/>
      <c r="I60" s="5"/>
    </row>
    <row r="61" spans="2:9" x14ac:dyDescent="0.25">
      <c r="D61" s="5"/>
      <c r="E61" s="5"/>
      <c r="G61" s="5"/>
      <c r="I61" s="5"/>
    </row>
  </sheetData>
  <sheetProtection algorithmName="SHA-512" hashValue="nQzAsBpQv+g85g+R6Mc0qSWhgUhLVfcXAzIPqVQcFJ8uHtapQom0AELMOib9vd4eYzZ6VTI83ytmN43crErS+Q==" saltValue="gNFMpqMfa9bFo60UGXbRQQ==" spinCount="100000" sheet="1" objects="1" scenarios="1"/>
  <protectedRanges>
    <protectedRange sqref="D57" name="Range1"/>
  </protectedRanges>
  <mergeCells count="12">
    <mergeCell ref="B57:C57"/>
    <mergeCell ref="F9:H10"/>
    <mergeCell ref="A1:D1"/>
    <mergeCell ref="A5:D5"/>
    <mergeCell ref="A3:D3"/>
    <mergeCell ref="B13:D14"/>
    <mergeCell ref="B33:C33"/>
    <mergeCell ref="A7:B7"/>
    <mergeCell ref="C7:D7"/>
    <mergeCell ref="A10:D10"/>
    <mergeCell ref="A13:A14"/>
    <mergeCell ref="B12:C12"/>
  </mergeCells>
  <phoneticPr fontId="17" type="noConversion"/>
  <conditionalFormatting sqref="D32">
    <cfRule type="containsText" dxfId="1" priority="1" operator="containsText" text="Error">
      <formula>NOT(ISERROR(SEARCH("Error",D32)))</formula>
    </cfRule>
    <cfRule type="containsText" dxfId="0" priority="2" operator="containsText" text="OK">
      <formula>NOT(ISERROR(SEARCH("OK",D32)))</formula>
    </cfRule>
  </conditionalFormatting>
  <pageMargins left="0.31496062992125984" right="0.31496062992125984" top="0.35433070866141736" bottom="0.35433070866141736" header="0.31496062992125984" footer="0.31496062992125984"/>
  <pageSetup paperSize="9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'School List'!$A$1:$A$59</xm:f>
          </x14:formula1>
          <xm:sqref>C7</xm:sqref>
        </x14:dataValidation>
        <x14:dataValidation type="list" allowBlank="1" showInputMessage="1" showErrorMessage="1" xr:uid="{364D8F96-48B9-47FC-B5A9-96511CB9F8FF}">
          <x14:formula1>
            <xm:f>'School List'!$D$33:$D$35</xm:f>
          </x14:formula1>
          <xm:sqref>C16:C30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60"/>
  <sheetViews>
    <sheetView topLeftCell="A3" workbookViewId="0">
      <selection activeCell="D33" sqref="D33:D35"/>
    </sheetView>
  </sheetViews>
  <sheetFormatPr defaultRowHeight="15" x14ac:dyDescent="0.2"/>
  <cols>
    <col min="1" max="1" width="42.5546875" bestFit="1" customWidth="1"/>
    <col min="4" max="4" width="34.44140625" bestFit="1" customWidth="1"/>
  </cols>
  <sheetData>
    <row r="1" spans="1:1" ht="15.75" x14ac:dyDescent="0.25">
      <c r="A1" s="1" t="s">
        <v>4</v>
      </c>
    </row>
    <row r="2" spans="1:1" x14ac:dyDescent="0.2">
      <c r="A2" t="s">
        <v>35</v>
      </c>
    </row>
    <row r="3" spans="1:1" x14ac:dyDescent="0.2">
      <c r="A3" t="s">
        <v>37</v>
      </c>
    </row>
    <row r="4" spans="1:1" x14ac:dyDescent="0.2">
      <c r="A4" t="s">
        <v>39</v>
      </c>
    </row>
    <row r="5" spans="1:1" x14ac:dyDescent="0.2">
      <c r="A5" t="s">
        <v>41</v>
      </c>
    </row>
    <row r="6" spans="1:1" x14ac:dyDescent="0.2">
      <c r="A6" t="s">
        <v>43</v>
      </c>
    </row>
    <row r="7" spans="1:1" x14ac:dyDescent="0.2">
      <c r="A7" t="s">
        <v>47</v>
      </c>
    </row>
    <row r="8" spans="1:1" x14ac:dyDescent="0.2">
      <c r="A8" t="s">
        <v>49</v>
      </c>
    </row>
    <row r="9" spans="1:1" x14ac:dyDescent="0.2">
      <c r="A9" t="s">
        <v>51</v>
      </c>
    </row>
    <row r="10" spans="1:1" x14ac:dyDescent="0.2">
      <c r="A10" t="s">
        <v>53</v>
      </c>
    </row>
    <row r="11" spans="1:1" x14ac:dyDescent="0.2">
      <c r="A11" t="s">
        <v>55</v>
      </c>
    </row>
    <row r="12" spans="1:1" x14ac:dyDescent="0.2">
      <c r="A12" t="s">
        <v>57</v>
      </c>
    </row>
    <row r="13" spans="1:1" x14ac:dyDescent="0.2">
      <c r="A13" t="s">
        <v>59</v>
      </c>
    </row>
    <row r="14" spans="1:1" x14ac:dyDescent="0.2">
      <c r="A14" t="s">
        <v>63</v>
      </c>
    </row>
    <row r="15" spans="1:1" x14ac:dyDescent="0.2">
      <c r="A15" t="s">
        <v>65</v>
      </c>
    </row>
    <row r="16" spans="1:1" x14ac:dyDescent="0.2">
      <c r="A16" t="s">
        <v>67</v>
      </c>
    </row>
    <row r="17" spans="1:1" x14ac:dyDescent="0.2">
      <c r="A17" t="s">
        <v>69</v>
      </c>
    </row>
    <row r="18" spans="1:1" x14ac:dyDescent="0.2">
      <c r="A18" t="s">
        <v>71</v>
      </c>
    </row>
    <row r="19" spans="1:1" x14ac:dyDescent="0.2">
      <c r="A19" t="s">
        <v>73</v>
      </c>
    </row>
    <row r="20" spans="1:1" x14ac:dyDescent="0.2">
      <c r="A20" t="s">
        <v>75</v>
      </c>
    </row>
    <row r="21" spans="1:1" x14ac:dyDescent="0.2">
      <c r="A21" t="s">
        <v>77</v>
      </c>
    </row>
    <row r="22" spans="1:1" x14ac:dyDescent="0.2">
      <c r="A22" t="s">
        <v>80</v>
      </c>
    </row>
    <row r="23" spans="1:1" x14ac:dyDescent="0.2">
      <c r="A23" t="s">
        <v>81</v>
      </c>
    </row>
    <row r="24" spans="1:1" x14ac:dyDescent="0.2">
      <c r="A24" t="s">
        <v>83</v>
      </c>
    </row>
    <row r="25" spans="1:1" x14ac:dyDescent="0.2">
      <c r="A25" t="s">
        <v>85</v>
      </c>
    </row>
    <row r="26" spans="1:1" x14ac:dyDescent="0.2">
      <c r="A26" t="s">
        <v>87</v>
      </c>
    </row>
    <row r="27" spans="1:1" x14ac:dyDescent="0.2">
      <c r="A27" t="s">
        <v>169</v>
      </c>
    </row>
    <row r="28" spans="1:1" x14ac:dyDescent="0.2">
      <c r="A28" t="s">
        <v>89</v>
      </c>
    </row>
    <row r="29" spans="1:1" x14ac:dyDescent="0.2">
      <c r="A29" t="s">
        <v>91</v>
      </c>
    </row>
    <row r="30" spans="1:1" x14ac:dyDescent="0.2">
      <c r="A30" t="s">
        <v>171</v>
      </c>
    </row>
    <row r="31" spans="1:1" x14ac:dyDescent="0.2">
      <c r="A31" t="s">
        <v>95</v>
      </c>
    </row>
    <row r="32" spans="1:1" x14ac:dyDescent="0.2">
      <c r="A32" t="s">
        <v>98</v>
      </c>
    </row>
    <row r="33" spans="1:4" x14ac:dyDescent="0.2">
      <c r="A33" t="s">
        <v>99</v>
      </c>
      <c r="D33" t="s">
        <v>14</v>
      </c>
    </row>
    <row r="34" spans="1:4" x14ac:dyDescent="0.2">
      <c r="A34" t="s">
        <v>101</v>
      </c>
      <c r="D34" t="s">
        <v>17</v>
      </c>
    </row>
    <row r="35" spans="1:4" x14ac:dyDescent="0.2">
      <c r="A35" t="s">
        <v>103</v>
      </c>
      <c r="D35" t="s">
        <v>15</v>
      </c>
    </row>
    <row r="36" spans="1:4" x14ac:dyDescent="0.2">
      <c r="A36" t="s">
        <v>105</v>
      </c>
    </row>
    <row r="37" spans="1:4" x14ac:dyDescent="0.2">
      <c r="A37" t="s">
        <v>108</v>
      </c>
    </row>
    <row r="38" spans="1:4" x14ac:dyDescent="0.2">
      <c r="A38" t="s">
        <v>156</v>
      </c>
    </row>
    <row r="39" spans="1:4" x14ac:dyDescent="0.2">
      <c r="A39" t="s">
        <v>158</v>
      </c>
    </row>
    <row r="40" spans="1:4" x14ac:dyDescent="0.2">
      <c r="A40" t="s">
        <v>109</v>
      </c>
    </row>
    <row r="41" spans="1:4" x14ac:dyDescent="0.2">
      <c r="A41" t="s">
        <v>111</v>
      </c>
    </row>
    <row r="42" spans="1:4" x14ac:dyDescent="0.2">
      <c r="A42" t="s">
        <v>160</v>
      </c>
    </row>
    <row r="43" spans="1:4" x14ac:dyDescent="0.2">
      <c r="A43" t="s">
        <v>113</v>
      </c>
    </row>
    <row r="44" spans="1:4" x14ac:dyDescent="0.2">
      <c r="A44" t="s">
        <v>115</v>
      </c>
    </row>
    <row r="45" spans="1:4" x14ac:dyDescent="0.2">
      <c r="A45" t="s">
        <v>117</v>
      </c>
    </row>
    <row r="46" spans="1:4" x14ac:dyDescent="0.2">
      <c r="A46" t="s">
        <v>119</v>
      </c>
    </row>
    <row r="47" spans="1:4" x14ac:dyDescent="0.2">
      <c r="A47" t="s">
        <v>123</v>
      </c>
    </row>
    <row r="48" spans="1:4" x14ac:dyDescent="0.2">
      <c r="A48" t="s">
        <v>152</v>
      </c>
    </row>
    <row r="49" spans="1:1" x14ac:dyDescent="0.2">
      <c r="A49" t="s">
        <v>125</v>
      </c>
    </row>
    <row r="50" spans="1:1" x14ac:dyDescent="0.2">
      <c r="A50" t="s">
        <v>127</v>
      </c>
    </row>
    <row r="51" spans="1:1" x14ac:dyDescent="0.2">
      <c r="A51" t="s">
        <v>129</v>
      </c>
    </row>
    <row r="52" spans="1:1" x14ac:dyDescent="0.2">
      <c r="A52" t="s">
        <v>131</v>
      </c>
    </row>
    <row r="53" spans="1:1" x14ac:dyDescent="0.2">
      <c r="A53" t="s">
        <v>150</v>
      </c>
    </row>
    <row r="54" spans="1:1" ht="15.75" x14ac:dyDescent="0.25">
      <c r="A54" s="1" t="s">
        <v>162</v>
      </c>
    </row>
    <row r="55" spans="1:1" x14ac:dyDescent="0.2">
      <c r="A55" t="s">
        <v>140</v>
      </c>
    </row>
    <row r="56" spans="1:1" x14ac:dyDescent="0.2">
      <c r="A56" t="s">
        <v>135</v>
      </c>
    </row>
    <row r="57" spans="1:1" x14ac:dyDescent="0.2">
      <c r="A57" t="s">
        <v>165</v>
      </c>
    </row>
    <row r="58" spans="1:1" x14ac:dyDescent="0.2">
      <c r="A58" t="s">
        <v>144</v>
      </c>
    </row>
    <row r="59" spans="1:1" x14ac:dyDescent="0.2">
      <c r="A59" t="s">
        <v>146</v>
      </c>
    </row>
    <row r="60" spans="1:1" ht="15.75" x14ac:dyDescent="0.25">
      <c r="A6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FDCC-48DA-49DE-A8C2-8D16E39DDFD1}">
  <dimension ref="A1:V96"/>
  <sheetViews>
    <sheetView workbookViewId="0">
      <selection activeCell="F4" sqref="F4"/>
    </sheetView>
  </sheetViews>
  <sheetFormatPr defaultRowHeight="15" x14ac:dyDescent="0.2"/>
  <cols>
    <col min="2" max="2" width="36.88671875" bestFit="1" customWidth="1"/>
    <col min="4" max="18" width="22.33203125" customWidth="1"/>
  </cols>
  <sheetData>
    <row r="1" spans="1:18" x14ac:dyDescent="0.2">
      <c r="B1" t="s">
        <v>23</v>
      </c>
    </row>
    <row r="2" spans="1:18" s="68" customFormat="1" ht="45" x14ac:dyDescent="0.2">
      <c r="B2" s="68" t="s">
        <v>24</v>
      </c>
      <c r="C2" s="68" t="s">
        <v>25</v>
      </c>
      <c r="D2" s="68" t="s">
        <v>26</v>
      </c>
      <c r="E2" s="68" t="s">
        <v>27</v>
      </c>
      <c r="F2" s="68" t="s">
        <v>28</v>
      </c>
      <c r="G2" s="68" t="s">
        <v>29</v>
      </c>
      <c r="H2" s="68" t="s">
        <v>30</v>
      </c>
      <c r="I2" s="68" t="s">
        <v>31</v>
      </c>
      <c r="M2" s="68" t="s">
        <v>32</v>
      </c>
      <c r="N2" s="68" t="s">
        <v>33</v>
      </c>
    </row>
    <row r="3" spans="1:18" x14ac:dyDescent="0.2">
      <c r="B3" t="s">
        <v>34</v>
      </c>
    </row>
    <row r="4" spans="1:18" x14ac:dyDescent="0.2">
      <c r="A4" t="s">
        <v>36</v>
      </c>
      <c r="B4" t="s">
        <v>35</v>
      </c>
      <c r="C4" t="s">
        <v>36</v>
      </c>
      <c r="D4">
        <v>-176350.71</v>
      </c>
      <c r="E4">
        <v>0</v>
      </c>
      <c r="F4">
        <v>7048.75</v>
      </c>
      <c r="G4">
        <v>0</v>
      </c>
      <c r="H4">
        <v>0</v>
      </c>
      <c r="I4">
        <v>-169301.96</v>
      </c>
      <c r="L4" t="s">
        <v>184</v>
      </c>
      <c r="M4">
        <v>-176350.71</v>
      </c>
      <c r="N4">
        <v>7048.75</v>
      </c>
      <c r="Q4">
        <v>-169301.96</v>
      </c>
      <c r="R4">
        <v>0</v>
      </c>
    </row>
    <row r="5" spans="1:18" x14ac:dyDescent="0.2">
      <c r="A5" t="s">
        <v>38</v>
      </c>
      <c r="B5" t="s">
        <v>37</v>
      </c>
      <c r="C5" t="s">
        <v>38</v>
      </c>
      <c r="D5">
        <v>8765.5</v>
      </c>
      <c r="E5">
        <v>4861.38</v>
      </c>
      <c r="F5">
        <v>948.7</v>
      </c>
      <c r="G5">
        <v>0</v>
      </c>
      <c r="H5">
        <v>0</v>
      </c>
      <c r="I5">
        <v>14575.58</v>
      </c>
      <c r="L5" t="s">
        <v>184</v>
      </c>
      <c r="M5">
        <v>13626.88</v>
      </c>
      <c r="N5">
        <v>948.7</v>
      </c>
      <c r="Q5">
        <v>14575.58</v>
      </c>
      <c r="R5">
        <v>0</v>
      </c>
    </row>
    <row r="6" spans="1:18" x14ac:dyDescent="0.2">
      <c r="A6" t="s">
        <v>40</v>
      </c>
      <c r="B6" t="s">
        <v>39</v>
      </c>
      <c r="C6" t="s">
        <v>40</v>
      </c>
      <c r="D6">
        <v>0</v>
      </c>
      <c r="E6">
        <v>228945.24</v>
      </c>
      <c r="F6">
        <v>0</v>
      </c>
      <c r="G6">
        <v>0</v>
      </c>
      <c r="H6">
        <v>0</v>
      </c>
      <c r="I6">
        <v>228945.24</v>
      </c>
      <c r="L6" t="s">
        <v>184</v>
      </c>
      <c r="M6">
        <v>228945.24</v>
      </c>
      <c r="N6">
        <v>0</v>
      </c>
      <c r="Q6">
        <v>228945.24</v>
      </c>
      <c r="R6">
        <v>0</v>
      </c>
    </row>
    <row r="7" spans="1:18" x14ac:dyDescent="0.2">
      <c r="A7" t="s">
        <v>42</v>
      </c>
      <c r="B7" t="s">
        <v>41</v>
      </c>
      <c r="C7" t="s">
        <v>42</v>
      </c>
      <c r="D7">
        <v>0</v>
      </c>
      <c r="E7">
        <v>115202.42</v>
      </c>
      <c r="F7">
        <v>0</v>
      </c>
      <c r="G7">
        <v>0</v>
      </c>
      <c r="H7">
        <v>0</v>
      </c>
      <c r="I7">
        <v>115202.42</v>
      </c>
      <c r="L7" t="s">
        <v>184</v>
      </c>
      <c r="M7">
        <v>115202.42</v>
      </c>
      <c r="N7">
        <v>0</v>
      </c>
      <c r="Q7">
        <v>115202.42</v>
      </c>
      <c r="R7">
        <v>0</v>
      </c>
    </row>
    <row r="8" spans="1:18" x14ac:dyDescent="0.2">
      <c r="A8" t="s">
        <v>44</v>
      </c>
      <c r="B8" t="s">
        <v>43</v>
      </c>
      <c r="C8" t="s">
        <v>44</v>
      </c>
      <c r="D8">
        <v>0</v>
      </c>
      <c r="E8">
        <v>593059.56999999995</v>
      </c>
      <c r="F8">
        <v>2000.04</v>
      </c>
      <c r="G8">
        <v>0</v>
      </c>
      <c r="H8">
        <v>0</v>
      </c>
      <c r="I8">
        <v>595059.61</v>
      </c>
      <c r="L8" t="s">
        <v>184</v>
      </c>
      <c r="M8">
        <v>593059.56999999995</v>
      </c>
      <c r="N8">
        <v>2000.04</v>
      </c>
      <c r="Q8">
        <v>595059.61</v>
      </c>
      <c r="R8">
        <v>0</v>
      </c>
    </row>
    <row r="9" spans="1:18" x14ac:dyDescent="0.2">
      <c r="A9" t="s">
        <v>46</v>
      </c>
      <c r="B9" t="s">
        <v>45</v>
      </c>
      <c r="C9" t="s">
        <v>46</v>
      </c>
      <c r="D9">
        <v>0</v>
      </c>
      <c r="E9">
        <v>-167098.26999999999</v>
      </c>
      <c r="F9">
        <v>16026.14</v>
      </c>
      <c r="G9">
        <v>20041.439999999999</v>
      </c>
      <c r="H9">
        <v>0</v>
      </c>
      <c r="I9">
        <v>-131030.69</v>
      </c>
      <c r="L9" t="s">
        <v>184</v>
      </c>
      <c r="M9">
        <v>-167098.26999999999</v>
      </c>
      <c r="N9">
        <v>36067.58</v>
      </c>
      <c r="Q9">
        <v>-131030.69</v>
      </c>
      <c r="R9">
        <v>0</v>
      </c>
    </row>
    <row r="10" spans="1:18" x14ac:dyDescent="0.2">
      <c r="A10" t="s">
        <v>48</v>
      </c>
      <c r="B10" t="s">
        <v>47</v>
      </c>
      <c r="C10" t="s">
        <v>48</v>
      </c>
      <c r="D10">
        <v>4665.2700000000004</v>
      </c>
      <c r="E10">
        <v>134197.65</v>
      </c>
      <c r="F10">
        <v>7068.27</v>
      </c>
      <c r="G10">
        <v>0</v>
      </c>
      <c r="H10">
        <v>0</v>
      </c>
      <c r="I10">
        <v>145931.19</v>
      </c>
      <c r="L10" t="s">
        <v>184</v>
      </c>
      <c r="M10">
        <v>138862.92000000001</v>
      </c>
      <c r="N10">
        <v>7068.27</v>
      </c>
      <c r="Q10">
        <v>145931.19</v>
      </c>
      <c r="R10">
        <v>0</v>
      </c>
    </row>
    <row r="11" spans="1:18" x14ac:dyDescent="0.2">
      <c r="A11" t="s">
        <v>50</v>
      </c>
      <c r="B11" t="s">
        <v>49</v>
      </c>
      <c r="C11" t="s">
        <v>50</v>
      </c>
      <c r="D11">
        <v>0</v>
      </c>
      <c r="E11">
        <v>213351.79</v>
      </c>
      <c r="F11">
        <v>0</v>
      </c>
      <c r="G11">
        <v>0</v>
      </c>
      <c r="H11">
        <v>0</v>
      </c>
      <c r="I11">
        <v>213351.79</v>
      </c>
      <c r="L11" t="s">
        <v>184</v>
      </c>
      <c r="M11">
        <v>213351.79</v>
      </c>
      <c r="N11">
        <v>0</v>
      </c>
      <c r="Q11">
        <v>213351.79</v>
      </c>
      <c r="R11">
        <v>0</v>
      </c>
    </row>
    <row r="12" spans="1:18" x14ac:dyDescent="0.2">
      <c r="A12" t="s">
        <v>52</v>
      </c>
      <c r="B12" t="s">
        <v>51</v>
      </c>
      <c r="C12" t="s">
        <v>52</v>
      </c>
      <c r="D12">
        <v>0</v>
      </c>
      <c r="E12">
        <v>508423.18</v>
      </c>
      <c r="F12">
        <v>0</v>
      </c>
      <c r="G12">
        <v>-0.01</v>
      </c>
      <c r="H12">
        <v>67608.479999999996</v>
      </c>
      <c r="I12">
        <v>576031.65</v>
      </c>
      <c r="L12" t="s">
        <v>184</v>
      </c>
      <c r="M12">
        <v>508423.18</v>
      </c>
      <c r="N12">
        <v>-0.01</v>
      </c>
      <c r="Q12">
        <v>576031.65</v>
      </c>
      <c r="R12">
        <v>0</v>
      </c>
    </row>
    <row r="13" spans="1:18" x14ac:dyDescent="0.2">
      <c r="A13" t="s">
        <v>54</v>
      </c>
      <c r="B13" t="s">
        <v>53</v>
      </c>
      <c r="C13" t="s">
        <v>54</v>
      </c>
      <c r="D13">
        <v>0</v>
      </c>
      <c r="E13">
        <v>23188.95</v>
      </c>
      <c r="F13">
        <v>43287.62</v>
      </c>
      <c r="G13">
        <v>0</v>
      </c>
      <c r="H13">
        <v>0</v>
      </c>
      <c r="I13">
        <v>66476.570000000007</v>
      </c>
      <c r="L13" t="s">
        <v>184</v>
      </c>
      <c r="M13">
        <v>23188.95</v>
      </c>
      <c r="N13">
        <v>43287.62</v>
      </c>
      <c r="Q13">
        <v>66476.570000000007</v>
      </c>
      <c r="R13">
        <v>0</v>
      </c>
    </row>
    <row r="14" spans="1:18" x14ac:dyDescent="0.2">
      <c r="A14" t="s">
        <v>56</v>
      </c>
      <c r="B14" t="s">
        <v>55</v>
      </c>
      <c r="C14" t="s">
        <v>56</v>
      </c>
      <c r="D14">
        <v>0</v>
      </c>
      <c r="E14">
        <v>84310.34</v>
      </c>
      <c r="F14">
        <v>4741.24</v>
      </c>
      <c r="G14">
        <v>3528.21</v>
      </c>
      <c r="H14">
        <v>0</v>
      </c>
      <c r="I14">
        <v>92579.79</v>
      </c>
      <c r="L14" t="s">
        <v>184</v>
      </c>
      <c r="M14">
        <v>84310.34</v>
      </c>
      <c r="N14">
        <v>8269.4500000000007</v>
      </c>
      <c r="Q14">
        <v>92579.79</v>
      </c>
      <c r="R14">
        <v>0</v>
      </c>
    </row>
    <row r="15" spans="1:18" x14ac:dyDescent="0.2">
      <c r="A15" t="s">
        <v>58</v>
      </c>
      <c r="B15" t="s">
        <v>57</v>
      </c>
      <c r="C15" t="s">
        <v>58</v>
      </c>
      <c r="D15">
        <v>0</v>
      </c>
      <c r="E15">
        <v>149409.14000000001</v>
      </c>
      <c r="F15">
        <v>0.79</v>
      </c>
      <c r="G15">
        <v>0</v>
      </c>
      <c r="H15">
        <v>0</v>
      </c>
      <c r="I15">
        <v>149409.93</v>
      </c>
      <c r="L15" t="s">
        <v>184</v>
      </c>
      <c r="M15">
        <v>149409.14000000001</v>
      </c>
      <c r="N15">
        <v>0.79</v>
      </c>
      <c r="Q15">
        <v>149409.93</v>
      </c>
      <c r="R15">
        <v>0</v>
      </c>
    </row>
    <row r="16" spans="1:18" x14ac:dyDescent="0.2">
      <c r="A16" t="s">
        <v>60</v>
      </c>
      <c r="B16" t="s">
        <v>59</v>
      </c>
      <c r="C16" t="s">
        <v>60</v>
      </c>
      <c r="D16">
        <v>0</v>
      </c>
      <c r="E16">
        <v>51172.92</v>
      </c>
      <c r="F16">
        <v>5906.84</v>
      </c>
      <c r="G16">
        <v>0</v>
      </c>
      <c r="H16">
        <v>90</v>
      </c>
      <c r="I16">
        <v>57169.760000000002</v>
      </c>
      <c r="L16" t="s">
        <v>184</v>
      </c>
      <c r="M16">
        <v>51172.92</v>
      </c>
      <c r="N16">
        <v>5906.84</v>
      </c>
      <c r="Q16">
        <v>57169.760000000002</v>
      </c>
      <c r="R16">
        <v>0</v>
      </c>
    </row>
    <row r="17" spans="1:18" x14ac:dyDescent="0.2">
      <c r="A17" t="s">
        <v>62</v>
      </c>
      <c r="B17" t="s">
        <v>61</v>
      </c>
      <c r="C17" t="s">
        <v>62</v>
      </c>
      <c r="D17">
        <v>0</v>
      </c>
      <c r="E17">
        <v>477531.55</v>
      </c>
      <c r="F17">
        <v>23543.32</v>
      </c>
      <c r="G17">
        <v>0</v>
      </c>
      <c r="H17">
        <v>0</v>
      </c>
      <c r="I17">
        <v>501074.87</v>
      </c>
      <c r="L17" t="s">
        <v>184</v>
      </c>
      <c r="M17">
        <v>477531.55</v>
      </c>
      <c r="N17">
        <v>23543.32</v>
      </c>
      <c r="Q17">
        <v>501074.87</v>
      </c>
      <c r="R17">
        <v>0</v>
      </c>
    </row>
    <row r="18" spans="1:18" x14ac:dyDescent="0.2">
      <c r="A18" t="s">
        <v>64</v>
      </c>
      <c r="B18" t="s">
        <v>63</v>
      </c>
      <c r="C18" t="s">
        <v>64</v>
      </c>
      <c r="D18">
        <v>0</v>
      </c>
      <c r="E18">
        <v>296060.2</v>
      </c>
      <c r="F18">
        <v>0</v>
      </c>
      <c r="G18">
        <v>17057.11</v>
      </c>
      <c r="H18">
        <v>0</v>
      </c>
      <c r="I18">
        <v>313117.31</v>
      </c>
      <c r="L18" t="s">
        <v>184</v>
      </c>
      <c r="M18">
        <v>296060.2</v>
      </c>
      <c r="N18">
        <v>17057.11</v>
      </c>
      <c r="Q18">
        <v>313117.31</v>
      </c>
      <c r="R18">
        <v>0</v>
      </c>
    </row>
    <row r="19" spans="1:18" x14ac:dyDescent="0.2">
      <c r="A19" t="s">
        <v>66</v>
      </c>
      <c r="B19" t="s">
        <v>65</v>
      </c>
      <c r="C19" t="s">
        <v>66</v>
      </c>
      <c r="D19">
        <v>0</v>
      </c>
      <c r="E19">
        <v>189764.8</v>
      </c>
      <c r="F19">
        <v>9515.68</v>
      </c>
      <c r="G19">
        <v>0</v>
      </c>
      <c r="H19">
        <v>0</v>
      </c>
      <c r="I19">
        <v>199280.48</v>
      </c>
      <c r="L19" t="s">
        <v>184</v>
      </c>
      <c r="M19">
        <v>189764.8</v>
      </c>
      <c r="N19">
        <v>9515.68</v>
      </c>
      <c r="Q19">
        <v>199280.48</v>
      </c>
      <c r="R19">
        <v>0</v>
      </c>
    </row>
    <row r="20" spans="1:18" x14ac:dyDescent="0.2">
      <c r="A20" t="s">
        <v>68</v>
      </c>
      <c r="B20" t="s">
        <v>67</v>
      </c>
      <c r="C20" t="s">
        <v>68</v>
      </c>
      <c r="D20">
        <v>0</v>
      </c>
      <c r="E20">
        <v>285339.43</v>
      </c>
      <c r="F20">
        <v>0</v>
      </c>
      <c r="G20">
        <v>0</v>
      </c>
      <c r="H20">
        <v>0</v>
      </c>
      <c r="I20">
        <v>285339.43</v>
      </c>
      <c r="L20" t="s">
        <v>184</v>
      </c>
      <c r="M20">
        <v>285339.43</v>
      </c>
      <c r="N20">
        <v>0</v>
      </c>
      <c r="Q20">
        <v>285339.43</v>
      </c>
      <c r="R20">
        <v>0</v>
      </c>
    </row>
    <row r="21" spans="1:18" x14ac:dyDescent="0.2">
      <c r="A21" t="s">
        <v>70</v>
      </c>
      <c r="B21" t="s">
        <v>69</v>
      </c>
      <c r="C21" t="s">
        <v>70</v>
      </c>
      <c r="D21">
        <v>0</v>
      </c>
      <c r="E21">
        <v>116125.39</v>
      </c>
      <c r="F21">
        <v>14015.14</v>
      </c>
      <c r="G21">
        <v>0</v>
      </c>
      <c r="H21">
        <v>0</v>
      </c>
      <c r="I21">
        <v>130140.53</v>
      </c>
      <c r="L21" t="s">
        <v>184</v>
      </c>
      <c r="M21">
        <v>116125.39</v>
      </c>
      <c r="N21">
        <v>14015.14</v>
      </c>
      <c r="Q21">
        <v>130140.53</v>
      </c>
      <c r="R21">
        <v>0</v>
      </c>
    </row>
    <row r="22" spans="1:18" x14ac:dyDescent="0.2">
      <c r="A22" t="s">
        <v>72</v>
      </c>
      <c r="B22" t="s">
        <v>71</v>
      </c>
      <c r="C22" t="s">
        <v>72</v>
      </c>
      <c r="D22">
        <v>-184126.12</v>
      </c>
      <c r="E22">
        <v>0</v>
      </c>
      <c r="F22">
        <v>15319.29</v>
      </c>
      <c r="G22">
        <v>0</v>
      </c>
      <c r="H22">
        <v>0</v>
      </c>
      <c r="I22">
        <v>-168806.83</v>
      </c>
      <c r="L22" t="s">
        <v>184</v>
      </c>
      <c r="M22">
        <v>-184126.12</v>
      </c>
      <c r="N22">
        <v>15319.29</v>
      </c>
      <c r="Q22">
        <v>-168806.83</v>
      </c>
      <c r="R22">
        <v>0</v>
      </c>
    </row>
    <row r="23" spans="1:18" x14ac:dyDescent="0.2">
      <c r="A23" t="s">
        <v>74</v>
      </c>
      <c r="B23" t="s">
        <v>73</v>
      </c>
      <c r="C23" t="s">
        <v>74</v>
      </c>
      <c r="D23">
        <v>0</v>
      </c>
      <c r="E23">
        <v>121006.52</v>
      </c>
      <c r="F23">
        <v>0</v>
      </c>
      <c r="G23">
        <v>0</v>
      </c>
      <c r="H23">
        <v>0</v>
      </c>
      <c r="I23">
        <v>121006.52</v>
      </c>
      <c r="L23" t="s">
        <v>184</v>
      </c>
      <c r="M23">
        <v>121006.52</v>
      </c>
      <c r="N23">
        <v>0</v>
      </c>
      <c r="Q23">
        <v>121006.52</v>
      </c>
      <c r="R23">
        <v>0</v>
      </c>
    </row>
    <row r="24" spans="1:18" x14ac:dyDescent="0.2">
      <c r="A24" t="s">
        <v>76</v>
      </c>
      <c r="B24" t="s">
        <v>75</v>
      </c>
      <c r="C24" t="s">
        <v>76</v>
      </c>
      <c r="D24">
        <v>70346.97</v>
      </c>
      <c r="E24">
        <v>70618.720000000001</v>
      </c>
      <c r="F24">
        <v>14704.48</v>
      </c>
      <c r="G24">
        <v>0</v>
      </c>
      <c r="H24">
        <v>0</v>
      </c>
      <c r="I24">
        <v>155670.17000000001</v>
      </c>
      <c r="L24" t="s">
        <v>184</v>
      </c>
      <c r="M24">
        <v>140965.69</v>
      </c>
      <c r="N24">
        <v>14704.48</v>
      </c>
      <c r="Q24">
        <v>155670.17000000001</v>
      </c>
      <c r="R24">
        <v>0</v>
      </c>
    </row>
    <row r="25" spans="1:18" x14ac:dyDescent="0.2">
      <c r="A25" t="s">
        <v>78</v>
      </c>
      <c r="B25" t="s">
        <v>77</v>
      </c>
      <c r="C25" t="s">
        <v>78</v>
      </c>
      <c r="D25">
        <v>0</v>
      </c>
      <c r="E25">
        <v>19877.11</v>
      </c>
      <c r="F25">
        <v>398.57</v>
      </c>
      <c r="G25">
        <v>0</v>
      </c>
      <c r="H25">
        <v>0</v>
      </c>
      <c r="I25">
        <v>20275.68</v>
      </c>
      <c r="L25" t="s">
        <v>184</v>
      </c>
      <c r="M25">
        <v>19877.11</v>
      </c>
      <c r="N25">
        <v>398.57</v>
      </c>
      <c r="Q25">
        <v>20275.68</v>
      </c>
      <c r="R25">
        <v>0</v>
      </c>
    </row>
    <row r="26" spans="1:18" x14ac:dyDescent="0.2">
      <c r="A26" t="s">
        <v>79</v>
      </c>
      <c r="B26" t="s">
        <v>80</v>
      </c>
      <c r="C26" t="s">
        <v>79</v>
      </c>
      <c r="D26">
        <v>0</v>
      </c>
      <c r="E26">
        <v>172996.49</v>
      </c>
      <c r="F26">
        <v>1202.28</v>
      </c>
      <c r="G26">
        <v>0</v>
      </c>
      <c r="H26">
        <v>0</v>
      </c>
      <c r="I26">
        <v>174198.77</v>
      </c>
      <c r="L26" t="s">
        <v>184</v>
      </c>
      <c r="M26">
        <v>172996.49</v>
      </c>
      <c r="N26">
        <v>1202.28</v>
      </c>
      <c r="Q26">
        <v>174198.77</v>
      </c>
      <c r="R26">
        <v>0</v>
      </c>
    </row>
    <row r="27" spans="1:18" x14ac:dyDescent="0.2">
      <c r="A27" t="s">
        <v>82</v>
      </c>
      <c r="B27" t="s">
        <v>81</v>
      </c>
      <c r="C27" t="s">
        <v>82</v>
      </c>
      <c r="D27">
        <v>-70070.8</v>
      </c>
      <c r="E27">
        <v>0</v>
      </c>
      <c r="F27">
        <v>0</v>
      </c>
      <c r="G27">
        <v>11693.99</v>
      </c>
      <c r="H27">
        <v>0</v>
      </c>
      <c r="I27">
        <v>-58376.81</v>
      </c>
      <c r="L27" t="s">
        <v>184</v>
      </c>
      <c r="M27">
        <v>-70070.8</v>
      </c>
      <c r="N27">
        <v>11693.99</v>
      </c>
      <c r="Q27">
        <v>-58376.81</v>
      </c>
      <c r="R27">
        <v>0</v>
      </c>
    </row>
    <row r="28" spans="1:18" x14ac:dyDescent="0.2">
      <c r="A28" t="s">
        <v>84</v>
      </c>
      <c r="B28" t="s">
        <v>83</v>
      </c>
      <c r="C28" t="s">
        <v>84</v>
      </c>
      <c r="D28">
        <v>0</v>
      </c>
      <c r="E28">
        <v>27734.2</v>
      </c>
      <c r="F28">
        <v>7182.08</v>
      </c>
      <c r="G28">
        <v>0</v>
      </c>
      <c r="H28">
        <v>0</v>
      </c>
      <c r="I28">
        <v>34916.28</v>
      </c>
      <c r="L28" t="s">
        <v>184</v>
      </c>
      <c r="M28">
        <v>27734.2</v>
      </c>
      <c r="N28">
        <v>7182.08</v>
      </c>
      <c r="Q28">
        <v>34916.28</v>
      </c>
      <c r="R28">
        <v>0</v>
      </c>
    </row>
    <row r="29" spans="1:18" x14ac:dyDescent="0.2">
      <c r="A29" t="s">
        <v>86</v>
      </c>
      <c r="B29" t="s">
        <v>85</v>
      </c>
      <c r="C29" t="s">
        <v>86</v>
      </c>
      <c r="D29">
        <v>0</v>
      </c>
      <c r="E29">
        <v>106035.64</v>
      </c>
      <c r="F29">
        <v>182.14</v>
      </c>
      <c r="G29">
        <v>9913</v>
      </c>
      <c r="H29">
        <v>0</v>
      </c>
      <c r="I29">
        <v>116130.78</v>
      </c>
      <c r="L29" t="s">
        <v>184</v>
      </c>
      <c r="M29">
        <v>106035.64</v>
      </c>
      <c r="N29">
        <v>10095.14</v>
      </c>
      <c r="Q29">
        <v>116130.78</v>
      </c>
      <c r="R29">
        <v>0</v>
      </c>
    </row>
    <row r="30" spans="1:18" x14ac:dyDescent="0.2">
      <c r="A30" t="s">
        <v>88</v>
      </c>
      <c r="B30" t="s">
        <v>87</v>
      </c>
      <c r="C30" t="s">
        <v>88</v>
      </c>
      <c r="D30">
        <v>0</v>
      </c>
      <c r="E30">
        <v>140333</v>
      </c>
      <c r="F30">
        <v>23023.65</v>
      </c>
      <c r="G30">
        <v>0</v>
      </c>
      <c r="H30">
        <v>0</v>
      </c>
      <c r="I30">
        <v>163356.65</v>
      </c>
      <c r="L30" t="s">
        <v>184</v>
      </c>
      <c r="M30">
        <v>140333</v>
      </c>
      <c r="N30">
        <v>23023.65</v>
      </c>
      <c r="Q30">
        <v>163356.65</v>
      </c>
      <c r="R30">
        <v>0</v>
      </c>
    </row>
    <row r="31" spans="1:18" x14ac:dyDescent="0.2">
      <c r="A31" t="s">
        <v>90</v>
      </c>
      <c r="B31" t="s">
        <v>89</v>
      </c>
      <c r="C31" t="s">
        <v>90</v>
      </c>
      <c r="D31">
        <v>0</v>
      </c>
      <c r="E31">
        <v>31465.14</v>
      </c>
      <c r="F31">
        <v>0.2</v>
      </c>
      <c r="G31">
        <v>0</v>
      </c>
      <c r="H31">
        <v>0</v>
      </c>
      <c r="I31">
        <v>31465.34</v>
      </c>
      <c r="L31" t="s">
        <v>184</v>
      </c>
      <c r="M31">
        <v>31465.14</v>
      </c>
      <c r="N31">
        <v>0.2</v>
      </c>
      <c r="Q31">
        <v>31465.34</v>
      </c>
      <c r="R31">
        <v>0</v>
      </c>
    </row>
    <row r="32" spans="1:18" x14ac:dyDescent="0.2">
      <c r="A32" t="s">
        <v>92</v>
      </c>
      <c r="B32" t="s">
        <v>91</v>
      </c>
      <c r="C32" t="s">
        <v>92</v>
      </c>
      <c r="D32">
        <v>0</v>
      </c>
      <c r="E32">
        <v>137392.21</v>
      </c>
      <c r="F32">
        <v>228.26</v>
      </c>
      <c r="G32">
        <v>0</v>
      </c>
      <c r="H32">
        <v>0</v>
      </c>
      <c r="I32">
        <v>137620.47</v>
      </c>
      <c r="L32" t="s">
        <v>184</v>
      </c>
      <c r="M32">
        <v>137392.21</v>
      </c>
      <c r="N32">
        <v>228.26</v>
      </c>
      <c r="Q32">
        <v>139934.19</v>
      </c>
      <c r="R32">
        <v>-2313.7199999999998</v>
      </c>
    </row>
    <row r="33" spans="1:18" x14ac:dyDescent="0.2">
      <c r="A33" t="s">
        <v>94</v>
      </c>
      <c r="B33" t="s">
        <v>93</v>
      </c>
      <c r="C33" t="s">
        <v>94</v>
      </c>
      <c r="D33">
        <v>0</v>
      </c>
      <c r="E33">
        <v>16573.38</v>
      </c>
      <c r="F33">
        <v>15247.71</v>
      </c>
      <c r="G33">
        <v>887.68</v>
      </c>
      <c r="H33">
        <v>0</v>
      </c>
      <c r="I33">
        <v>32708.77</v>
      </c>
      <c r="L33" t="s">
        <v>184</v>
      </c>
      <c r="M33">
        <v>16573.38</v>
      </c>
      <c r="N33">
        <v>16135.39</v>
      </c>
      <c r="Q33">
        <v>32708.77</v>
      </c>
      <c r="R33">
        <v>0</v>
      </c>
    </row>
    <row r="34" spans="1:18" x14ac:dyDescent="0.2">
      <c r="A34" t="s">
        <v>96</v>
      </c>
      <c r="B34" t="s">
        <v>95</v>
      </c>
      <c r="C34" t="s">
        <v>96</v>
      </c>
      <c r="D34">
        <v>0</v>
      </c>
      <c r="E34">
        <v>27348.11</v>
      </c>
      <c r="F34">
        <v>27410.84</v>
      </c>
      <c r="G34">
        <v>0</v>
      </c>
      <c r="H34">
        <v>49801.88</v>
      </c>
      <c r="I34">
        <v>104560.83</v>
      </c>
      <c r="L34" t="s">
        <v>184</v>
      </c>
      <c r="M34">
        <v>27348.11</v>
      </c>
      <c r="N34">
        <v>27410.84</v>
      </c>
      <c r="Q34">
        <v>104560.83</v>
      </c>
      <c r="R34">
        <v>0</v>
      </c>
    </row>
    <row r="35" spans="1:18" x14ac:dyDescent="0.2">
      <c r="A35" t="s">
        <v>97</v>
      </c>
      <c r="B35" t="s">
        <v>98</v>
      </c>
      <c r="C35" t="s">
        <v>97</v>
      </c>
      <c r="D35">
        <v>0</v>
      </c>
      <c r="E35">
        <v>468181.5</v>
      </c>
      <c r="F35">
        <v>0</v>
      </c>
      <c r="G35">
        <v>118040.93</v>
      </c>
      <c r="H35">
        <v>0</v>
      </c>
      <c r="I35">
        <v>586222.43000000005</v>
      </c>
      <c r="L35" t="s">
        <v>184</v>
      </c>
      <c r="M35">
        <v>468181.5</v>
      </c>
      <c r="N35">
        <v>118040.93</v>
      </c>
      <c r="Q35">
        <v>586222.43000000005</v>
      </c>
      <c r="R35">
        <v>0</v>
      </c>
    </row>
    <row r="36" spans="1:18" x14ac:dyDescent="0.2">
      <c r="A36" t="s">
        <v>100</v>
      </c>
      <c r="B36" t="s">
        <v>99</v>
      </c>
      <c r="C36" t="s">
        <v>100</v>
      </c>
      <c r="D36">
        <v>-43627.28</v>
      </c>
      <c r="E36">
        <v>0</v>
      </c>
      <c r="F36">
        <v>16387.009999999998</v>
      </c>
      <c r="G36">
        <v>2016.56</v>
      </c>
      <c r="H36">
        <v>0</v>
      </c>
      <c r="I36">
        <v>-25223.71</v>
      </c>
      <c r="L36" t="s">
        <v>184</v>
      </c>
      <c r="M36">
        <v>-43627.28</v>
      </c>
      <c r="N36">
        <v>18403.57</v>
      </c>
      <c r="Q36">
        <v>-25223.71</v>
      </c>
      <c r="R36">
        <v>0</v>
      </c>
    </row>
    <row r="37" spans="1:18" x14ac:dyDescent="0.2">
      <c r="A37" t="s">
        <v>102</v>
      </c>
      <c r="B37" t="s">
        <v>101</v>
      </c>
      <c r="C37" t="s">
        <v>102</v>
      </c>
      <c r="D37">
        <v>0</v>
      </c>
      <c r="E37">
        <v>197943.33</v>
      </c>
      <c r="F37">
        <v>0</v>
      </c>
      <c r="G37">
        <v>0</v>
      </c>
      <c r="H37">
        <v>0</v>
      </c>
      <c r="I37">
        <v>197943.33</v>
      </c>
      <c r="L37" t="s">
        <v>184</v>
      </c>
      <c r="M37">
        <v>197943.33</v>
      </c>
      <c r="N37">
        <v>0</v>
      </c>
      <c r="Q37">
        <v>197943.33</v>
      </c>
      <c r="R37">
        <v>0</v>
      </c>
    </row>
    <row r="38" spans="1:18" x14ac:dyDescent="0.2">
      <c r="A38" t="s">
        <v>104</v>
      </c>
      <c r="B38" t="s">
        <v>103</v>
      </c>
      <c r="C38" t="s">
        <v>104</v>
      </c>
      <c r="D38">
        <v>0</v>
      </c>
      <c r="E38">
        <v>-26124.87</v>
      </c>
      <c r="F38">
        <v>0</v>
      </c>
      <c r="G38">
        <v>0</v>
      </c>
      <c r="H38">
        <v>0</v>
      </c>
      <c r="I38">
        <v>-26124.87</v>
      </c>
      <c r="L38" t="s">
        <v>184</v>
      </c>
      <c r="M38">
        <v>-26124.87</v>
      </c>
      <c r="N38">
        <v>0</v>
      </c>
      <c r="Q38">
        <v>-26124.87</v>
      </c>
      <c r="R38">
        <v>0</v>
      </c>
    </row>
    <row r="39" spans="1:18" x14ac:dyDescent="0.2">
      <c r="A39" t="s">
        <v>106</v>
      </c>
      <c r="B39" t="s">
        <v>105</v>
      </c>
      <c r="C39" t="s">
        <v>106</v>
      </c>
      <c r="D39">
        <v>5262.16</v>
      </c>
      <c r="E39">
        <v>313037.11</v>
      </c>
      <c r="F39">
        <v>0</v>
      </c>
      <c r="G39">
        <v>0</v>
      </c>
      <c r="H39">
        <v>0</v>
      </c>
      <c r="I39">
        <v>318299.27</v>
      </c>
      <c r="L39" t="s">
        <v>184</v>
      </c>
      <c r="M39">
        <v>318299.27</v>
      </c>
      <c r="N39">
        <v>0</v>
      </c>
      <c r="Q39">
        <v>318299.27</v>
      </c>
      <c r="R39">
        <v>0</v>
      </c>
    </row>
    <row r="40" spans="1:18" x14ac:dyDescent="0.2">
      <c r="A40" t="s">
        <v>107</v>
      </c>
      <c r="B40" t="s">
        <v>108</v>
      </c>
      <c r="C40" t="s">
        <v>107</v>
      </c>
      <c r="D40">
        <v>0</v>
      </c>
      <c r="E40">
        <v>206053.16</v>
      </c>
      <c r="F40">
        <v>509.35</v>
      </c>
      <c r="G40">
        <v>0</v>
      </c>
      <c r="H40">
        <v>0</v>
      </c>
      <c r="I40">
        <v>206562.51</v>
      </c>
      <c r="L40" t="s">
        <v>184</v>
      </c>
      <c r="M40">
        <v>206053.16</v>
      </c>
      <c r="N40">
        <v>509.35</v>
      </c>
      <c r="Q40">
        <v>206562.51</v>
      </c>
      <c r="R40">
        <v>0</v>
      </c>
    </row>
    <row r="41" spans="1:18" x14ac:dyDescent="0.2">
      <c r="A41" t="s">
        <v>110</v>
      </c>
      <c r="B41" t="s">
        <v>109</v>
      </c>
      <c r="C41" t="s">
        <v>110</v>
      </c>
      <c r="D41">
        <v>-71974.06</v>
      </c>
      <c r="E41">
        <v>0</v>
      </c>
      <c r="F41">
        <v>0</v>
      </c>
      <c r="G41">
        <v>0</v>
      </c>
      <c r="H41">
        <v>0</v>
      </c>
      <c r="I41">
        <v>-71974.06</v>
      </c>
      <c r="L41" t="s">
        <v>184</v>
      </c>
      <c r="M41">
        <v>-71974.06</v>
      </c>
      <c r="N41">
        <v>0</v>
      </c>
      <c r="Q41">
        <v>-71974.06</v>
      </c>
      <c r="R41">
        <v>0</v>
      </c>
    </row>
    <row r="42" spans="1:18" x14ac:dyDescent="0.2">
      <c r="A42" t="s">
        <v>112</v>
      </c>
      <c r="B42" t="s">
        <v>111</v>
      </c>
      <c r="C42" t="s">
        <v>112</v>
      </c>
      <c r="D42">
        <v>0</v>
      </c>
      <c r="E42">
        <v>-8781.11</v>
      </c>
      <c r="F42">
        <v>18361.740000000002</v>
      </c>
      <c r="G42">
        <v>0</v>
      </c>
      <c r="H42">
        <v>0</v>
      </c>
      <c r="I42">
        <v>9580.6299999999992</v>
      </c>
      <c r="L42" t="s">
        <v>184</v>
      </c>
      <c r="M42">
        <v>-8781.11</v>
      </c>
      <c r="N42">
        <v>18361.740000000002</v>
      </c>
      <c r="Q42">
        <v>9580.6299999999992</v>
      </c>
      <c r="R42">
        <v>0</v>
      </c>
    </row>
    <row r="43" spans="1:18" x14ac:dyDescent="0.2">
      <c r="A43" t="s">
        <v>114</v>
      </c>
      <c r="B43" t="s">
        <v>113</v>
      </c>
      <c r="C43" t="s">
        <v>114</v>
      </c>
      <c r="D43">
        <v>0</v>
      </c>
      <c r="E43">
        <v>233162.53</v>
      </c>
      <c r="F43">
        <v>9188.36</v>
      </c>
      <c r="G43">
        <v>0</v>
      </c>
      <c r="H43">
        <v>0</v>
      </c>
      <c r="I43">
        <v>242350.89</v>
      </c>
      <c r="L43" t="s">
        <v>184</v>
      </c>
      <c r="M43">
        <v>233162.53</v>
      </c>
      <c r="N43">
        <v>9188.36</v>
      </c>
      <c r="Q43">
        <v>242350.89</v>
      </c>
      <c r="R43">
        <v>0</v>
      </c>
    </row>
    <row r="44" spans="1:18" x14ac:dyDescent="0.2">
      <c r="A44" t="s">
        <v>116</v>
      </c>
      <c r="B44" t="s">
        <v>115</v>
      </c>
      <c r="C44" t="s">
        <v>116</v>
      </c>
      <c r="D44">
        <v>-109204.3</v>
      </c>
      <c r="E44">
        <v>0</v>
      </c>
      <c r="F44">
        <v>24943.47</v>
      </c>
      <c r="G44">
        <v>0</v>
      </c>
      <c r="H44">
        <v>0</v>
      </c>
      <c r="I44">
        <v>-84260.83</v>
      </c>
      <c r="L44" t="s">
        <v>184</v>
      </c>
      <c r="M44">
        <v>-109204.3</v>
      </c>
      <c r="N44">
        <v>24943.47</v>
      </c>
      <c r="Q44">
        <v>-84260.83</v>
      </c>
      <c r="R44">
        <v>0</v>
      </c>
    </row>
    <row r="45" spans="1:18" x14ac:dyDescent="0.2">
      <c r="A45" t="s">
        <v>118</v>
      </c>
      <c r="B45" t="s">
        <v>117</v>
      </c>
      <c r="C45" t="s">
        <v>118</v>
      </c>
      <c r="D45">
        <v>0</v>
      </c>
      <c r="E45">
        <v>185972.08</v>
      </c>
      <c r="F45">
        <v>0</v>
      </c>
      <c r="G45">
        <v>0</v>
      </c>
      <c r="H45">
        <v>63.75</v>
      </c>
      <c r="I45">
        <v>186035.83</v>
      </c>
      <c r="L45" t="s">
        <v>184</v>
      </c>
      <c r="M45">
        <v>185972.08</v>
      </c>
      <c r="N45">
        <v>0</v>
      </c>
      <c r="Q45">
        <v>186035.83</v>
      </c>
      <c r="R45">
        <v>0</v>
      </c>
    </row>
    <row r="46" spans="1:18" x14ac:dyDescent="0.2">
      <c r="A46" t="s">
        <v>120</v>
      </c>
      <c r="B46" t="s">
        <v>119</v>
      </c>
      <c r="C46" t="s">
        <v>120</v>
      </c>
      <c r="D46">
        <v>0</v>
      </c>
      <c r="E46">
        <v>311176.84999999998</v>
      </c>
      <c r="F46">
        <v>0</v>
      </c>
      <c r="G46">
        <v>0</v>
      </c>
      <c r="H46">
        <v>0</v>
      </c>
      <c r="I46">
        <v>311176.84999999998</v>
      </c>
      <c r="L46" t="s">
        <v>184</v>
      </c>
      <c r="M46">
        <v>311176.84999999998</v>
      </c>
      <c r="N46">
        <v>0</v>
      </c>
      <c r="Q46">
        <v>311176.84999999998</v>
      </c>
      <c r="R46">
        <v>0</v>
      </c>
    </row>
    <row r="47" spans="1:18" x14ac:dyDescent="0.2">
      <c r="A47" t="s">
        <v>122</v>
      </c>
      <c r="B47" t="s">
        <v>121</v>
      </c>
      <c r="C47" t="s">
        <v>122</v>
      </c>
      <c r="D47">
        <v>0</v>
      </c>
      <c r="E47">
        <v>459928.27</v>
      </c>
      <c r="F47">
        <v>5986.08</v>
      </c>
      <c r="G47">
        <v>0</v>
      </c>
      <c r="H47">
        <v>0</v>
      </c>
      <c r="I47">
        <v>465914.35</v>
      </c>
      <c r="L47" t="s">
        <v>184</v>
      </c>
      <c r="M47">
        <v>459928.27</v>
      </c>
      <c r="N47">
        <v>5986.08</v>
      </c>
      <c r="Q47">
        <v>465914.35</v>
      </c>
      <c r="R47">
        <v>0</v>
      </c>
    </row>
    <row r="48" spans="1:18" x14ac:dyDescent="0.2">
      <c r="A48" t="s">
        <v>124</v>
      </c>
      <c r="B48" t="s">
        <v>123</v>
      </c>
      <c r="C48" t="s">
        <v>124</v>
      </c>
      <c r="D48">
        <v>31599.71</v>
      </c>
      <c r="E48">
        <v>395041.77</v>
      </c>
      <c r="F48">
        <v>0</v>
      </c>
      <c r="G48">
        <v>0</v>
      </c>
      <c r="H48">
        <v>300</v>
      </c>
      <c r="I48">
        <v>426941.48</v>
      </c>
      <c r="L48" t="s">
        <v>184</v>
      </c>
      <c r="M48">
        <v>426641.48</v>
      </c>
      <c r="N48">
        <v>0</v>
      </c>
      <c r="Q48">
        <v>426941.48</v>
      </c>
      <c r="R48">
        <v>0</v>
      </c>
    </row>
    <row r="49" spans="1:22" x14ac:dyDescent="0.2">
      <c r="A49" t="s">
        <v>126</v>
      </c>
      <c r="B49" t="s">
        <v>125</v>
      </c>
      <c r="C49" t="s">
        <v>126</v>
      </c>
      <c r="D49">
        <v>0</v>
      </c>
      <c r="E49">
        <v>343678.31</v>
      </c>
      <c r="F49">
        <v>0</v>
      </c>
      <c r="G49">
        <v>0</v>
      </c>
      <c r="H49">
        <v>0</v>
      </c>
      <c r="I49">
        <v>343678.31</v>
      </c>
      <c r="L49" t="s">
        <v>184</v>
      </c>
      <c r="M49">
        <v>343678.31</v>
      </c>
      <c r="N49">
        <v>0</v>
      </c>
      <c r="Q49">
        <v>343678.31</v>
      </c>
      <c r="R49">
        <v>0</v>
      </c>
    </row>
    <row r="50" spans="1:22" x14ac:dyDescent="0.2">
      <c r="A50" t="s">
        <v>128</v>
      </c>
      <c r="B50" t="s">
        <v>127</v>
      </c>
      <c r="C50" t="s">
        <v>128</v>
      </c>
      <c r="D50">
        <v>0</v>
      </c>
      <c r="E50">
        <v>223338.18</v>
      </c>
      <c r="F50">
        <v>0</v>
      </c>
      <c r="G50">
        <v>6608.13</v>
      </c>
      <c r="H50">
        <v>0</v>
      </c>
      <c r="I50">
        <v>229946.31</v>
      </c>
      <c r="L50" t="s">
        <v>184</v>
      </c>
      <c r="M50">
        <v>223338.18</v>
      </c>
      <c r="N50">
        <v>6608.13</v>
      </c>
      <c r="Q50">
        <v>229946.31</v>
      </c>
      <c r="R50">
        <v>0</v>
      </c>
    </row>
    <row r="51" spans="1:22" x14ac:dyDescent="0.2">
      <c r="A51" t="s">
        <v>130</v>
      </c>
      <c r="B51" t="s">
        <v>129</v>
      </c>
      <c r="C51" t="s">
        <v>130</v>
      </c>
      <c r="D51">
        <v>0</v>
      </c>
      <c r="E51">
        <v>51217.72</v>
      </c>
      <c r="F51">
        <v>25028.87</v>
      </c>
      <c r="G51">
        <v>2604.56</v>
      </c>
      <c r="H51">
        <v>0</v>
      </c>
      <c r="I51">
        <v>78851.149999999994</v>
      </c>
      <c r="L51" t="s">
        <v>184</v>
      </c>
      <c r="M51">
        <v>51217.72</v>
      </c>
      <c r="N51">
        <v>27633.43</v>
      </c>
      <c r="Q51">
        <v>78851.149999999994</v>
      </c>
      <c r="R51">
        <v>0</v>
      </c>
    </row>
    <row r="52" spans="1:22" x14ac:dyDescent="0.2">
      <c r="A52" t="s">
        <v>132</v>
      </c>
      <c r="B52" t="s">
        <v>131</v>
      </c>
      <c r="C52" t="s">
        <v>132</v>
      </c>
      <c r="D52">
        <v>0</v>
      </c>
      <c r="E52">
        <v>209323.19</v>
      </c>
      <c r="F52">
        <v>2620.2600000000002</v>
      </c>
      <c r="G52">
        <v>905.65</v>
      </c>
      <c r="H52">
        <v>0</v>
      </c>
      <c r="I52">
        <v>212849.1</v>
      </c>
      <c r="L52" t="s">
        <v>184</v>
      </c>
      <c r="M52">
        <v>209323.19</v>
      </c>
      <c r="N52">
        <v>3525.91</v>
      </c>
      <c r="Q52">
        <v>212849.1</v>
      </c>
      <c r="R52">
        <v>0</v>
      </c>
    </row>
    <row r="53" spans="1:22" x14ac:dyDescent="0.2">
      <c r="A53" t="s">
        <v>134</v>
      </c>
      <c r="B53" t="s">
        <v>133</v>
      </c>
      <c r="C53" t="s">
        <v>134</v>
      </c>
      <c r="D53">
        <v>0</v>
      </c>
      <c r="E53">
        <v>56181.9</v>
      </c>
      <c r="F53">
        <v>4272.7700000000004</v>
      </c>
      <c r="G53">
        <v>301.87</v>
      </c>
      <c r="H53">
        <v>0</v>
      </c>
      <c r="I53">
        <v>60756.54</v>
      </c>
      <c r="L53" t="s">
        <v>184</v>
      </c>
      <c r="M53">
        <v>56181.9</v>
      </c>
      <c r="N53">
        <v>4574.6400000000003</v>
      </c>
      <c r="Q53">
        <v>60756.54</v>
      </c>
      <c r="R53">
        <v>0</v>
      </c>
    </row>
    <row r="54" spans="1:22" x14ac:dyDescent="0.2">
      <c r="A54" t="s">
        <v>136</v>
      </c>
      <c r="B54" t="s">
        <v>135</v>
      </c>
      <c r="C54" t="s">
        <v>136</v>
      </c>
      <c r="D54">
        <v>0</v>
      </c>
      <c r="E54">
        <v>112170.36</v>
      </c>
      <c r="F54">
        <v>0</v>
      </c>
      <c r="G54">
        <v>0</v>
      </c>
      <c r="H54">
        <v>0</v>
      </c>
      <c r="I54">
        <v>112170.36</v>
      </c>
      <c r="L54" t="s">
        <v>184</v>
      </c>
      <c r="M54">
        <v>112170.36</v>
      </c>
      <c r="N54">
        <v>0</v>
      </c>
      <c r="Q54">
        <v>112170.36</v>
      </c>
      <c r="R54">
        <v>0</v>
      </c>
    </row>
    <row r="55" spans="1:22" x14ac:dyDescent="0.2">
      <c r="A55" t="s">
        <v>138</v>
      </c>
      <c r="B55" t="s">
        <v>137</v>
      </c>
      <c r="C55" t="s">
        <v>138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L55" t="s">
        <v>185</v>
      </c>
      <c r="M55">
        <v>0</v>
      </c>
      <c r="N55">
        <v>0</v>
      </c>
      <c r="Q55">
        <v>389186.68</v>
      </c>
      <c r="R55">
        <v>-389186.68</v>
      </c>
      <c r="S55" t="s">
        <v>139</v>
      </c>
    </row>
    <row r="56" spans="1:22" x14ac:dyDescent="0.2">
      <c r="A56" t="s">
        <v>141</v>
      </c>
      <c r="B56" t="s">
        <v>140</v>
      </c>
      <c r="C56" t="s">
        <v>141</v>
      </c>
      <c r="D56">
        <v>21169.84</v>
      </c>
      <c r="E56">
        <v>29582.75</v>
      </c>
      <c r="F56">
        <v>5813.5</v>
      </c>
      <c r="G56">
        <v>0</v>
      </c>
      <c r="H56">
        <v>0</v>
      </c>
      <c r="I56">
        <v>56566.09</v>
      </c>
      <c r="L56" t="s">
        <v>184</v>
      </c>
      <c r="M56">
        <v>50752.59</v>
      </c>
      <c r="N56">
        <v>5813.5</v>
      </c>
      <c r="Q56">
        <v>56566.09</v>
      </c>
      <c r="R56">
        <v>0</v>
      </c>
      <c r="S56" t="s">
        <v>142</v>
      </c>
      <c r="V56" t="s">
        <v>143</v>
      </c>
    </row>
    <row r="57" spans="1:22" x14ac:dyDescent="0.2">
      <c r="A57" t="s">
        <v>145</v>
      </c>
      <c r="B57" t="s">
        <v>144</v>
      </c>
      <c r="C57" t="s">
        <v>145</v>
      </c>
      <c r="D57">
        <v>-97838.76</v>
      </c>
      <c r="E57">
        <v>0</v>
      </c>
      <c r="F57">
        <v>0</v>
      </c>
      <c r="G57">
        <v>3473.73</v>
      </c>
      <c r="H57">
        <v>817.69</v>
      </c>
      <c r="I57">
        <v>-93547.34</v>
      </c>
      <c r="L57" t="s">
        <v>184</v>
      </c>
      <c r="M57">
        <v>-97838.76</v>
      </c>
      <c r="N57">
        <v>3473.73</v>
      </c>
      <c r="Q57">
        <v>-93547.34</v>
      </c>
      <c r="R57">
        <v>0</v>
      </c>
    </row>
    <row r="58" spans="1:22" x14ac:dyDescent="0.2">
      <c r="A58" t="s">
        <v>147</v>
      </c>
      <c r="B58" t="s">
        <v>146</v>
      </c>
      <c r="C58" t="s">
        <v>147</v>
      </c>
      <c r="D58">
        <v>0</v>
      </c>
      <c r="E58">
        <v>120283.79</v>
      </c>
      <c r="F58">
        <v>0</v>
      </c>
      <c r="G58">
        <v>0</v>
      </c>
      <c r="H58">
        <v>0</v>
      </c>
      <c r="I58">
        <v>120283.79</v>
      </c>
      <c r="L58" t="s">
        <v>184</v>
      </c>
      <c r="M58">
        <v>120283.79</v>
      </c>
      <c r="N58">
        <v>0</v>
      </c>
      <c r="Q58">
        <v>120283.79</v>
      </c>
      <c r="R58">
        <v>0</v>
      </c>
    </row>
    <row r="59" spans="1:22" x14ac:dyDescent="0.2">
      <c r="B59" t="s">
        <v>148</v>
      </c>
      <c r="D59">
        <v>-611382.57999999996</v>
      </c>
      <c r="E59">
        <v>8056593.0199999996</v>
      </c>
      <c r="F59">
        <v>352113.44</v>
      </c>
      <c r="G59">
        <v>197072.85</v>
      </c>
      <c r="H59">
        <v>118681.8</v>
      </c>
      <c r="I59">
        <v>8113078.5300000003</v>
      </c>
      <c r="M59">
        <v>7445210.4400000004</v>
      </c>
      <c r="N59">
        <v>549186.29</v>
      </c>
    </row>
    <row r="60" spans="1:22" x14ac:dyDescent="0.2">
      <c r="B60" t="s">
        <v>149</v>
      </c>
      <c r="M60">
        <v>0</v>
      </c>
      <c r="N60">
        <v>0</v>
      </c>
    </row>
    <row r="61" spans="1:22" x14ac:dyDescent="0.2">
      <c r="A61" t="s">
        <v>151</v>
      </c>
      <c r="B61" t="s">
        <v>150</v>
      </c>
      <c r="C61" t="s">
        <v>151</v>
      </c>
      <c r="D61">
        <v>0</v>
      </c>
      <c r="E61">
        <v>330633.87</v>
      </c>
      <c r="F61">
        <v>0</v>
      </c>
      <c r="G61">
        <v>0</v>
      </c>
      <c r="H61">
        <v>0</v>
      </c>
      <c r="I61">
        <v>330633.87</v>
      </c>
      <c r="L61" t="s">
        <v>184</v>
      </c>
      <c r="M61">
        <v>330633.87</v>
      </c>
      <c r="N61">
        <v>0</v>
      </c>
      <c r="Q61">
        <v>330633.87</v>
      </c>
      <c r="R61">
        <v>0</v>
      </c>
    </row>
    <row r="62" spans="1:22" x14ac:dyDescent="0.2">
      <c r="A62" t="s">
        <v>153</v>
      </c>
      <c r="B62" t="s">
        <v>152</v>
      </c>
      <c r="C62" t="s">
        <v>153</v>
      </c>
      <c r="D62">
        <v>1193546</v>
      </c>
      <c r="E62">
        <v>639704.26</v>
      </c>
      <c r="F62">
        <v>0</v>
      </c>
      <c r="G62">
        <v>22741.200000000001</v>
      </c>
      <c r="H62">
        <v>0</v>
      </c>
      <c r="I62">
        <v>1855991.46</v>
      </c>
      <c r="L62" t="s">
        <v>184</v>
      </c>
      <c r="M62">
        <v>1833250.26</v>
      </c>
      <c r="N62">
        <v>22741.200000000001</v>
      </c>
      <c r="Q62">
        <v>1855991.46</v>
      </c>
      <c r="R62">
        <v>0</v>
      </c>
    </row>
    <row r="63" spans="1:22" x14ac:dyDescent="0.2">
      <c r="B63" t="s">
        <v>154</v>
      </c>
      <c r="D63">
        <v>1193546</v>
      </c>
      <c r="E63">
        <v>970338.13</v>
      </c>
      <c r="F63">
        <v>0</v>
      </c>
      <c r="G63">
        <v>22741.200000000001</v>
      </c>
      <c r="H63">
        <v>0</v>
      </c>
      <c r="I63">
        <v>2186625.33</v>
      </c>
      <c r="L63" t="s">
        <v>184</v>
      </c>
      <c r="M63">
        <v>2163884.13</v>
      </c>
      <c r="N63">
        <v>22741.200000000001</v>
      </c>
    </row>
    <row r="64" spans="1:22" x14ac:dyDescent="0.2">
      <c r="B64" t="s">
        <v>155</v>
      </c>
      <c r="L64" t="s">
        <v>185</v>
      </c>
      <c r="M64">
        <v>0</v>
      </c>
      <c r="N64">
        <v>0</v>
      </c>
    </row>
    <row r="65" spans="1:18" x14ac:dyDescent="0.2">
      <c r="A65" t="s">
        <v>157</v>
      </c>
      <c r="B65" t="s">
        <v>156</v>
      </c>
      <c r="C65" t="s">
        <v>157</v>
      </c>
      <c r="D65">
        <v>0</v>
      </c>
      <c r="E65">
        <v>235107.73</v>
      </c>
      <c r="F65">
        <v>36458.720000000001</v>
      </c>
      <c r="G65">
        <v>0</v>
      </c>
      <c r="H65">
        <v>0</v>
      </c>
      <c r="I65">
        <v>271566.45</v>
      </c>
      <c r="L65" t="s">
        <v>184</v>
      </c>
      <c r="M65">
        <v>235107.73</v>
      </c>
      <c r="N65">
        <v>36458.720000000001</v>
      </c>
      <c r="Q65">
        <v>271566.45</v>
      </c>
      <c r="R65">
        <v>0</v>
      </c>
    </row>
    <row r="66" spans="1:18" x14ac:dyDescent="0.2">
      <c r="A66" t="s">
        <v>159</v>
      </c>
      <c r="B66" t="s">
        <v>158</v>
      </c>
      <c r="C66" t="s">
        <v>159</v>
      </c>
      <c r="D66">
        <v>0</v>
      </c>
      <c r="E66">
        <v>1191892.05</v>
      </c>
      <c r="F66">
        <v>0</v>
      </c>
      <c r="G66">
        <v>0</v>
      </c>
      <c r="H66">
        <v>0</v>
      </c>
      <c r="I66">
        <v>1191892.05</v>
      </c>
      <c r="L66" t="s">
        <v>184</v>
      </c>
      <c r="M66">
        <v>1191892.05</v>
      </c>
      <c r="N66">
        <v>0</v>
      </c>
      <c r="Q66">
        <v>1191892.05</v>
      </c>
      <c r="R66">
        <v>0</v>
      </c>
    </row>
    <row r="67" spans="1:18" x14ac:dyDescent="0.2">
      <c r="A67" t="s">
        <v>161</v>
      </c>
      <c r="B67" t="s">
        <v>160</v>
      </c>
      <c r="C67" t="s">
        <v>161</v>
      </c>
      <c r="D67">
        <v>0</v>
      </c>
      <c r="E67">
        <v>976196.23</v>
      </c>
      <c r="F67">
        <v>0</v>
      </c>
      <c r="G67">
        <v>0</v>
      </c>
      <c r="H67">
        <v>0</v>
      </c>
      <c r="I67">
        <v>976196.23</v>
      </c>
      <c r="L67" t="s">
        <v>184</v>
      </c>
      <c r="M67">
        <v>976196.23</v>
      </c>
      <c r="N67">
        <v>0</v>
      </c>
      <c r="Q67">
        <v>976196.23</v>
      </c>
      <c r="R67">
        <v>0</v>
      </c>
    </row>
    <row r="68" spans="1:18" x14ac:dyDescent="0.2">
      <c r="A68" t="s">
        <v>163</v>
      </c>
      <c r="B68" t="s">
        <v>162</v>
      </c>
      <c r="C68" t="s">
        <v>163</v>
      </c>
      <c r="D68">
        <v>0</v>
      </c>
      <c r="E68">
        <v>665378.67000000004</v>
      </c>
      <c r="F68">
        <v>0</v>
      </c>
      <c r="G68">
        <v>0</v>
      </c>
      <c r="H68">
        <v>0</v>
      </c>
      <c r="I68">
        <v>665378.67000000004</v>
      </c>
      <c r="L68" t="s">
        <v>184</v>
      </c>
      <c r="M68">
        <v>665378.67000000004</v>
      </c>
      <c r="N68">
        <v>0</v>
      </c>
      <c r="Q68">
        <v>665378.67000000004</v>
      </c>
      <c r="R68">
        <v>0</v>
      </c>
    </row>
    <row r="69" spans="1:18" x14ac:dyDescent="0.2">
      <c r="A69" t="s">
        <v>164</v>
      </c>
      <c r="B69" t="s">
        <v>165</v>
      </c>
      <c r="C69" t="s">
        <v>164</v>
      </c>
      <c r="D69">
        <v>94867</v>
      </c>
      <c r="E69">
        <v>732273.76</v>
      </c>
      <c r="F69">
        <v>0</v>
      </c>
      <c r="G69">
        <v>0</v>
      </c>
      <c r="H69">
        <v>0</v>
      </c>
      <c r="I69">
        <v>827140.76</v>
      </c>
      <c r="L69" t="s">
        <v>184</v>
      </c>
      <c r="M69">
        <v>827140.76</v>
      </c>
      <c r="N69">
        <v>0</v>
      </c>
      <c r="Q69">
        <v>827140.76</v>
      </c>
      <c r="R69">
        <v>0</v>
      </c>
    </row>
    <row r="70" spans="1:18" x14ac:dyDescent="0.2">
      <c r="B70" t="s">
        <v>166</v>
      </c>
      <c r="D70">
        <v>94867</v>
      </c>
      <c r="E70">
        <v>3800848.44</v>
      </c>
      <c r="F70">
        <v>36458.720000000001</v>
      </c>
      <c r="G70">
        <v>0</v>
      </c>
      <c r="H70">
        <v>0</v>
      </c>
      <c r="I70">
        <v>3932174.16</v>
      </c>
      <c r="L70" t="s">
        <v>184</v>
      </c>
      <c r="M70">
        <v>3895715.44</v>
      </c>
      <c r="N70">
        <v>36458.720000000001</v>
      </c>
    </row>
    <row r="71" spans="1:18" x14ac:dyDescent="0.2">
      <c r="L71" t="s">
        <v>185</v>
      </c>
      <c r="M71">
        <v>0</v>
      </c>
      <c r="N71">
        <v>0</v>
      </c>
    </row>
    <row r="72" spans="1:18" x14ac:dyDescent="0.2">
      <c r="B72" t="s">
        <v>167</v>
      </c>
      <c r="D72">
        <v>677030.42</v>
      </c>
      <c r="E72">
        <v>12827779.59</v>
      </c>
      <c r="F72">
        <v>388572.15999999997</v>
      </c>
      <c r="G72">
        <v>219814.05</v>
      </c>
      <c r="H72">
        <v>118681.8</v>
      </c>
      <c r="I72">
        <v>14231878.02</v>
      </c>
      <c r="L72" t="s">
        <v>184</v>
      </c>
      <c r="M72">
        <v>13504810.01</v>
      </c>
      <c r="N72">
        <v>608386.21</v>
      </c>
    </row>
    <row r="73" spans="1:18" x14ac:dyDescent="0.2">
      <c r="B73" t="s">
        <v>168</v>
      </c>
      <c r="L73" t="s">
        <v>185</v>
      </c>
      <c r="M73">
        <v>0</v>
      </c>
      <c r="N73">
        <v>0</v>
      </c>
    </row>
    <row r="74" spans="1:18" x14ac:dyDescent="0.2">
      <c r="A74" t="s">
        <v>170</v>
      </c>
      <c r="B74" t="s">
        <v>169</v>
      </c>
      <c r="C74" t="s">
        <v>170</v>
      </c>
      <c r="D74">
        <v>0</v>
      </c>
      <c r="E74">
        <v>91569.99</v>
      </c>
      <c r="F74">
        <v>0</v>
      </c>
      <c r="G74">
        <v>0</v>
      </c>
      <c r="H74">
        <v>0.45</v>
      </c>
      <c r="I74">
        <v>91570.44</v>
      </c>
      <c r="L74" t="s">
        <v>184</v>
      </c>
      <c r="M74">
        <v>91569.99</v>
      </c>
      <c r="N74">
        <v>0</v>
      </c>
      <c r="Q74">
        <v>91570.44</v>
      </c>
      <c r="R74">
        <v>0</v>
      </c>
    </row>
    <row r="75" spans="1:18" x14ac:dyDescent="0.2">
      <c r="A75" t="s">
        <v>172</v>
      </c>
      <c r="B75" t="s">
        <v>171</v>
      </c>
      <c r="C75" t="s">
        <v>172</v>
      </c>
      <c r="D75">
        <v>-42184.99</v>
      </c>
      <c r="E75">
        <v>0</v>
      </c>
      <c r="F75">
        <v>8109.83</v>
      </c>
      <c r="G75">
        <v>0</v>
      </c>
      <c r="H75">
        <v>0</v>
      </c>
      <c r="I75">
        <v>-34075.160000000003</v>
      </c>
      <c r="L75" t="s">
        <v>184</v>
      </c>
      <c r="M75">
        <v>-42184.99</v>
      </c>
      <c r="N75">
        <v>8109.83</v>
      </c>
      <c r="Q75">
        <v>-34075.160000000003</v>
      </c>
      <c r="R75">
        <v>0</v>
      </c>
    </row>
    <row r="76" spans="1:18" x14ac:dyDescent="0.2">
      <c r="B76" t="s">
        <v>173</v>
      </c>
      <c r="D76">
        <v>-42184.99</v>
      </c>
      <c r="E76">
        <v>91569.99</v>
      </c>
      <c r="F76">
        <v>8109.83</v>
      </c>
      <c r="G76">
        <v>0</v>
      </c>
      <c r="H76">
        <v>0.45</v>
      </c>
      <c r="I76">
        <v>57495.28</v>
      </c>
      <c r="L76" t="s">
        <v>184</v>
      </c>
      <c r="M76">
        <v>49385</v>
      </c>
      <c r="N76">
        <v>8109.83</v>
      </c>
    </row>
    <row r="78" spans="1:18" x14ac:dyDescent="0.2">
      <c r="B78" t="s">
        <v>174</v>
      </c>
      <c r="D78">
        <v>634845.43000000005</v>
      </c>
      <c r="E78">
        <v>12919349.58</v>
      </c>
      <c r="F78">
        <v>396681.99</v>
      </c>
      <c r="G78">
        <v>219814.05</v>
      </c>
      <c r="H78">
        <v>118682.25</v>
      </c>
      <c r="I78">
        <v>14289373.300000001</v>
      </c>
    </row>
    <row r="80" spans="1:18" x14ac:dyDescent="0.2">
      <c r="B80" t="s">
        <v>175</v>
      </c>
      <c r="D80">
        <v>634845.43000000005</v>
      </c>
      <c r="E80">
        <v>12076232.75</v>
      </c>
      <c r="F80">
        <v>331605.96999999997</v>
      </c>
      <c r="G80">
        <v>198583.06</v>
      </c>
      <c r="H80">
        <v>118682.25</v>
      </c>
      <c r="I80">
        <v>391500.4</v>
      </c>
    </row>
    <row r="83" spans="2:13" x14ac:dyDescent="0.2">
      <c r="H83" t="s">
        <v>176</v>
      </c>
      <c r="I83">
        <v>14288175.949999999</v>
      </c>
    </row>
    <row r="85" spans="2:13" x14ac:dyDescent="0.2">
      <c r="H85" t="s">
        <v>177</v>
      </c>
      <c r="I85">
        <v>1197.3499999999999</v>
      </c>
      <c r="M85" t="s">
        <v>178</v>
      </c>
    </row>
    <row r="89" spans="2:13" x14ac:dyDescent="0.2">
      <c r="B89" t="s">
        <v>179</v>
      </c>
    </row>
    <row r="90" spans="2:13" x14ac:dyDescent="0.2">
      <c r="B90" t="s">
        <v>61</v>
      </c>
      <c r="D90">
        <v>0</v>
      </c>
      <c r="E90">
        <v>-477531.55</v>
      </c>
      <c r="F90">
        <v>-23543.32</v>
      </c>
      <c r="G90">
        <v>0</v>
      </c>
      <c r="H90">
        <v>0</v>
      </c>
      <c r="I90">
        <v>-501074.87</v>
      </c>
    </row>
    <row r="91" spans="2:13" x14ac:dyDescent="0.2">
      <c r="B91" t="s">
        <v>180</v>
      </c>
      <c r="D91">
        <v>0</v>
      </c>
      <c r="E91">
        <v>-16573.38</v>
      </c>
      <c r="F91">
        <v>-15247.71</v>
      </c>
      <c r="G91">
        <v>-887.68</v>
      </c>
      <c r="H91">
        <v>0</v>
      </c>
      <c r="I91">
        <v>-32708.77</v>
      </c>
    </row>
    <row r="92" spans="2:13" x14ac:dyDescent="0.2">
      <c r="B92" t="s">
        <v>181</v>
      </c>
      <c r="D92">
        <v>0</v>
      </c>
      <c r="E92">
        <v>-459928.27</v>
      </c>
      <c r="F92">
        <v>-5986.08</v>
      </c>
      <c r="G92">
        <v>0</v>
      </c>
      <c r="H92">
        <v>0</v>
      </c>
      <c r="I92">
        <v>-465914.35</v>
      </c>
    </row>
    <row r="93" spans="2:13" x14ac:dyDescent="0.2">
      <c r="B93" t="s">
        <v>182</v>
      </c>
      <c r="D93">
        <v>0</v>
      </c>
      <c r="E93">
        <v>-56181.9</v>
      </c>
      <c r="F93">
        <v>-4272.7700000000004</v>
      </c>
      <c r="G93">
        <v>-301.87</v>
      </c>
      <c r="H93">
        <v>0</v>
      </c>
      <c r="I93">
        <v>-60756.54</v>
      </c>
    </row>
    <row r="94" spans="2:13" x14ac:dyDescent="0.2">
      <c r="B94" t="s">
        <v>183</v>
      </c>
      <c r="D94">
        <v>0</v>
      </c>
      <c r="E94">
        <v>167098.26999999999</v>
      </c>
      <c r="F94">
        <v>-16026.14</v>
      </c>
      <c r="G94">
        <v>-20041.439999999999</v>
      </c>
      <c r="H94">
        <v>0</v>
      </c>
      <c r="I94">
        <v>131030.69</v>
      </c>
    </row>
    <row r="96" spans="2:13" x14ac:dyDescent="0.2">
      <c r="D96">
        <v>634845.43000000005</v>
      </c>
      <c r="E96">
        <v>11909134.48</v>
      </c>
      <c r="F96">
        <v>347632.11</v>
      </c>
      <c r="G96">
        <v>218624.5</v>
      </c>
      <c r="H96">
        <v>118682.25</v>
      </c>
      <c r="I96">
        <v>13228918.77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Props1.xml><?xml version="1.0" encoding="utf-8"?>
<ds:datastoreItem xmlns:ds="http://schemas.openxmlformats.org/officeDocument/2006/customXml" ds:itemID="{A5FDB096-CAB7-44B9-8073-133875CE1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41AA62-9C42-4123-9315-3547D6B49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DCD2A-7B9A-49CC-95B7-8749D0F76A59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B03E0A8-564A-4826-9DAE-5447A0A01A7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Revenue Contribution to Capital</vt:lpstr>
      <vt:lpstr>School List</vt:lpstr>
      <vt:lpstr>Sheet2</vt:lpstr>
      <vt:lpstr>'Revenue Contribution to Capital'!Print_Area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Tony</dc:creator>
  <cp:keywords/>
  <dc:description/>
  <cp:lastModifiedBy>Michelle Hibbert</cp:lastModifiedBy>
  <cp:revision/>
  <dcterms:created xsi:type="dcterms:W3CDTF">2017-03-08T13:22:00Z</dcterms:created>
  <dcterms:modified xsi:type="dcterms:W3CDTF">2026-02-13T17:24:46Z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11300</vt:r8>
  </property>
  <property fmtid="{D5CDD505-2E9C-101B-9397-08002B2CF9AE}" pid="4" name="SharedWithUsers">
    <vt:lpwstr>22;#Jennifer Hackett;#20;#Michelle Hibbert</vt:lpwstr>
  </property>
</Properties>
</file>