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"/>
    </mc:Choice>
  </mc:AlternateContent>
  <xr:revisionPtr revIDLastSave="0" documentId="13_ncr:1_{E41FDBB4-D635-4EE3-B930-79D88DFAB059}" xr6:coauthVersionLast="47" xr6:coauthVersionMax="47" xr10:uidLastSave="{00000000-0000-0000-0000-000000000000}"/>
  <bookViews>
    <workbookView xWindow="34170" yWindow="270" windowWidth="22680" windowHeight="13860" xr2:uid="{0FD92BE2-C892-495D-8513-E7ECA59FA521}"/>
  </bookViews>
  <sheets>
    <sheet name="2025-26" sheetId="8" r:id="rId1"/>
    <sheet name="2024-25" sheetId="7" r:id="rId2"/>
    <sheet name="2023-24" sheetId="6" r:id="rId3"/>
    <sheet name="2022-23" sheetId="5" r:id="rId4"/>
    <sheet name="2021-22" sheetId="4" r:id="rId5"/>
    <sheet name="2020-21" sheetId="3" r:id="rId6"/>
    <sheet name="2019-20" sheetId="2" r:id="rId7"/>
    <sheet name="Template" sheetId="1" r:id="rId8"/>
  </sheets>
  <definedNames>
    <definedName name="_xlnm._FilterDatabase" localSheetId="3" hidden="1">'2022-23'!$A$4:$AB$4</definedName>
    <definedName name="_xlnm._FilterDatabase" localSheetId="2" hidden="1">'2023-24'!$A$4:$AD$4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6" i="7" l="1"/>
  <c r="Q66" i="7"/>
  <c r="AA65" i="7"/>
  <c r="Q65" i="7"/>
  <c r="AA64" i="7"/>
  <c r="Q64" i="7"/>
  <c r="AA63" i="7"/>
  <c r="Q63" i="7"/>
  <c r="AA62" i="7"/>
  <c r="Q62" i="7"/>
  <c r="AA45" i="7"/>
  <c r="Q45" i="7"/>
  <c r="Q58" i="7"/>
  <c r="AA55" i="7"/>
  <c r="AA56" i="7"/>
  <c r="AA57" i="7"/>
  <c r="AA58" i="7"/>
  <c r="Z42" i="7"/>
  <c r="Y42" i="7"/>
  <c r="X42" i="7"/>
  <c r="W42" i="7"/>
  <c r="V42" i="7"/>
  <c r="U42" i="7"/>
  <c r="T42" i="7"/>
  <c r="S42" i="7"/>
  <c r="R42" i="7"/>
  <c r="P42" i="7"/>
  <c r="O42" i="7"/>
  <c r="N42" i="7"/>
  <c r="M42" i="7"/>
  <c r="L42" i="7"/>
  <c r="K42" i="7"/>
  <c r="J42" i="7"/>
  <c r="H42" i="7"/>
  <c r="I42" i="7"/>
  <c r="C42" i="7"/>
  <c r="C26" i="7"/>
  <c r="Q24" i="7"/>
  <c r="Q25" i="7"/>
  <c r="AA25" i="7"/>
  <c r="AA24" i="7"/>
  <c r="AB66" i="6"/>
  <c r="AB67" i="6"/>
  <c r="R66" i="6"/>
  <c r="R67" i="6"/>
  <c r="Q55" i="7" l="1"/>
  <c r="Q56" i="7"/>
  <c r="Q57" i="7"/>
  <c r="R68" i="6"/>
  <c r="AB68" i="6"/>
  <c r="Z48" i="8"/>
  <c r="Y48" i="8"/>
  <c r="X48" i="8"/>
  <c r="W48" i="8"/>
  <c r="V48" i="8"/>
  <c r="U48" i="8"/>
  <c r="T48" i="8"/>
  <c r="S48" i="8"/>
  <c r="R48" i="8"/>
  <c r="P48" i="8"/>
  <c r="O48" i="8"/>
  <c r="N48" i="8"/>
  <c r="M48" i="8"/>
  <c r="L48" i="8"/>
  <c r="K48" i="8"/>
  <c r="J48" i="8"/>
  <c r="I48" i="8"/>
  <c r="H48" i="8"/>
  <c r="F48" i="8"/>
  <c r="C48" i="8"/>
  <c r="AA47" i="8"/>
  <c r="Q47" i="8"/>
  <c r="AA46" i="8"/>
  <c r="Q46" i="8"/>
  <c r="AA45" i="8"/>
  <c r="Q45" i="8"/>
  <c r="AA44" i="8"/>
  <c r="Q44" i="8"/>
  <c r="AA43" i="8"/>
  <c r="Q43" i="8"/>
  <c r="AA42" i="8"/>
  <c r="Q42" i="8"/>
  <c r="AA41" i="8"/>
  <c r="Q41" i="8"/>
  <c r="AA40" i="8"/>
  <c r="Q40" i="8"/>
  <c r="AA39" i="8"/>
  <c r="Q39" i="8"/>
  <c r="Z37" i="8"/>
  <c r="Y37" i="8"/>
  <c r="X37" i="8"/>
  <c r="W37" i="8"/>
  <c r="V37" i="8"/>
  <c r="U37" i="8"/>
  <c r="T37" i="8"/>
  <c r="S37" i="8"/>
  <c r="R37" i="8"/>
  <c r="P37" i="8"/>
  <c r="O37" i="8"/>
  <c r="N37" i="8"/>
  <c r="M37" i="8"/>
  <c r="L37" i="8"/>
  <c r="K37" i="8"/>
  <c r="J37" i="8"/>
  <c r="I37" i="8"/>
  <c r="H37" i="8"/>
  <c r="F37" i="8"/>
  <c r="C37" i="8"/>
  <c r="AA36" i="8"/>
  <c r="Q36" i="8"/>
  <c r="AA35" i="8"/>
  <c r="Q35" i="8"/>
  <c r="AA34" i="8"/>
  <c r="Q34" i="8"/>
  <c r="AA33" i="8"/>
  <c r="Q33" i="8"/>
  <c r="AA32" i="8"/>
  <c r="Q32" i="8"/>
  <c r="AA31" i="8"/>
  <c r="Q31" i="8"/>
  <c r="AA30" i="8"/>
  <c r="Q30" i="8"/>
  <c r="AA29" i="8"/>
  <c r="Q29" i="8"/>
  <c r="AA28" i="8"/>
  <c r="Q28" i="8"/>
  <c r="AA27" i="8"/>
  <c r="Q27" i="8"/>
  <c r="AA26" i="8"/>
  <c r="Q26" i="8"/>
  <c r="AA25" i="8"/>
  <c r="Q25" i="8"/>
  <c r="AA24" i="8"/>
  <c r="Q24" i="8"/>
  <c r="Z22" i="8"/>
  <c r="Y22" i="8"/>
  <c r="X22" i="8"/>
  <c r="W22" i="8"/>
  <c r="V22" i="8"/>
  <c r="U22" i="8"/>
  <c r="T22" i="8"/>
  <c r="S22" i="8"/>
  <c r="R22" i="8"/>
  <c r="P22" i="8"/>
  <c r="O22" i="8"/>
  <c r="N22" i="8"/>
  <c r="M22" i="8"/>
  <c r="L22" i="8"/>
  <c r="K22" i="8"/>
  <c r="J22" i="8"/>
  <c r="I22" i="8"/>
  <c r="H22" i="8"/>
  <c r="F22" i="8"/>
  <c r="C22" i="8"/>
  <c r="AA21" i="8"/>
  <c r="Q21" i="8"/>
  <c r="AA20" i="8"/>
  <c r="Q20" i="8"/>
  <c r="AA19" i="8"/>
  <c r="Q19" i="8"/>
  <c r="AA18" i="8"/>
  <c r="Q18" i="8"/>
  <c r="AA17" i="8"/>
  <c r="Q17" i="8"/>
  <c r="AA16" i="8"/>
  <c r="Q16" i="8"/>
  <c r="AA15" i="8"/>
  <c r="Q15" i="8"/>
  <c r="Z13" i="8"/>
  <c r="Y13" i="8"/>
  <c r="X13" i="8"/>
  <c r="W13" i="8"/>
  <c r="V13" i="8"/>
  <c r="U13" i="8"/>
  <c r="T13" i="8"/>
  <c r="S13" i="8"/>
  <c r="R13" i="8"/>
  <c r="P13" i="8"/>
  <c r="O13" i="8"/>
  <c r="N13" i="8"/>
  <c r="M13" i="8"/>
  <c r="L13" i="8"/>
  <c r="K13" i="8"/>
  <c r="J13" i="8"/>
  <c r="I13" i="8"/>
  <c r="H13" i="8"/>
  <c r="F13" i="8"/>
  <c r="C13" i="8"/>
  <c r="AA12" i="8"/>
  <c r="Q12" i="8"/>
  <c r="AA11" i="8"/>
  <c r="Q11" i="8"/>
  <c r="AA10" i="8"/>
  <c r="Q10" i="8"/>
  <c r="AA9" i="8"/>
  <c r="Q9" i="8"/>
  <c r="AA8" i="8"/>
  <c r="Q8" i="8"/>
  <c r="AA7" i="8"/>
  <c r="Q7" i="8"/>
  <c r="AA6" i="8"/>
  <c r="Q6" i="8"/>
  <c r="C69" i="6"/>
  <c r="C34" i="6"/>
  <c r="C21" i="6"/>
  <c r="C46" i="6"/>
  <c r="AA21" i="7"/>
  <c r="AB64" i="6"/>
  <c r="AB65" i="6"/>
  <c r="R64" i="6"/>
  <c r="R65" i="6"/>
  <c r="AA22" i="7"/>
  <c r="Q22" i="7"/>
  <c r="AA48" i="8" l="1"/>
  <c r="Q22" i="8"/>
  <c r="AA37" i="8"/>
  <c r="AA22" i="8"/>
  <c r="Q37" i="8"/>
  <c r="O50" i="8"/>
  <c r="K50" i="8"/>
  <c r="F50" i="8"/>
  <c r="Q48" i="8"/>
  <c r="C50" i="8"/>
  <c r="J50" i="8"/>
  <c r="N50" i="8"/>
  <c r="X50" i="8"/>
  <c r="T50" i="8"/>
  <c r="AA13" i="8"/>
  <c r="I50" i="8"/>
  <c r="M50" i="8"/>
  <c r="U50" i="8"/>
  <c r="Y50" i="8"/>
  <c r="H50" i="8"/>
  <c r="L50" i="8"/>
  <c r="P50" i="8"/>
  <c r="Q13" i="8"/>
  <c r="S50" i="8"/>
  <c r="W50" i="8"/>
  <c r="R50" i="8"/>
  <c r="V50" i="8"/>
  <c r="Z50" i="8"/>
  <c r="AB56" i="6"/>
  <c r="AB62" i="6"/>
  <c r="R56" i="6"/>
  <c r="R62" i="6"/>
  <c r="Q6" i="7"/>
  <c r="AA6" i="7"/>
  <c r="AB37" i="8" l="1"/>
  <c r="AA50" i="8"/>
  <c r="N53" i="8" s="1"/>
  <c r="Q50" i="8"/>
  <c r="AB48" i="8"/>
  <c r="Z74" i="7"/>
  <c r="Y74" i="7"/>
  <c r="X74" i="7"/>
  <c r="W74" i="7"/>
  <c r="V74" i="7"/>
  <c r="U74" i="7"/>
  <c r="T74" i="7"/>
  <c r="S74" i="7"/>
  <c r="R74" i="7"/>
  <c r="P74" i="7"/>
  <c r="O74" i="7"/>
  <c r="N74" i="7"/>
  <c r="M74" i="7"/>
  <c r="L74" i="7"/>
  <c r="K74" i="7"/>
  <c r="J74" i="7"/>
  <c r="I74" i="7"/>
  <c r="H74" i="7"/>
  <c r="F74" i="7"/>
  <c r="C74" i="7"/>
  <c r="AA73" i="7"/>
  <c r="Q73" i="7"/>
  <c r="AA72" i="7"/>
  <c r="Q72" i="7"/>
  <c r="AA71" i="7"/>
  <c r="Q71" i="7"/>
  <c r="AA70" i="7"/>
  <c r="Q70" i="7"/>
  <c r="AA69" i="7"/>
  <c r="Q69" i="7"/>
  <c r="AA68" i="7"/>
  <c r="Q68" i="7"/>
  <c r="AA67" i="7"/>
  <c r="Q67" i="7"/>
  <c r="AA61" i="7"/>
  <c r="Q61" i="7"/>
  <c r="Z59" i="7"/>
  <c r="Y59" i="7"/>
  <c r="X59" i="7"/>
  <c r="W59" i="7"/>
  <c r="V59" i="7"/>
  <c r="U59" i="7"/>
  <c r="T59" i="7"/>
  <c r="S59" i="7"/>
  <c r="R59" i="7"/>
  <c r="P59" i="7"/>
  <c r="O59" i="7"/>
  <c r="N59" i="7"/>
  <c r="M59" i="7"/>
  <c r="L59" i="7"/>
  <c r="K59" i="7"/>
  <c r="J59" i="7"/>
  <c r="I59" i="7"/>
  <c r="H59" i="7"/>
  <c r="F59" i="7"/>
  <c r="C59" i="7"/>
  <c r="AA54" i="7"/>
  <c r="Q54" i="7"/>
  <c r="AA53" i="7"/>
  <c r="Q53" i="7"/>
  <c r="AA52" i="7"/>
  <c r="Q52" i="7"/>
  <c r="AA51" i="7"/>
  <c r="Q51" i="7"/>
  <c r="AA50" i="7"/>
  <c r="Q50" i="7"/>
  <c r="AA49" i="7"/>
  <c r="Q49" i="7"/>
  <c r="AA48" i="7"/>
  <c r="Q48" i="7"/>
  <c r="AA47" i="7"/>
  <c r="Q47" i="7"/>
  <c r="AA46" i="7"/>
  <c r="Q46" i="7"/>
  <c r="AA44" i="7"/>
  <c r="Q44" i="7"/>
  <c r="F42" i="7"/>
  <c r="AA41" i="7"/>
  <c r="Q41" i="7"/>
  <c r="AA40" i="7"/>
  <c r="Q40" i="7"/>
  <c r="AA39" i="7"/>
  <c r="Q39" i="7"/>
  <c r="AA38" i="7"/>
  <c r="Q38" i="7"/>
  <c r="AA37" i="7"/>
  <c r="Q37" i="7"/>
  <c r="AA36" i="7"/>
  <c r="Q36" i="7"/>
  <c r="AA35" i="7"/>
  <c r="Q35" i="7"/>
  <c r="AA34" i="7"/>
  <c r="Q34" i="7"/>
  <c r="AA33" i="7"/>
  <c r="Q33" i="7"/>
  <c r="AA32" i="7"/>
  <c r="Q32" i="7"/>
  <c r="AA31" i="7"/>
  <c r="Q31" i="7"/>
  <c r="AA30" i="7"/>
  <c r="Q30" i="7"/>
  <c r="AA29" i="7"/>
  <c r="Q29" i="7"/>
  <c r="AA28" i="7"/>
  <c r="Q28" i="7"/>
  <c r="Z26" i="7"/>
  <c r="Y26" i="7"/>
  <c r="X26" i="7"/>
  <c r="W26" i="7"/>
  <c r="V26" i="7"/>
  <c r="U26" i="7"/>
  <c r="T26" i="7"/>
  <c r="S26" i="7"/>
  <c r="R26" i="7"/>
  <c r="P26" i="7"/>
  <c r="O26" i="7"/>
  <c r="N26" i="7"/>
  <c r="M26" i="7"/>
  <c r="L26" i="7"/>
  <c r="K26" i="7"/>
  <c r="J26" i="7"/>
  <c r="I26" i="7"/>
  <c r="H26" i="7"/>
  <c r="AA23" i="7"/>
  <c r="Q23" i="7"/>
  <c r="Q21" i="7"/>
  <c r="AA20" i="7"/>
  <c r="Q20" i="7"/>
  <c r="AA19" i="7"/>
  <c r="Q19" i="7"/>
  <c r="AA18" i="7"/>
  <c r="Q18" i="7"/>
  <c r="AA17" i="7"/>
  <c r="Q17" i="7"/>
  <c r="AA16" i="7"/>
  <c r="Q16" i="7"/>
  <c r="AA15" i="7"/>
  <c r="Q15" i="7"/>
  <c r="AA14" i="7"/>
  <c r="Q14" i="7"/>
  <c r="AA13" i="7"/>
  <c r="Q13" i="7"/>
  <c r="AA12" i="7"/>
  <c r="Q12" i="7"/>
  <c r="AA11" i="7"/>
  <c r="Q11" i="7"/>
  <c r="AA10" i="7"/>
  <c r="Q10" i="7"/>
  <c r="AA9" i="7"/>
  <c r="Q9" i="7"/>
  <c r="AA8" i="7"/>
  <c r="Q8" i="7"/>
  <c r="AA7" i="7"/>
  <c r="Q7" i="7"/>
  <c r="F56" i="5"/>
  <c r="AB63" i="6"/>
  <c r="R63" i="6"/>
  <c r="AB61" i="6"/>
  <c r="R61" i="6"/>
  <c r="N52" i="8" l="1"/>
  <c r="AA42" i="7"/>
  <c r="Q42" i="7"/>
  <c r="AA59" i="7"/>
  <c r="AA74" i="7"/>
  <c r="Q74" i="7"/>
  <c r="T76" i="7"/>
  <c r="X76" i="7"/>
  <c r="H76" i="7"/>
  <c r="L76" i="7"/>
  <c r="P76" i="7"/>
  <c r="AA26" i="7"/>
  <c r="R76" i="7"/>
  <c r="V76" i="7"/>
  <c r="I76" i="7"/>
  <c r="M76" i="7"/>
  <c r="U76" i="7"/>
  <c r="Y76" i="7"/>
  <c r="Q26" i="7"/>
  <c r="Q59" i="7"/>
  <c r="J76" i="7"/>
  <c r="N76" i="7"/>
  <c r="Z76" i="7"/>
  <c r="K76" i="7"/>
  <c r="O76" i="7"/>
  <c r="S76" i="7"/>
  <c r="W76" i="7"/>
  <c r="F76" i="7"/>
  <c r="C76" i="7"/>
  <c r="R52" i="6"/>
  <c r="AB52" i="6"/>
  <c r="AB74" i="7" l="1"/>
  <c r="AB59" i="7"/>
  <c r="Q76" i="7"/>
  <c r="AA76" i="7"/>
  <c r="R51" i="6"/>
  <c r="AB40" i="6"/>
  <c r="R40" i="6"/>
  <c r="N78" i="7" l="1"/>
  <c r="N79" i="7"/>
  <c r="AB45" i="6"/>
  <c r="R45" i="6"/>
  <c r="F46" i="6"/>
  <c r="F34" i="6"/>
  <c r="R6" i="6"/>
  <c r="AB6" i="6"/>
  <c r="R7" i="6"/>
  <c r="AB7" i="6"/>
  <c r="R8" i="6"/>
  <c r="AB8" i="6"/>
  <c r="R9" i="6"/>
  <c r="AB9" i="6"/>
  <c r="R10" i="6"/>
  <c r="AB10" i="6"/>
  <c r="R11" i="6"/>
  <c r="AB11" i="6"/>
  <c r="R12" i="6"/>
  <c r="AB12" i="6"/>
  <c r="R13" i="6"/>
  <c r="AB13" i="6"/>
  <c r="R14" i="6"/>
  <c r="AB14" i="6"/>
  <c r="R15" i="6"/>
  <c r="AB15" i="6"/>
  <c r="R16" i="6"/>
  <c r="AB16" i="6"/>
  <c r="R17" i="6"/>
  <c r="AB17" i="6"/>
  <c r="R18" i="6"/>
  <c r="AB18" i="6"/>
  <c r="R19" i="6"/>
  <c r="AB19" i="6"/>
  <c r="R20" i="6"/>
  <c r="AB20" i="6"/>
  <c r="F21" i="6"/>
  <c r="I21" i="6"/>
  <c r="J21" i="6"/>
  <c r="K21" i="6"/>
  <c r="L21" i="6"/>
  <c r="M21" i="6"/>
  <c r="N21" i="6"/>
  <c r="O21" i="6"/>
  <c r="P21" i="6"/>
  <c r="Q21" i="6"/>
  <c r="S21" i="6"/>
  <c r="T21" i="6"/>
  <c r="U21" i="6"/>
  <c r="V21" i="6"/>
  <c r="W21" i="6"/>
  <c r="X21" i="6"/>
  <c r="Y21" i="6"/>
  <c r="Z21" i="6"/>
  <c r="AA21" i="6"/>
  <c r="R23" i="6"/>
  <c r="AB23" i="6"/>
  <c r="R24" i="6"/>
  <c r="AB24" i="6"/>
  <c r="R25" i="6"/>
  <c r="AB25" i="6"/>
  <c r="R27" i="6"/>
  <c r="AB27" i="6"/>
  <c r="R29" i="6"/>
  <c r="AB29" i="6"/>
  <c r="R30" i="6"/>
  <c r="AB30" i="6"/>
  <c r="R31" i="6"/>
  <c r="AB31" i="6"/>
  <c r="I34" i="6"/>
  <c r="I46" i="6" s="1"/>
  <c r="J34" i="6"/>
  <c r="J46" i="6" s="1"/>
  <c r="K34" i="6"/>
  <c r="K46" i="6" s="1"/>
  <c r="L34" i="6"/>
  <c r="L46" i="6" s="1"/>
  <c r="M34" i="6"/>
  <c r="M46" i="6" s="1"/>
  <c r="N34" i="6"/>
  <c r="N46" i="6" s="1"/>
  <c r="O34" i="6"/>
  <c r="O46" i="6" s="1"/>
  <c r="P34" i="6"/>
  <c r="Q34" i="6"/>
  <c r="Q46" i="6" s="1"/>
  <c r="S34" i="6"/>
  <c r="S46" i="6" s="1"/>
  <c r="T34" i="6"/>
  <c r="T46" i="6" s="1"/>
  <c r="U34" i="6"/>
  <c r="U46" i="6" s="1"/>
  <c r="V34" i="6"/>
  <c r="V46" i="6" s="1"/>
  <c r="W34" i="6"/>
  <c r="W46" i="6" s="1"/>
  <c r="X34" i="6"/>
  <c r="X46" i="6" s="1"/>
  <c r="Y34" i="6"/>
  <c r="Y46" i="6" s="1"/>
  <c r="Z34" i="6"/>
  <c r="Z46" i="6" s="1"/>
  <c r="AA34" i="6"/>
  <c r="AA46" i="6" s="1"/>
  <c r="R33" i="6"/>
  <c r="AB33" i="6"/>
  <c r="R36" i="6"/>
  <c r="AB36" i="6"/>
  <c r="R32" i="6"/>
  <c r="AB32" i="6"/>
  <c r="R37" i="6"/>
  <c r="AB37" i="6"/>
  <c r="R28" i="6"/>
  <c r="AB28" i="6"/>
  <c r="R26" i="6"/>
  <c r="AB26" i="6"/>
  <c r="R38" i="6"/>
  <c r="AB38" i="6"/>
  <c r="R39" i="6"/>
  <c r="AB39" i="6"/>
  <c r="R41" i="6"/>
  <c r="AB41" i="6"/>
  <c r="R42" i="6"/>
  <c r="AB42" i="6"/>
  <c r="R43" i="6"/>
  <c r="AB43" i="6"/>
  <c r="R44" i="6"/>
  <c r="AB44" i="6"/>
  <c r="P46" i="6"/>
  <c r="R48" i="6"/>
  <c r="AB48" i="6"/>
  <c r="R49" i="6"/>
  <c r="AB49" i="6"/>
  <c r="R50" i="6"/>
  <c r="AB50" i="6"/>
  <c r="AB51" i="6"/>
  <c r="R53" i="6"/>
  <c r="AB53" i="6"/>
  <c r="R54" i="6"/>
  <c r="AB54" i="6"/>
  <c r="R55" i="6"/>
  <c r="AB55" i="6"/>
  <c r="R57" i="6"/>
  <c r="AB57" i="6"/>
  <c r="R58" i="6"/>
  <c r="AB58" i="6"/>
  <c r="R59" i="6"/>
  <c r="AB59" i="6"/>
  <c r="R60" i="6"/>
  <c r="AB60" i="6"/>
  <c r="F69" i="6"/>
  <c r="I69" i="6"/>
  <c r="J69" i="6"/>
  <c r="K69" i="6"/>
  <c r="L69" i="6"/>
  <c r="M69" i="6"/>
  <c r="N69" i="6"/>
  <c r="O69" i="6"/>
  <c r="P69" i="6"/>
  <c r="Q69" i="6"/>
  <c r="S69" i="6"/>
  <c r="T69" i="6"/>
  <c r="U69" i="6"/>
  <c r="V69" i="6"/>
  <c r="W69" i="6"/>
  <c r="X69" i="6"/>
  <c r="Y69" i="6"/>
  <c r="Z69" i="6"/>
  <c r="AA69" i="6"/>
  <c r="F71" i="6" l="1"/>
  <c r="W71" i="6"/>
  <c r="K71" i="6"/>
  <c r="AB21" i="6"/>
  <c r="O71" i="6"/>
  <c r="R69" i="6"/>
  <c r="X71" i="6"/>
  <c r="P71" i="6"/>
  <c r="C71" i="6"/>
  <c r="AA71" i="6"/>
  <c r="S71" i="6"/>
  <c r="N71" i="6"/>
  <c r="J71" i="6"/>
  <c r="T71" i="6"/>
  <c r="L71" i="6"/>
  <c r="R34" i="6"/>
  <c r="R46" i="6" s="1"/>
  <c r="Z71" i="6"/>
  <c r="V71" i="6"/>
  <c r="AB69" i="6"/>
  <c r="Y71" i="6"/>
  <c r="U71" i="6"/>
  <c r="Q71" i="6"/>
  <c r="M71" i="6"/>
  <c r="I71" i="6"/>
  <c r="AB34" i="6"/>
  <c r="AB46" i="6" s="1"/>
  <c r="R21" i="6"/>
  <c r="R71" i="6" l="1"/>
  <c r="AB71" i="6"/>
  <c r="O74" i="6" s="1"/>
  <c r="O73" i="6" l="1"/>
  <c r="Q8" i="5"/>
  <c r="Q9" i="5"/>
  <c r="Q10" i="5"/>
  <c r="Q11" i="5"/>
  <c r="Q12" i="5"/>
  <c r="Q13" i="5"/>
  <c r="Q14" i="5"/>
  <c r="AA13" i="5"/>
  <c r="AA14" i="5"/>
  <c r="AA6" i="5"/>
  <c r="AA7" i="5"/>
  <c r="AA8" i="5"/>
  <c r="AA9" i="5"/>
  <c r="AA10" i="5"/>
  <c r="AA11" i="5"/>
  <c r="Q6" i="5"/>
  <c r="Q7" i="5"/>
  <c r="N29" i="4"/>
  <c r="AB80" i="4" l="1"/>
  <c r="R80" i="4"/>
  <c r="AB82" i="4"/>
  <c r="R82" i="4"/>
  <c r="AB81" i="4"/>
  <c r="R81" i="4"/>
  <c r="AB79" i="4"/>
  <c r="R79" i="4"/>
  <c r="AB78" i="4"/>
  <c r="R78" i="4"/>
  <c r="AB77" i="4" l="1"/>
  <c r="R77" i="4"/>
  <c r="Z56" i="5" l="1"/>
  <c r="Y56" i="5"/>
  <c r="X56" i="5"/>
  <c r="W56" i="5"/>
  <c r="V56" i="5"/>
  <c r="U56" i="5"/>
  <c r="T56" i="5"/>
  <c r="S56" i="5"/>
  <c r="R56" i="5"/>
  <c r="P56" i="5"/>
  <c r="O56" i="5"/>
  <c r="N56" i="5"/>
  <c r="M56" i="5"/>
  <c r="L56" i="5"/>
  <c r="K56" i="5"/>
  <c r="J56" i="5"/>
  <c r="I56" i="5"/>
  <c r="H56" i="5"/>
  <c r="C56" i="5"/>
  <c r="AA55" i="5"/>
  <c r="Q55" i="5"/>
  <c r="AA54" i="5"/>
  <c r="Q54" i="5"/>
  <c r="AA53" i="5"/>
  <c r="Q53" i="5"/>
  <c r="AA52" i="5"/>
  <c r="Q52" i="5"/>
  <c r="AA51" i="5"/>
  <c r="Q51" i="5"/>
  <c r="AA50" i="5"/>
  <c r="Q50" i="5"/>
  <c r="AA49" i="5"/>
  <c r="Q49" i="5"/>
  <c r="AA48" i="5"/>
  <c r="Q48" i="5"/>
  <c r="AA47" i="5"/>
  <c r="Q47" i="5"/>
  <c r="AA46" i="5"/>
  <c r="Q46" i="5"/>
  <c r="AA45" i="5"/>
  <c r="Q45" i="5"/>
  <c r="Z43" i="5"/>
  <c r="Y43" i="5"/>
  <c r="X43" i="5"/>
  <c r="W43" i="5"/>
  <c r="V43" i="5"/>
  <c r="U43" i="5"/>
  <c r="T43" i="5"/>
  <c r="S43" i="5"/>
  <c r="R43" i="5"/>
  <c r="P43" i="5"/>
  <c r="O43" i="5"/>
  <c r="N43" i="5"/>
  <c r="M43" i="5"/>
  <c r="L43" i="5"/>
  <c r="K43" i="5"/>
  <c r="J43" i="5"/>
  <c r="I43" i="5"/>
  <c r="H43" i="5"/>
  <c r="F43" i="5"/>
  <c r="C43" i="5"/>
  <c r="AA42" i="5"/>
  <c r="Q42" i="5"/>
  <c r="AA41" i="5"/>
  <c r="Q41" i="5"/>
  <c r="AA40" i="5"/>
  <c r="Q40" i="5"/>
  <c r="AA39" i="5"/>
  <c r="Q39" i="5"/>
  <c r="AA38" i="5"/>
  <c r="Q38" i="5"/>
  <c r="AA37" i="5"/>
  <c r="Q37" i="5"/>
  <c r="AA36" i="5"/>
  <c r="Q36" i="5"/>
  <c r="AA35" i="5"/>
  <c r="Q35" i="5"/>
  <c r="AA34" i="5"/>
  <c r="Q34" i="5"/>
  <c r="AA33" i="5"/>
  <c r="Q33" i="5"/>
  <c r="Z31" i="5"/>
  <c r="Y31" i="5"/>
  <c r="X31" i="5"/>
  <c r="W31" i="5"/>
  <c r="V31" i="5"/>
  <c r="U31" i="5"/>
  <c r="T31" i="5"/>
  <c r="S31" i="5"/>
  <c r="R31" i="5"/>
  <c r="P31" i="5"/>
  <c r="O31" i="5"/>
  <c r="N31" i="5"/>
  <c r="M31" i="5"/>
  <c r="L31" i="5"/>
  <c r="K31" i="5"/>
  <c r="J31" i="5"/>
  <c r="I31" i="5"/>
  <c r="H31" i="5"/>
  <c r="F31" i="5"/>
  <c r="C31" i="5"/>
  <c r="AA30" i="5"/>
  <c r="Q30" i="5"/>
  <c r="AA29" i="5"/>
  <c r="Q29" i="5"/>
  <c r="AA28" i="5"/>
  <c r="Q28" i="5"/>
  <c r="AA27" i="5"/>
  <c r="Q27" i="5"/>
  <c r="AA26" i="5"/>
  <c r="Q26" i="5"/>
  <c r="AA25" i="5"/>
  <c r="Q25" i="5"/>
  <c r="AA24" i="5"/>
  <c r="Q24" i="5"/>
  <c r="AA23" i="5"/>
  <c r="Q23" i="5"/>
  <c r="AA22" i="5"/>
  <c r="Q22" i="5"/>
  <c r="AA21" i="5"/>
  <c r="Q21" i="5"/>
  <c r="AA20" i="5"/>
  <c r="Q20" i="5"/>
  <c r="AA19" i="5"/>
  <c r="Q19" i="5"/>
  <c r="Z17" i="5"/>
  <c r="Y17" i="5"/>
  <c r="X17" i="5"/>
  <c r="W17" i="5"/>
  <c r="V17" i="5"/>
  <c r="U17" i="5"/>
  <c r="T17" i="5"/>
  <c r="S17" i="5"/>
  <c r="R17" i="5"/>
  <c r="P17" i="5"/>
  <c r="O17" i="5"/>
  <c r="N17" i="5"/>
  <c r="M17" i="5"/>
  <c r="L17" i="5"/>
  <c r="K17" i="5"/>
  <c r="J17" i="5"/>
  <c r="I17" i="5"/>
  <c r="H17" i="5"/>
  <c r="F17" i="5"/>
  <c r="C17" i="5"/>
  <c r="AA16" i="5"/>
  <c r="Q16" i="5"/>
  <c r="AA15" i="5"/>
  <c r="Q15" i="5"/>
  <c r="AA12" i="5"/>
  <c r="AB75" i="4"/>
  <c r="R75" i="4"/>
  <c r="AB13" i="4"/>
  <c r="AB14" i="4"/>
  <c r="AB15" i="4"/>
  <c r="AB16" i="4"/>
  <c r="AB17" i="4"/>
  <c r="AB18" i="4"/>
  <c r="R13" i="4"/>
  <c r="R14" i="4"/>
  <c r="R15" i="4"/>
  <c r="R16" i="4"/>
  <c r="R17" i="4"/>
  <c r="R18" i="4"/>
  <c r="AA84" i="4"/>
  <c r="Z84" i="4"/>
  <c r="Y84" i="4"/>
  <c r="X84" i="4"/>
  <c r="W84" i="4"/>
  <c r="V84" i="4"/>
  <c r="U84" i="4"/>
  <c r="T84" i="4"/>
  <c r="S84" i="4"/>
  <c r="Q84" i="4"/>
  <c r="P84" i="4"/>
  <c r="O84" i="4"/>
  <c r="N84" i="4"/>
  <c r="M84" i="4"/>
  <c r="L84" i="4"/>
  <c r="K84" i="4"/>
  <c r="J84" i="4"/>
  <c r="I84" i="4"/>
  <c r="F84" i="4"/>
  <c r="C84" i="4"/>
  <c r="AB83" i="4"/>
  <c r="R83" i="4"/>
  <c r="AB76" i="4"/>
  <c r="R76" i="4"/>
  <c r="AB74" i="4"/>
  <c r="R74" i="4"/>
  <c r="AB73" i="4"/>
  <c r="R73" i="4"/>
  <c r="AB72" i="4"/>
  <c r="R72" i="4"/>
  <c r="AB71" i="4"/>
  <c r="R71" i="4"/>
  <c r="AB70" i="4"/>
  <c r="R70" i="4"/>
  <c r="AB69" i="4"/>
  <c r="R69" i="4"/>
  <c r="AB68" i="4"/>
  <c r="R68" i="4"/>
  <c r="AB67" i="4"/>
  <c r="R67" i="4"/>
  <c r="AB66" i="4"/>
  <c r="R66" i="4"/>
  <c r="AB65" i="4"/>
  <c r="R65" i="4"/>
  <c r="AB64" i="4"/>
  <c r="R64" i="4"/>
  <c r="AB63" i="4"/>
  <c r="R63" i="4"/>
  <c r="AA61" i="4"/>
  <c r="Z61" i="4"/>
  <c r="Y61" i="4"/>
  <c r="X61" i="4"/>
  <c r="W61" i="4"/>
  <c r="V61" i="4"/>
  <c r="U61" i="4"/>
  <c r="T61" i="4"/>
  <c r="S61" i="4"/>
  <c r="Q61" i="4"/>
  <c r="P61" i="4"/>
  <c r="O61" i="4"/>
  <c r="N61" i="4"/>
  <c r="M61" i="4"/>
  <c r="L61" i="4"/>
  <c r="K61" i="4"/>
  <c r="J61" i="4"/>
  <c r="I61" i="4"/>
  <c r="F61" i="4"/>
  <c r="C61" i="4"/>
  <c r="AB60" i="4"/>
  <c r="R60" i="4"/>
  <c r="AB59" i="4"/>
  <c r="R59" i="4"/>
  <c r="AB58" i="4"/>
  <c r="R58" i="4"/>
  <c r="AB57" i="4"/>
  <c r="R57" i="4"/>
  <c r="AB56" i="4"/>
  <c r="R56" i="4"/>
  <c r="AB55" i="4"/>
  <c r="R55" i="4"/>
  <c r="AB54" i="4"/>
  <c r="R54" i="4"/>
  <c r="AB53" i="4"/>
  <c r="R53" i="4"/>
  <c r="AB52" i="4"/>
  <c r="R52" i="4"/>
  <c r="AB51" i="4"/>
  <c r="R51" i="4"/>
  <c r="AB50" i="4"/>
  <c r="R50" i="4"/>
  <c r="AB49" i="4"/>
  <c r="R49" i="4"/>
  <c r="AB48" i="4"/>
  <c r="R48" i="4"/>
  <c r="AB47" i="4"/>
  <c r="R47" i="4"/>
  <c r="AA45" i="4"/>
  <c r="Z45" i="4"/>
  <c r="Y45" i="4"/>
  <c r="X45" i="4"/>
  <c r="W45" i="4"/>
  <c r="V45" i="4"/>
  <c r="U45" i="4"/>
  <c r="T45" i="4"/>
  <c r="S45" i="4"/>
  <c r="Q45" i="4"/>
  <c r="P45" i="4"/>
  <c r="O45" i="4"/>
  <c r="N45" i="4"/>
  <c r="M45" i="4"/>
  <c r="L45" i="4"/>
  <c r="K45" i="4"/>
  <c r="J45" i="4"/>
  <c r="I45" i="4"/>
  <c r="F45" i="4"/>
  <c r="C45" i="4"/>
  <c r="AB44" i="4"/>
  <c r="R44" i="4"/>
  <c r="AB43" i="4"/>
  <c r="R43" i="4"/>
  <c r="AB42" i="4"/>
  <c r="R42" i="4"/>
  <c r="AB41" i="4"/>
  <c r="R41" i="4"/>
  <c r="AB40" i="4"/>
  <c r="R40" i="4"/>
  <c r="AB39" i="4"/>
  <c r="R39" i="4"/>
  <c r="AB38" i="4"/>
  <c r="R38" i="4"/>
  <c r="AB37" i="4"/>
  <c r="R37" i="4"/>
  <c r="AB36" i="4"/>
  <c r="R36" i="4"/>
  <c r="AB35" i="4"/>
  <c r="R35" i="4"/>
  <c r="AB34" i="4"/>
  <c r="R34" i="4"/>
  <c r="AB33" i="4"/>
  <c r="R33" i="4"/>
  <c r="AB32" i="4"/>
  <c r="R32" i="4"/>
  <c r="AB31" i="4"/>
  <c r="R31" i="4"/>
  <c r="AA29" i="4"/>
  <c r="Z29" i="4"/>
  <c r="Y29" i="4"/>
  <c r="X29" i="4"/>
  <c r="W29" i="4"/>
  <c r="V29" i="4"/>
  <c r="U29" i="4"/>
  <c r="T29" i="4"/>
  <c r="S29" i="4"/>
  <c r="Q29" i="4"/>
  <c r="P29" i="4"/>
  <c r="O29" i="4"/>
  <c r="M29" i="4"/>
  <c r="L29" i="4"/>
  <c r="K29" i="4"/>
  <c r="J29" i="4"/>
  <c r="I29" i="4"/>
  <c r="F29" i="4"/>
  <c r="C29" i="4"/>
  <c r="AB28" i="4"/>
  <c r="R28" i="4"/>
  <c r="AB27" i="4"/>
  <c r="R27" i="4"/>
  <c r="AB26" i="4"/>
  <c r="R26" i="4"/>
  <c r="AB25" i="4"/>
  <c r="R25" i="4"/>
  <c r="AB24" i="4"/>
  <c r="R24" i="4"/>
  <c r="AB23" i="4"/>
  <c r="R23" i="4"/>
  <c r="AB22" i="4"/>
  <c r="R22" i="4"/>
  <c r="AB21" i="4"/>
  <c r="R21" i="4"/>
  <c r="AB20" i="4"/>
  <c r="R20" i="4"/>
  <c r="AB19" i="4"/>
  <c r="R19" i="4"/>
  <c r="AB12" i="4"/>
  <c r="R12" i="4"/>
  <c r="AB11" i="4"/>
  <c r="R11" i="4"/>
  <c r="AB10" i="4"/>
  <c r="R10" i="4"/>
  <c r="AB9" i="4"/>
  <c r="R9" i="4"/>
  <c r="AB8" i="4"/>
  <c r="R8" i="4"/>
  <c r="AB7" i="4"/>
  <c r="R7" i="4"/>
  <c r="AB6" i="4"/>
  <c r="R6" i="4"/>
  <c r="AA90" i="3"/>
  <c r="Z90" i="3"/>
  <c r="Y90" i="3"/>
  <c r="X90" i="3"/>
  <c r="W90" i="3"/>
  <c r="V90" i="3"/>
  <c r="U90" i="3"/>
  <c r="T90" i="3"/>
  <c r="S90" i="3"/>
  <c r="Q90" i="3"/>
  <c r="P90" i="3"/>
  <c r="O90" i="3"/>
  <c r="N90" i="3"/>
  <c r="M90" i="3"/>
  <c r="L90" i="3"/>
  <c r="K90" i="3"/>
  <c r="J90" i="3"/>
  <c r="I90" i="3"/>
  <c r="F90" i="3"/>
  <c r="C90" i="3"/>
  <c r="AB89" i="3"/>
  <c r="R89" i="3"/>
  <c r="AB88" i="3"/>
  <c r="R88" i="3"/>
  <c r="AB87" i="3"/>
  <c r="R87" i="3"/>
  <c r="AB86" i="3"/>
  <c r="R86" i="3"/>
  <c r="AB85" i="3"/>
  <c r="R85" i="3"/>
  <c r="AB84" i="3"/>
  <c r="R84" i="3"/>
  <c r="AB83" i="3"/>
  <c r="R83" i="3"/>
  <c r="AB82" i="3"/>
  <c r="R82" i="3"/>
  <c r="AB81" i="3"/>
  <c r="R81" i="3"/>
  <c r="AB80" i="3"/>
  <c r="R80" i="3"/>
  <c r="AB79" i="3"/>
  <c r="R79" i="3"/>
  <c r="AB78" i="3"/>
  <c r="R78" i="3"/>
  <c r="AB77" i="3"/>
  <c r="R77" i="3"/>
  <c r="AB76" i="3"/>
  <c r="R76" i="3"/>
  <c r="AA74" i="3"/>
  <c r="Z74" i="3"/>
  <c r="Y74" i="3"/>
  <c r="X74" i="3"/>
  <c r="W74" i="3"/>
  <c r="V74" i="3"/>
  <c r="U74" i="3"/>
  <c r="T74" i="3"/>
  <c r="S74" i="3"/>
  <c r="Q74" i="3"/>
  <c r="P74" i="3"/>
  <c r="O74" i="3"/>
  <c r="N74" i="3"/>
  <c r="M74" i="3"/>
  <c r="L74" i="3"/>
  <c r="K74" i="3"/>
  <c r="J74" i="3"/>
  <c r="I74" i="3"/>
  <c r="F74" i="3"/>
  <c r="C74" i="3"/>
  <c r="AB73" i="3"/>
  <c r="R73" i="3"/>
  <c r="AB72" i="3"/>
  <c r="R72" i="3"/>
  <c r="AB71" i="3"/>
  <c r="R71" i="3"/>
  <c r="AB70" i="3"/>
  <c r="R70" i="3"/>
  <c r="AB69" i="3"/>
  <c r="R69" i="3"/>
  <c r="AB68" i="3"/>
  <c r="R68" i="3"/>
  <c r="AB67" i="3"/>
  <c r="R67" i="3"/>
  <c r="AB66" i="3"/>
  <c r="R66" i="3"/>
  <c r="AB65" i="3"/>
  <c r="R65" i="3"/>
  <c r="AB64" i="3"/>
  <c r="R64" i="3"/>
  <c r="AB63" i="3"/>
  <c r="R63" i="3"/>
  <c r="AB62" i="3"/>
  <c r="R62" i="3"/>
  <c r="AB61" i="3"/>
  <c r="R61" i="3"/>
  <c r="AB60" i="3"/>
  <c r="R60" i="3"/>
  <c r="AB59" i="3"/>
  <c r="R59" i="3"/>
  <c r="AB58" i="3"/>
  <c r="R58" i="3"/>
  <c r="AB57" i="3"/>
  <c r="R57" i="3"/>
  <c r="AB56" i="3"/>
  <c r="R56" i="3"/>
  <c r="AB55" i="3"/>
  <c r="R55" i="3"/>
  <c r="AB54" i="3"/>
  <c r="R54" i="3"/>
  <c r="AB53" i="3"/>
  <c r="R53" i="3"/>
  <c r="AB52" i="3"/>
  <c r="R52" i="3"/>
  <c r="AB51" i="3"/>
  <c r="R51" i="3"/>
  <c r="AB50" i="3"/>
  <c r="R50" i="3"/>
  <c r="AA48" i="3"/>
  <c r="Z48" i="3"/>
  <c r="Y48" i="3"/>
  <c r="X48" i="3"/>
  <c r="W48" i="3"/>
  <c r="V48" i="3"/>
  <c r="U48" i="3"/>
  <c r="T48" i="3"/>
  <c r="S48" i="3"/>
  <c r="Q48" i="3"/>
  <c r="P48" i="3"/>
  <c r="O48" i="3"/>
  <c r="N48" i="3"/>
  <c r="M48" i="3"/>
  <c r="L48" i="3"/>
  <c r="K48" i="3"/>
  <c r="J48" i="3"/>
  <c r="I48" i="3"/>
  <c r="F48" i="3"/>
  <c r="C48" i="3"/>
  <c r="AB47" i="3"/>
  <c r="R47" i="3"/>
  <c r="AB46" i="3"/>
  <c r="R46" i="3"/>
  <c r="AB45" i="3"/>
  <c r="R45" i="3"/>
  <c r="AB44" i="3"/>
  <c r="R44" i="3"/>
  <c r="AB43" i="3"/>
  <c r="R43" i="3"/>
  <c r="AB42" i="3"/>
  <c r="R42" i="3"/>
  <c r="AB41" i="3"/>
  <c r="R41" i="3"/>
  <c r="AB40" i="3"/>
  <c r="R40" i="3"/>
  <c r="AB39" i="3"/>
  <c r="R39" i="3"/>
  <c r="AB38" i="3"/>
  <c r="R38" i="3"/>
  <c r="AB37" i="3"/>
  <c r="R37" i="3"/>
  <c r="AB36" i="3"/>
  <c r="R36" i="3"/>
  <c r="AB35" i="3"/>
  <c r="R35" i="3"/>
  <c r="AB34" i="3"/>
  <c r="R34" i="3"/>
  <c r="AB33" i="3"/>
  <c r="R33" i="3"/>
  <c r="AB32" i="3"/>
  <c r="R32" i="3"/>
  <c r="AB31" i="3"/>
  <c r="R31" i="3"/>
  <c r="AB30" i="3"/>
  <c r="R30" i="3"/>
  <c r="AB29" i="3"/>
  <c r="R29" i="3"/>
  <c r="AB28" i="3"/>
  <c r="R28" i="3"/>
  <c r="AB27" i="3"/>
  <c r="R27" i="3"/>
  <c r="AB26" i="3"/>
  <c r="R26" i="3"/>
  <c r="AB25" i="3"/>
  <c r="R25" i="3"/>
  <c r="AA23" i="3"/>
  <c r="Z23" i="3"/>
  <c r="Y23" i="3"/>
  <c r="X23" i="3"/>
  <c r="W23" i="3"/>
  <c r="V23" i="3"/>
  <c r="U23" i="3"/>
  <c r="T23" i="3"/>
  <c r="S23" i="3"/>
  <c r="Q23" i="3"/>
  <c r="P23" i="3"/>
  <c r="O23" i="3"/>
  <c r="N23" i="3"/>
  <c r="M23" i="3"/>
  <c r="L23" i="3"/>
  <c r="K23" i="3"/>
  <c r="J23" i="3"/>
  <c r="I23" i="3"/>
  <c r="F23" i="3"/>
  <c r="C23" i="3"/>
  <c r="AB22" i="3"/>
  <c r="R22" i="3"/>
  <c r="AB21" i="3"/>
  <c r="R21" i="3"/>
  <c r="AB20" i="3"/>
  <c r="R20" i="3"/>
  <c r="AB19" i="3"/>
  <c r="R19" i="3"/>
  <c r="AB18" i="3"/>
  <c r="R18" i="3"/>
  <c r="AB17" i="3"/>
  <c r="R17" i="3"/>
  <c r="AB16" i="3"/>
  <c r="R16" i="3"/>
  <c r="AB15" i="3"/>
  <c r="R15" i="3"/>
  <c r="AB14" i="3"/>
  <c r="R14" i="3"/>
  <c r="AB13" i="3"/>
  <c r="R13" i="3"/>
  <c r="AB12" i="3"/>
  <c r="R12" i="3"/>
  <c r="AB11" i="3"/>
  <c r="R11" i="3"/>
  <c r="AB10" i="3"/>
  <c r="R10" i="3"/>
  <c r="AB9" i="3"/>
  <c r="R9" i="3"/>
  <c r="AB8" i="3"/>
  <c r="R8" i="3"/>
  <c r="AB7" i="3"/>
  <c r="R7" i="3"/>
  <c r="AB6" i="3"/>
  <c r="R6" i="3"/>
  <c r="AB99" i="2"/>
  <c r="AB100" i="2"/>
  <c r="AB101" i="2"/>
  <c r="AB102" i="2"/>
  <c r="AB103" i="2"/>
  <c r="AB104" i="2"/>
  <c r="AB105" i="2"/>
  <c r="AB106" i="2"/>
  <c r="R99" i="2"/>
  <c r="R100" i="2"/>
  <c r="R101" i="2"/>
  <c r="R102" i="2"/>
  <c r="R103" i="2"/>
  <c r="R104" i="2"/>
  <c r="R105" i="2"/>
  <c r="R106" i="2"/>
  <c r="Q79" i="2"/>
  <c r="Q90" i="2" s="1"/>
  <c r="C67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AB15" i="2"/>
  <c r="AB16" i="2"/>
  <c r="AB17" i="2"/>
  <c r="AB18" i="2"/>
  <c r="AB19" i="2"/>
  <c r="AB20" i="2"/>
  <c r="R15" i="2"/>
  <c r="R16" i="2"/>
  <c r="R17" i="2"/>
  <c r="R18" i="2"/>
  <c r="R19" i="2"/>
  <c r="R20" i="2"/>
  <c r="AA114" i="2"/>
  <c r="Z114" i="2"/>
  <c r="Y114" i="2"/>
  <c r="X114" i="2"/>
  <c r="W114" i="2"/>
  <c r="V114" i="2"/>
  <c r="U114" i="2"/>
  <c r="T114" i="2"/>
  <c r="S114" i="2"/>
  <c r="Q114" i="2"/>
  <c r="P114" i="2"/>
  <c r="O114" i="2"/>
  <c r="N114" i="2"/>
  <c r="M114" i="2"/>
  <c r="L114" i="2"/>
  <c r="K114" i="2"/>
  <c r="J114" i="2"/>
  <c r="I114" i="2"/>
  <c r="F114" i="2"/>
  <c r="C114" i="2"/>
  <c r="AB113" i="2"/>
  <c r="R113" i="2"/>
  <c r="AB112" i="2"/>
  <c r="R112" i="2"/>
  <c r="AB111" i="2"/>
  <c r="R111" i="2"/>
  <c r="AB110" i="2"/>
  <c r="R110" i="2"/>
  <c r="AB109" i="2"/>
  <c r="R109" i="2"/>
  <c r="AB108" i="2"/>
  <c r="R108" i="2"/>
  <c r="AB107" i="2"/>
  <c r="R107" i="2"/>
  <c r="AB98" i="2"/>
  <c r="R98" i="2"/>
  <c r="AB97" i="2"/>
  <c r="R97" i="2"/>
  <c r="AB96" i="2"/>
  <c r="R96" i="2"/>
  <c r="AB95" i="2"/>
  <c r="R95" i="2"/>
  <c r="AB94" i="2"/>
  <c r="R94" i="2"/>
  <c r="AB93" i="2"/>
  <c r="R93" i="2"/>
  <c r="AB92" i="2"/>
  <c r="R92" i="2"/>
  <c r="AA90" i="2"/>
  <c r="Z90" i="2"/>
  <c r="Y90" i="2"/>
  <c r="X90" i="2"/>
  <c r="W90" i="2"/>
  <c r="V90" i="2"/>
  <c r="U90" i="2"/>
  <c r="T90" i="2"/>
  <c r="S90" i="2"/>
  <c r="P90" i="2"/>
  <c r="O90" i="2"/>
  <c r="N90" i="2"/>
  <c r="M90" i="2"/>
  <c r="L90" i="2"/>
  <c r="K90" i="2"/>
  <c r="J90" i="2"/>
  <c r="I90" i="2"/>
  <c r="F90" i="2"/>
  <c r="C90" i="2"/>
  <c r="AB89" i="2"/>
  <c r="R89" i="2"/>
  <c r="AB88" i="2"/>
  <c r="R88" i="2"/>
  <c r="AB87" i="2"/>
  <c r="R87" i="2"/>
  <c r="AB86" i="2"/>
  <c r="R86" i="2"/>
  <c r="AB85" i="2"/>
  <c r="R85" i="2"/>
  <c r="AB84" i="2"/>
  <c r="R84" i="2"/>
  <c r="AB83" i="2"/>
  <c r="R83" i="2"/>
  <c r="AB82" i="2"/>
  <c r="R82" i="2"/>
  <c r="AB81" i="2"/>
  <c r="R81" i="2"/>
  <c r="AB80" i="2"/>
  <c r="R80" i="2"/>
  <c r="AB79" i="2"/>
  <c r="AB78" i="2"/>
  <c r="R78" i="2"/>
  <c r="AB77" i="2"/>
  <c r="R77" i="2"/>
  <c r="AB76" i="2"/>
  <c r="R76" i="2"/>
  <c r="AB75" i="2"/>
  <c r="R75" i="2"/>
  <c r="AB74" i="2"/>
  <c r="R74" i="2"/>
  <c r="AB73" i="2"/>
  <c r="R73" i="2"/>
  <c r="AB72" i="2"/>
  <c r="R72" i="2"/>
  <c r="AB71" i="2"/>
  <c r="R71" i="2"/>
  <c r="AB70" i="2"/>
  <c r="R70" i="2"/>
  <c r="AB69" i="2"/>
  <c r="R69" i="2"/>
  <c r="AA67" i="2"/>
  <c r="Z67" i="2"/>
  <c r="Y67" i="2"/>
  <c r="X67" i="2"/>
  <c r="W67" i="2"/>
  <c r="V67" i="2"/>
  <c r="U67" i="2"/>
  <c r="T67" i="2"/>
  <c r="S67" i="2"/>
  <c r="Q67" i="2"/>
  <c r="P67" i="2"/>
  <c r="O67" i="2"/>
  <c r="N67" i="2"/>
  <c r="M67" i="2"/>
  <c r="L67" i="2"/>
  <c r="K67" i="2"/>
  <c r="J67" i="2"/>
  <c r="I67" i="2"/>
  <c r="F67" i="2"/>
  <c r="AB66" i="2"/>
  <c r="R66" i="2"/>
  <c r="AB65" i="2"/>
  <c r="R65" i="2"/>
  <c r="AB64" i="2"/>
  <c r="R64" i="2"/>
  <c r="AB63" i="2"/>
  <c r="R63" i="2"/>
  <c r="AB62" i="2"/>
  <c r="R62" i="2"/>
  <c r="AB61" i="2"/>
  <c r="R61" i="2"/>
  <c r="AB60" i="2"/>
  <c r="R60" i="2"/>
  <c r="AB45" i="2"/>
  <c r="R45" i="2"/>
  <c r="AB44" i="2"/>
  <c r="R44" i="2"/>
  <c r="AB43" i="2"/>
  <c r="R43" i="2"/>
  <c r="AB42" i="2"/>
  <c r="R42" i="2"/>
  <c r="AB41" i="2"/>
  <c r="R41" i="2"/>
  <c r="AB40" i="2"/>
  <c r="R40" i="2"/>
  <c r="AB39" i="2"/>
  <c r="R39" i="2"/>
  <c r="AB38" i="2"/>
  <c r="R38" i="2"/>
  <c r="AB37" i="2"/>
  <c r="R37" i="2"/>
  <c r="AB36" i="2"/>
  <c r="R36" i="2"/>
  <c r="AB35" i="2"/>
  <c r="R35" i="2"/>
  <c r="AB34" i="2"/>
  <c r="R34" i="2"/>
  <c r="AB33" i="2"/>
  <c r="R33" i="2"/>
  <c r="AB32" i="2"/>
  <c r="R32" i="2"/>
  <c r="AB31" i="2"/>
  <c r="R31" i="2"/>
  <c r="AB30" i="2"/>
  <c r="R30" i="2"/>
  <c r="AA28" i="2"/>
  <c r="Z28" i="2"/>
  <c r="Y28" i="2"/>
  <c r="X28" i="2"/>
  <c r="W28" i="2"/>
  <c r="V28" i="2"/>
  <c r="U28" i="2"/>
  <c r="T28" i="2"/>
  <c r="S28" i="2"/>
  <c r="Q28" i="2"/>
  <c r="P28" i="2"/>
  <c r="O28" i="2"/>
  <c r="N28" i="2"/>
  <c r="M28" i="2"/>
  <c r="L28" i="2"/>
  <c r="K28" i="2"/>
  <c r="J28" i="2"/>
  <c r="I28" i="2"/>
  <c r="F28" i="2"/>
  <c r="C28" i="2"/>
  <c r="AB27" i="2"/>
  <c r="R27" i="2"/>
  <c r="AB26" i="2"/>
  <c r="R26" i="2"/>
  <c r="AB25" i="2"/>
  <c r="R25" i="2"/>
  <c r="AB24" i="2"/>
  <c r="R24" i="2"/>
  <c r="AB23" i="2"/>
  <c r="R23" i="2"/>
  <c r="AB22" i="2"/>
  <c r="R22" i="2"/>
  <c r="AB21" i="2"/>
  <c r="R21" i="2"/>
  <c r="AB14" i="2"/>
  <c r="R14" i="2"/>
  <c r="AB13" i="2"/>
  <c r="R13" i="2"/>
  <c r="AB12" i="2"/>
  <c r="R12" i="2"/>
  <c r="AB11" i="2"/>
  <c r="R11" i="2"/>
  <c r="AB10" i="2"/>
  <c r="R10" i="2"/>
  <c r="AB9" i="2"/>
  <c r="R9" i="2"/>
  <c r="AB8" i="2"/>
  <c r="R8" i="2"/>
  <c r="AB7" i="2"/>
  <c r="R7" i="2"/>
  <c r="AB6" i="2"/>
  <c r="R6" i="2"/>
  <c r="Q17" i="5" l="1"/>
  <c r="AA17" i="5"/>
  <c r="Q31" i="5"/>
  <c r="AA43" i="5"/>
  <c r="AA56" i="5"/>
  <c r="AA31" i="5"/>
  <c r="R79" i="2"/>
  <c r="Q43" i="5"/>
  <c r="Q56" i="5"/>
  <c r="F58" i="5"/>
  <c r="C58" i="5"/>
  <c r="H58" i="5"/>
  <c r="I58" i="5"/>
  <c r="J58" i="5"/>
  <c r="K58" i="5"/>
  <c r="L58" i="5"/>
  <c r="M58" i="5"/>
  <c r="N58" i="5"/>
  <c r="O58" i="5"/>
  <c r="P58" i="5"/>
  <c r="R58" i="5"/>
  <c r="S58" i="5"/>
  <c r="T58" i="5"/>
  <c r="U58" i="5"/>
  <c r="V58" i="5"/>
  <c r="W58" i="5"/>
  <c r="X58" i="5"/>
  <c r="Y58" i="5"/>
  <c r="Z58" i="5"/>
  <c r="Z86" i="4"/>
  <c r="V86" i="4"/>
  <c r="AB84" i="4"/>
  <c r="U86" i="4"/>
  <c r="Y86" i="4"/>
  <c r="L86" i="4"/>
  <c r="P86" i="4"/>
  <c r="J86" i="4"/>
  <c r="N86" i="4"/>
  <c r="R29" i="4"/>
  <c r="R61" i="4"/>
  <c r="R84" i="4"/>
  <c r="I86" i="4"/>
  <c r="M86" i="4"/>
  <c r="Q86" i="4"/>
  <c r="R45" i="4"/>
  <c r="AB61" i="4"/>
  <c r="F86" i="4"/>
  <c r="S86" i="4"/>
  <c r="W86" i="4"/>
  <c r="AA86" i="4"/>
  <c r="AB29" i="4"/>
  <c r="AB45" i="4"/>
  <c r="C86" i="4"/>
  <c r="K86" i="4"/>
  <c r="O86" i="4"/>
  <c r="T86" i="4"/>
  <c r="X86" i="4"/>
  <c r="V92" i="3"/>
  <c r="AB90" i="3"/>
  <c r="Z92" i="3"/>
  <c r="U92" i="3"/>
  <c r="Y92" i="3"/>
  <c r="L92" i="3"/>
  <c r="P92" i="3"/>
  <c r="J92" i="3"/>
  <c r="N92" i="3"/>
  <c r="S92" i="3"/>
  <c r="R23" i="3"/>
  <c r="AB48" i="3"/>
  <c r="C92" i="3"/>
  <c r="K92" i="3"/>
  <c r="O92" i="3"/>
  <c r="R90" i="3"/>
  <c r="I92" i="3"/>
  <c r="M92" i="3"/>
  <c r="Q92" i="3"/>
  <c r="AA92" i="3"/>
  <c r="R48" i="3"/>
  <c r="AB74" i="3"/>
  <c r="R74" i="3"/>
  <c r="F92" i="3"/>
  <c r="W92" i="3"/>
  <c r="AB23" i="3"/>
  <c r="T92" i="3"/>
  <c r="X92" i="3"/>
  <c r="AB90" i="2"/>
  <c r="AA116" i="2"/>
  <c r="S116" i="2"/>
  <c r="W116" i="2"/>
  <c r="AB28" i="2"/>
  <c r="AB67" i="2"/>
  <c r="V116" i="2"/>
  <c r="Z116" i="2"/>
  <c r="C116" i="2"/>
  <c r="K116" i="2"/>
  <c r="O116" i="2"/>
  <c r="T116" i="2"/>
  <c r="X116" i="2"/>
  <c r="R67" i="2"/>
  <c r="J116" i="2"/>
  <c r="N116" i="2"/>
  <c r="AB114" i="2"/>
  <c r="L116" i="2"/>
  <c r="P116" i="2"/>
  <c r="U116" i="2"/>
  <c r="Y116" i="2"/>
  <c r="R90" i="2"/>
  <c r="R114" i="2"/>
  <c r="I116" i="2"/>
  <c r="M116" i="2"/>
  <c r="Q116" i="2"/>
  <c r="F116" i="2"/>
  <c r="R28" i="2"/>
  <c r="Q58" i="5" l="1"/>
  <c r="AB56" i="5"/>
  <c r="AA58" i="5"/>
  <c r="N61" i="5" s="1"/>
  <c r="AB43" i="5"/>
  <c r="R86" i="4"/>
  <c r="AB86" i="4"/>
  <c r="O89" i="4" s="1"/>
  <c r="R92" i="3"/>
  <c r="AB92" i="3"/>
  <c r="O95" i="3" s="1"/>
  <c r="AB116" i="2"/>
  <c r="O119" i="2" s="1"/>
  <c r="R116" i="2"/>
  <c r="N60" i="5" l="1"/>
  <c r="O88" i="4"/>
  <c r="O94" i="3"/>
  <c r="O118" i="2"/>
  <c r="AB77" i="1" l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76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50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25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6" i="1"/>
  <c r="AA90" i="1"/>
  <c r="Z90" i="1"/>
  <c r="Y90" i="1"/>
  <c r="X90" i="1"/>
  <c r="W90" i="1"/>
  <c r="V90" i="1"/>
  <c r="U90" i="1"/>
  <c r="T90" i="1"/>
  <c r="S90" i="1"/>
  <c r="Q90" i="1"/>
  <c r="P90" i="1"/>
  <c r="O90" i="1"/>
  <c r="N90" i="1"/>
  <c r="M90" i="1"/>
  <c r="L90" i="1"/>
  <c r="K90" i="1"/>
  <c r="J90" i="1"/>
  <c r="I90" i="1"/>
  <c r="G90" i="1"/>
  <c r="C90" i="1"/>
  <c r="AA74" i="1"/>
  <c r="Z74" i="1"/>
  <c r="Y74" i="1"/>
  <c r="X74" i="1"/>
  <c r="W74" i="1"/>
  <c r="V74" i="1"/>
  <c r="U74" i="1"/>
  <c r="T74" i="1"/>
  <c r="S74" i="1"/>
  <c r="Q74" i="1"/>
  <c r="P74" i="1"/>
  <c r="O74" i="1"/>
  <c r="N74" i="1"/>
  <c r="M74" i="1"/>
  <c r="L74" i="1"/>
  <c r="K74" i="1"/>
  <c r="J74" i="1"/>
  <c r="I74" i="1"/>
  <c r="G74" i="1"/>
  <c r="C74" i="1"/>
  <c r="AA48" i="1"/>
  <c r="Z48" i="1"/>
  <c r="Y48" i="1"/>
  <c r="X48" i="1"/>
  <c r="W48" i="1"/>
  <c r="V48" i="1"/>
  <c r="U48" i="1"/>
  <c r="T48" i="1"/>
  <c r="S48" i="1"/>
  <c r="Q48" i="1"/>
  <c r="P48" i="1"/>
  <c r="O48" i="1"/>
  <c r="N48" i="1"/>
  <c r="M48" i="1"/>
  <c r="L48" i="1"/>
  <c r="K48" i="1"/>
  <c r="J48" i="1"/>
  <c r="I48" i="1"/>
  <c r="G48" i="1"/>
  <c r="C48" i="1"/>
  <c r="AA23" i="1"/>
  <c r="Z23" i="1"/>
  <c r="Y23" i="1"/>
  <c r="X23" i="1"/>
  <c r="W23" i="1"/>
  <c r="V23" i="1"/>
  <c r="U23" i="1"/>
  <c r="T23" i="1"/>
  <c r="S23" i="1"/>
  <c r="Q23" i="1"/>
  <c r="P23" i="1"/>
  <c r="O23" i="1"/>
  <c r="N23" i="1"/>
  <c r="M23" i="1"/>
  <c r="L23" i="1"/>
  <c r="K23" i="1"/>
  <c r="J23" i="1"/>
  <c r="I23" i="1"/>
  <c r="G23" i="1"/>
  <c r="C23" i="1"/>
  <c r="R90" i="1" l="1"/>
  <c r="R23" i="1"/>
  <c r="R48" i="1"/>
  <c r="AB48" i="1"/>
  <c r="AB74" i="1"/>
  <c r="AB90" i="1"/>
  <c r="AB23" i="1"/>
  <c r="J92" i="1"/>
  <c r="N92" i="1"/>
  <c r="S92" i="1"/>
  <c r="W92" i="1"/>
  <c r="AA92" i="1"/>
  <c r="T92" i="1"/>
  <c r="X92" i="1"/>
  <c r="C92" i="1"/>
  <c r="K92" i="1"/>
  <c r="O92" i="1"/>
  <c r="G92" i="1"/>
  <c r="L92" i="1"/>
  <c r="P92" i="1"/>
  <c r="U92" i="1"/>
  <c r="Y92" i="1"/>
  <c r="I92" i="1"/>
  <c r="M92" i="1"/>
  <c r="Q92" i="1"/>
  <c r="V92" i="1"/>
  <c r="Z92" i="1"/>
  <c r="AC90" i="1"/>
  <c r="R74" i="1"/>
  <c r="AC74" i="1" s="1"/>
  <c r="AB92" i="1" l="1"/>
  <c r="O95" i="1" s="1"/>
  <c r="R92" i="1"/>
  <c r="O94" i="1" s="1"/>
</calcChain>
</file>

<file path=xl/sharedStrings.xml><?xml version="1.0" encoding="utf-8"?>
<sst xmlns="http://schemas.openxmlformats.org/spreadsheetml/2006/main" count="2043" uniqueCount="996">
  <si>
    <t>Developers Sale</t>
  </si>
  <si>
    <t>Affordable Housing Overall</t>
  </si>
  <si>
    <t>Quarter</t>
  </si>
  <si>
    <t>Planning Ref</t>
  </si>
  <si>
    <t>No. of Units</t>
  </si>
  <si>
    <t>Settlement</t>
  </si>
  <si>
    <t>Scheme Name</t>
  </si>
  <si>
    <t>Self-Build (Y/N)</t>
  </si>
  <si>
    <t>Determined Date</t>
  </si>
  <si>
    <t>1BF</t>
  </si>
  <si>
    <t>2BF</t>
  </si>
  <si>
    <t>3+BF</t>
  </si>
  <si>
    <t>1BH</t>
  </si>
  <si>
    <t>2BH</t>
  </si>
  <si>
    <t>3BH</t>
  </si>
  <si>
    <t>4BH</t>
  </si>
  <si>
    <t>5+BH</t>
  </si>
  <si>
    <t>Ukn</t>
  </si>
  <si>
    <t>Total</t>
  </si>
  <si>
    <t xml:space="preserve">Total </t>
  </si>
  <si>
    <t>21/03740/FUL</t>
  </si>
  <si>
    <t>Greenleys</t>
  </si>
  <si>
    <t>Former Rugby Club, Field Lane</t>
  </si>
  <si>
    <t>N</t>
  </si>
  <si>
    <t>22/01115/FUL</t>
  </si>
  <si>
    <t>CMK</t>
  </si>
  <si>
    <t>Station House, Elder Gate</t>
  </si>
  <si>
    <t>23/02909/REM</t>
  </si>
  <si>
    <t>Shenley Wood</t>
  </si>
  <si>
    <t>Santander, Chalkdell Drive</t>
  </si>
  <si>
    <t>24/00344/PRIOR</t>
  </si>
  <si>
    <t>Wolverton Mill</t>
  </si>
  <si>
    <t>Unit 3, Walker Avenue</t>
  </si>
  <si>
    <t>24/00192/FUL</t>
  </si>
  <si>
    <t>Loughton</t>
  </si>
  <si>
    <t>55 London Road</t>
  </si>
  <si>
    <t>24/00617/PRIOR</t>
  </si>
  <si>
    <t>Caldecotte</t>
  </si>
  <si>
    <t>1 Caldecotte Lake</t>
  </si>
  <si>
    <t>24/00579/FUL</t>
  </si>
  <si>
    <t>Newport Pagnell</t>
  </si>
  <si>
    <t>Plot 2, Glen Fields</t>
  </si>
  <si>
    <t>24/00569/PRIOR</t>
  </si>
  <si>
    <t>Sherington Nurseries, Bedford Road</t>
  </si>
  <si>
    <t>23/02770/FUL</t>
  </si>
  <si>
    <t>Stony Stratford</t>
  </si>
  <si>
    <t>Stratford House, Mill Lane</t>
  </si>
  <si>
    <t>23/02498/FUL</t>
  </si>
  <si>
    <t>Bletchley</t>
  </si>
  <si>
    <t xml:space="preserve">69-71 Queensway </t>
  </si>
  <si>
    <t>24/00683/PRIOR</t>
  </si>
  <si>
    <t>7 Copperhouse Court</t>
  </si>
  <si>
    <t>23/02803/COU</t>
  </si>
  <si>
    <t>Wolverton</t>
  </si>
  <si>
    <t>Inca House</t>
  </si>
  <si>
    <t>24/00736/FUL</t>
  </si>
  <si>
    <t>Coffee Hall</t>
  </si>
  <si>
    <t>47 Garraway’s</t>
  </si>
  <si>
    <t>24/00572/PRIOR</t>
  </si>
  <si>
    <t>30, 32 &amp; 34 Watling Street</t>
  </si>
  <si>
    <t>24/00264/FUL</t>
  </si>
  <si>
    <t>Little Brickhill</t>
  </si>
  <si>
    <t>The White House, Watling Street</t>
  </si>
  <si>
    <t>24/00072/REM</t>
  </si>
  <si>
    <t>Tattenhoe Park</t>
  </si>
  <si>
    <t>Phase 7</t>
  </si>
  <si>
    <t>23/00358/PRIOR</t>
  </si>
  <si>
    <t>Linford Wood</t>
  </si>
  <si>
    <t>Marlborough Court, Sunrise Parkway</t>
  </si>
  <si>
    <t>23/00315/PRIOR</t>
  </si>
  <si>
    <t>Total Units Q1</t>
  </si>
  <si>
    <t>TOTAL Q1</t>
  </si>
  <si>
    <t>23/00550/FUL</t>
  </si>
  <si>
    <t>Bank House</t>
  </si>
  <si>
    <t>24/01404/CLUE</t>
  </si>
  <si>
    <t>Fishermead</t>
  </si>
  <si>
    <t>43 Mullion Place</t>
  </si>
  <si>
    <t>24/00980/FUL</t>
  </si>
  <si>
    <t>Shenley Church End</t>
  </si>
  <si>
    <t>Land North of 1 Aldwycks Close</t>
  </si>
  <si>
    <t>Y</t>
  </si>
  <si>
    <t>24/01422/PRIOR</t>
  </si>
  <si>
    <t>Woburn Sands</t>
  </si>
  <si>
    <t>3 High Street</t>
  </si>
  <si>
    <t>24/01265/PRIOR</t>
  </si>
  <si>
    <t>6 Caldecotte Lake Business Park</t>
  </si>
  <si>
    <t>24/01084/FUL</t>
  </si>
  <si>
    <t>Bradwell</t>
  </si>
  <si>
    <t xml:space="preserve">Wardens Accommodation </t>
  </si>
  <si>
    <t>23/00988/FUL</t>
  </si>
  <si>
    <t>Oakridge Park</t>
  </si>
  <si>
    <t>Land to the South of Texel Close</t>
  </si>
  <si>
    <t>24/01624/PRIOR</t>
  </si>
  <si>
    <t>UNIT 26 AND 27 WALKER AVENUE</t>
  </si>
  <si>
    <t>24/01436/FUL</t>
  </si>
  <si>
    <t>36 Milford Avenue</t>
  </si>
  <si>
    <t>24/01674/PRIOR</t>
  </si>
  <si>
    <t>2 Caldecotte Lake</t>
  </si>
  <si>
    <t>24/00036/FUL</t>
  </si>
  <si>
    <t>500 Marlborough Gate</t>
  </si>
  <si>
    <t>Total Units Q2</t>
  </si>
  <si>
    <t>Total Q2</t>
  </si>
  <si>
    <t>Total Units Q3</t>
  </si>
  <si>
    <t>Total Q3</t>
  </si>
  <si>
    <t>Total Units Q4</t>
  </si>
  <si>
    <t>Total Q4</t>
  </si>
  <si>
    <t>Total All Quarters</t>
  </si>
  <si>
    <t>Total for [Year]</t>
  </si>
  <si>
    <t>Total Permitted Housing</t>
  </si>
  <si>
    <t xml:space="preserve">% Affordable </t>
  </si>
  <si>
    <t>Housing Mix of Permitted Developments All Applications 2023-24</t>
  </si>
  <si>
    <t>Self-Build Comments</t>
  </si>
  <si>
    <t>22/00751/FUL</t>
  </si>
  <si>
    <t>96 High Street</t>
  </si>
  <si>
    <t>22/02173/REM</t>
  </si>
  <si>
    <t>Oxley Park</t>
  </si>
  <si>
    <t>Land North of 164 Holden Ave</t>
  </si>
  <si>
    <t>23/00612/PRIOR</t>
  </si>
  <si>
    <t>wolverton</t>
  </si>
  <si>
    <t>10-12 The Square</t>
  </si>
  <si>
    <t>23/00671/PRIOR</t>
  </si>
  <si>
    <t>3 Copperhouse Court</t>
  </si>
  <si>
    <t>22/03218/REM</t>
  </si>
  <si>
    <t>Great Linford</t>
  </si>
  <si>
    <t>Land at Black Horse Bridge</t>
  </si>
  <si>
    <t>22/01476/OUT</t>
  </si>
  <si>
    <t>29 Pitcher Lane</t>
  </si>
  <si>
    <t>23/00722/PRIOR</t>
  </si>
  <si>
    <t>Technology House</t>
  </si>
  <si>
    <t>23/00845/PRIOR</t>
  </si>
  <si>
    <t>46A Tecton Centre</t>
  </si>
  <si>
    <t>21/03420/OUTEIS</t>
  </si>
  <si>
    <t>MK East</t>
  </si>
  <si>
    <t>MK East - Bloor</t>
  </si>
  <si>
    <t>22/02289/REM</t>
  </si>
  <si>
    <t>Kents Hill Park</t>
  </si>
  <si>
    <t>Land off Timbold Drive</t>
  </si>
  <si>
    <t>23/00419/FUL</t>
  </si>
  <si>
    <t xml:space="preserve">Ravenstone </t>
  </si>
  <si>
    <t>Westcott House, Common Street</t>
  </si>
  <si>
    <t>21/02342/FUL</t>
  </si>
  <si>
    <t>Eagle Farm</t>
  </si>
  <si>
    <t>Fromer Wavendon Golf Centre</t>
  </si>
  <si>
    <t>22/02373/REM</t>
  </si>
  <si>
    <t>Whitehouse</t>
  </si>
  <si>
    <t>Parcel P&amp;V</t>
  </si>
  <si>
    <t>23/00968/COU</t>
  </si>
  <si>
    <t>Vicarage Road</t>
  </si>
  <si>
    <t>22/02561/FUL</t>
  </si>
  <si>
    <t>Land rear of 71-79 Victoria Road</t>
  </si>
  <si>
    <t>22/03201/OUT</t>
  </si>
  <si>
    <t>Walton</t>
  </si>
  <si>
    <t>LAND WEST OF WALTON MANOR</t>
  </si>
  <si>
    <t>22/02916/FUL</t>
  </si>
  <si>
    <t>Stoke Goldington</t>
  </si>
  <si>
    <t>22 High Street</t>
  </si>
  <si>
    <t>23/01123/PRIOR</t>
  </si>
  <si>
    <t>169 Queensway</t>
  </si>
  <si>
    <t>23/01293/PRIOR</t>
  </si>
  <si>
    <t>1A , Bedford Street</t>
  </si>
  <si>
    <t>23/01060/FUL</t>
  </si>
  <si>
    <t>67 High Street</t>
  </si>
  <si>
    <t>23/00406/FUL*</t>
  </si>
  <si>
    <t>Crownhill</t>
  </si>
  <si>
    <t>3 Keaton Close</t>
  </si>
  <si>
    <t xml:space="preserve">Application form </t>
  </si>
  <si>
    <t>21/00163/FUL</t>
  </si>
  <si>
    <t>Shenley Brook End</t>
  </si>
  <si>
    <t>Land South of Manifold Lane</t>
  </si>
  <si>
    <t>22/02322/REM</t>
  </si>
  <si>
    <t>WEA AREA 10.1-10.3</t>
  </si>
  <si>
    <t>23/01044/PRIOR</t>
  </si>
  <si>
    <t>143-145 Queensway</t>
  </si>
  <si>
    <t>23/01281/FUL</t>
  </si>
  <si>
    <t>Land at Glenfield</t>
  </si>
  <si>
    <t>22/03005/REM*</t>
  </si>
  <si>
    <t>Land West of Newport Road</t>
  </si>
  <si>
    <t>2 Plots within Housing Schedule</t>
  </si>
  <si>
    <t>21/03369/FUL</t>
  </si>
  <si>
    <t>Hanslope</t>
  </si>
  <si>
    <t>The Globe</t>
  </si>
  <si>
    <t>21/03650/OUT</t>
  </si>
  <si>
    <t>23/01764/FUL</t>
  </si>
  <si>
    <t>110 High Street</t>
  </si>
  <si>
    <t>22/00138/FUL</t>
  </si>
  <si>
    <t>Westminster House, Avebury Boulevard</t>
  </si>
  <si>
    <t>22/02405/REM</t>
  </si>
  <si>
    <t>Parcel W</t>
  </si>
  <si>
    <t>23/02116/PRIOR*</t>
  </si>
  <si>
    <t>Addersey Farm, Eakley Lanes</t>
  </si>
  <si>
    <t>23/01513/FUL</t>
  </si>
  <si>
    <t>23/00635/FUL</t>
  </si>
  <si>
    <t>Olney</t>
  </si>
  <si>
    <t>9 High Street South</t>
  </si>
  <si>
    <t>23/02176/FUL</t>
  </si>
  <si>
    <t>Emberton</t>
  </si>
  <si>
    <t>34 Gravel Walk</t>
  </si>
  <si>
    <t>23/02217/PRIOR</t>
  </si>
  <si>
    <t>1 Copperhouse Court</t>
  </si>
  <si>
    <t>22/01902/FUL</t>
  </si>
  <si>
    <t>Land South of Stratford Road</t>
  </si>
  <si>
    <t>23/02373/FUL</t>
  </si>
  <si>
    <t>Wavendon</t>
  </si>
  <si>
    <t>Stokesay Cottage, 75 Newport Road</t>
  </si>
  <si>
    <t>23/02579/PRIOR</t>
  </si>
  <si>
    <t>207-209 Queensway</t>
  </si>
  <si>
    <t>23/02676/PRIOR</t>
  </si>
  <si>
    <t>127 High Street</t>
  </si>
  <si>
    <t>21/00653/FUL</t>
  </si>
  <si>
    <t>Garages rear of 16-26 Berwick Drive</t>
  </si>
  <si>
    <t>21/02945/OUT</t>
  </si>
  <si>
    <t>Lavendon</t>
  </si>
  <si>
    <t>Land to the North West of Harold Road</t>
  </si>
  <si>
    <t>23/02705/FUL</t>
  </si>
  <si>
    <t>Hayden Cottage, 76 Weathercock Lane</t>
  </si>
  <si>
    <t>22/00462/FUL</t>
  </si>
  <si>
    <t>11 Baldwin Crescent</t>
  </si>
  <si>
    <t>23/01264/REM</t>
  </si>
  <si>
    <t>Phase 1A</t>
  </si>
  <si>
    <t>23/02660/FUL</t>
  </si>
  <si>
    <t>Woughton Park</t>
  </si>
  <si>
    <t xml:space="preserve">1 Saddington </t>
  </si>
  <si>
    <t>23/02448/FUL</t>
  </si>
  <si>
    <t>New Bradwell</t>
  </si>
  <si>
    <t>The Foressters Arms, 21 Newport Road</t>
  </si>
  <si>
    <t>23/02894/FUL</t>
  </si>
  <si>
    <t xml:space="preserve">146a Queensway </t>
  </si>
  <si>
    <t>24/00051/PRIOR</t>
  </si>
  <si>
    <t>1st &amp; 2nd Floor, 1 Copperhouse Court</t>
  </si>
  <si>
    <t>23/02562/COU</t>
  </si>
  <si>
    <t>7 Fortescue Drive</t>
  </si>
  <si>
    <t>23/02747/FUL</t>
  </si>
  <si>
    <t>Plot X5 Leys Road</t>
  </si>
  <si>
    <t>24/00115/FUL</t>
  </si>
  <si>
    <t>19 Green Lane</t>
  </si>
  <si>
    <t>23/02597/REM</t>
  </si>
  <si>
    <t>Santander Site, Chalkdell Drive</t>
  </si>
  <si>
    <t>22/02477/FUL</t>
  </si>
  <si>
    <t>Bow Brickhill</t>
  </si>
  <si>
    <t>Land to the East of Tilbrook Farm, Station Road</t>
  </si>
  <si>
    <t>23/02574/FUL</t>
  </si>
  <si>
    <t>1 High Street</t>
  </si>
  <si>
    <t xml:space="preserve">*2 Self Build Plots </t>
  </si>
  <si>
    <t>Housing Mix of Permitted Developments All Applications 2022-23</t>
  </si>
  <si>
    <t>21/02270/FUL</t>
  </si>
  <si>
    <t>37 Parkway</t>
  </si>
  <si>
    <t>21/03408/FUL</t>
  </si>
  <si>
    <t>Cuckoo Hill Farm</t>
  </si>
  <si>
    <t>21/03212/FUL</t>
  </si>
  <si>
    <t>Land North of Blind Pond Lane</t>
  </si>
  <si>
    <t>21/01682/REM</t>
  </si>
  <si>
    <t>Glebe Farm</t>
  </si>
  <si>
    <t>Land North of Wavendon Business</t>
  </si>
  <si>
    <t>21/03744/FUL</t>
  </si>
  <si>
    <t>37 Vicarage Road</t>
  </si>
  <si>
    <t>21/03367/FUL</t>
  </si>
  <si>
    <t>124 Western Road</t>
  </si>
  <si>
    <t>21/02236/FUL</t>
  </si>
  <si>
    <t>Site at Rectory Farm</t>
  </si>
  <si>
    <t>21/03077/REM</t>
  </si>
  <si>
    <t>North Crawley</t>
  </si>
  <si>
    <t>3 Orchard Way</t>
  </si>
  <si>
    <t>21/02872/REM</t>
  </si>
  <si>
    <t>21/02250/FUL</t>
  </si>
  <si>
    <t>Land at corner of Bolbeck Avenue</t>
  </si>
  <si>
    <t>21/03205/FUL</t>
  </si>
  <si>
    <t>Castlethorpe</t>
  </si>
  <si>
    <t>1 Wolverton Road</t>
  </si>
  <si>
    <t>22/00495/FUL</t>
  </si>
  <si>
    <t>47 High Street</t>
  </si>
  <si>
    <t>22/01186/PRIOR</t>
  </si>
  <si>
    <t>Rose Lane Farm, Forest Road</t>
  </si>
  <si>
    <t>21/03526/REM</t>
  </si>
  <si>
    <t>Parcels Q&amp;R</t>
  </si>
  <si>
    <t>21/03434/FUL</t>
  </si>
  <si>
    <t>Wlakers Bridge Farm</t>
  </si>
  <si>
    <t>22/01434/PRIOR</t>
  </si>
  <si>
    <t>Longlands Farm</t>
  </si>
  <si>
    <t>21/02457/FUL</t>
  </si>
  <si>
    <t>Campbell Park</t>
  </si>
  <si>
    <t>Campbell Wharf, Overgate</t>
  </si>
  <si>
    <t>21/0334/FUL</t>
  </si>
  <si>
    <t>Westfields Station Road</t>
  </si>
  <si>
    <t>22/01547/FUL</t>
  </si>
  <si>
    <t>Sherington</t>
  </si>
  <si>
    <t>The Small House, 6 High Street</t>
  </si>
  <si>
    <t>21/02387/REM</t>
  </si>
  <si>
    <t>Eagle Farm South</t>
  </si>
  <si>
    <t>Land to the West of Wavendon Lodge</t>
  </si>
  <si>
    <t>21/02246/FULEIS</t>
  </si>
  <si>
    <t>Land at Saxon Court</t>
  </si>
  <si>
    <t>22/00142/FUL</t>
  </si>
  <si>
    <t>Land ADJ 35 Walnuts Close</t>
  </si>
  <si>
    <t>22/00266/FUL</t>
  </si>
  <si>
    <t>Fennella Park Garden</t>
  </si>
  <si>
    <t>21/03028/REM</t>
  </si>
  <si>
    <t>Fairfields</t>
  </si>
  <si>
    <t>Land at Watling Street</t>
  </si>
  <si>
    <t>22/0176/PRIOR</t>
  </si>
  <si>
    <t>Maybrook House</t>
  </si>
  <si>
    <t>21/01963/FUL</t>
  </si>
  <si>
    <t>9&amp;9a Stratford Road</t>
  </si>
  <si>
    <t>21/02085/OUT</t>
  </si>
  <si>
    <t>Land West of Newport Rd</t>
  </si>
  <si>
    <t>Mix decided at REM stage</t>
  </si>
  <si>
    <t>21/02658/FUL</t>
  </si>
  <si>
    <t>164 High Street (Gas Works)</t>
  </si>
  <si>
    <t>22/01400/FUL</t>
  </si>
  <si>
    <t>Bridge Street House, Bridge St</t>
  </si>
  <si>
    <t>22/02432/PRIOR</t>
  </si>
  <si>
    <t>DJC Autos, Station Rd</t>
  </si>
  <si>
    <t>22/02342/FUL</t>
  </si>
  <si>
    <t>20 Newport Road</t>
  </si>
  <si>
    <t>22/00600/FUL</t>
  </si>
  <si>
    <t>Haversham</t>
  </si>
  <si>
    <t>Land to west of  School</t>
  </si>
  <si>
    <t>21/01130/FUL</t>
  </si>
  <si>
    <t>22/02567/PRIOR</t>
  </si>
  <si>
    <t>93 High Street</t>
  </si>
  <si>
    <t>22/01877/FUL</t>
  </si>
  <si>
    <t>Tinkers Bridge</t>
  </si>
  <si>
    <t>4 Holmfield Close</t>
  </si>
  <si>
    <t>22/02870/PRIOR</t>
  </si>
  <si>
    <t>Sovereign Court</t>
  </si>
  <si>
    <t>22/03006/FUL</t>
  </si>
  <si>
    <t>Heelands</t>
  </si>
  <si>
    <t>42 The Craven</t>
  </si>
  <si>
    <t>22/02755/REM</t>
  </si>
  <si>
    <t>Land north of Holden Avenue</t>
  </si>
  <si>
    <t>22/00716/REM</t>
  </si>
  <si>
    <t>Parcels S,T&amp;U</t>
  </si>
  <si>
    <t>22/00882/FUL</t>
  </si>
  <si>
    <t>The Bungalow, North Crawley Rd</t>
  </si>
  <si>
    <t>22/02449/FUL*</t>
  </si>
  <si>
    <t>Hardmead</t>
  </si>
  <si>
    <t>Manor Farm*</t>
  </si>
  <si>
    <t>22/01967/FUL</t>
  </si>
  <si>
    <t>Broughton</t>
  </si>
  <si>
    <t>Land East of Broklands</t>
  </si>
  <si>
    <t>21/01724/FUL</t>
  </si>
  <si>
    <t>65 Eastfield Drive</t>
  </si>
  <si>
    <t>23/00005/REM</t>
  </si>
  <si>
    <t>Bradville</t>
  </si>
  <si>
    <t>Stanton High Cottage</t>
  </si>
  <si>
    <t>Total for 2022-23</t>
  </si>
  <si>
    <t>Housing Mix of Permitted Developments All Applications 2021-22</t>
  </si>
  <si>
    <t>21/00378/PANB1C</t>
  </si>
  <si>
    <t>Tempus House</t>
  </si>
  <si>
    <t>21/00445/PNNDAC</t>
  </si>
  <si>
    <t>21/00129/FUL</t>
  </si>
  <si>
    <t>21/00814/PANB1C</t>
  </si>
  <si>
    <t>Gloucester House</t>
  </si>
  <si>
    <t>21/00801/FUL</t>
  </si>
  <si>
    <t>2 Derwent Drive</t>
  </si>
  <si>
    <t>21/00823/PANB1C</t>
  </si>
  <si>
    <t>Westminster House</t>
  </si>
  <si>
    <t>21/00840/FUL</t>
  </si>
  <si>
    <t>52 St Catherine's Avenue</t>
  </si>
  <si>
    <t>21/00928/PANB1C</t>
  </si>
  <si>
    <t>Nobel House</t>
  </si>
  <si>
    <t>21/00565/OUT</t>
  </si>
  <si>
    <t>Walnut Tree</t>
  </si>
  <si>
    <t>21 Walton Road</t>
  </si>
  <si>
    <t>21/00514/OUT</t>
  </si>
  <si>
    <t>35 Walnut Close</t>
  </si>
  <si>
    <t>21/00211/FUL</t>
  </si>
  <si>
    <t>Land Rear of Walnut Drive</t>
  </si>
  <si>
    <t>21/01036/PANB1C</t>
  </si>
  <si>
    <t>Silbury Court</t>
  </si>
  <si>
    <t>21/01033/PANB1C</t>
  </si>
  <si>
    <t>21/01035/PANB1C</t>
  </si>
  <si>
    <t>21/01034/PANB1C</t>
  </si>
  <si>
    <t>21/01037/PANB1C</t>
  </si>
  <si>
    <t>20/00133/OUTEIS</t>
  </si>
  <si>
    <t>Tickford Fields</t>
  </si>
  <si>
    <t>21/01153/PANA1C</t>
  </si>
  <si>
    <t>21/01026/FUL</t>
  </si>
  <si>
    <t>13 Stratford Road</t>
  </si>
  <si>
    <t>21/00385/FUL</t>
  </si>
  <si>
    <t>Springfield</t>
  </si>
  <si>
    <t>55 Belsize Avenue</t>
  </si>
  <si>
    <t>21/01421/PANB1C</t>
  </si>
  <si>
    <t>Northgate House</t>
  </si>
  <si>
    <t>21/01388/PANB1C</t>
  </si>
  <si>
    <t>21/00318/REM</t>
  </si>
  <si>
    <t>Parcel J,K &amp; L</t>
  </si>
  <si>
    <t>20/03080/FUL</t>
  </si>
  <si>
    <t>Site South of Elmswell Gate</t>
  </si>
  <si>
    <t>21/00301/FUL</t>
  </si>
  <si>
    <t>11 Beech Avenue</t>
  </si>
  <si>
    <t>21/00837/FUL</t>
  </si>
  <si>
    <t>141 Queensway</t>
  </si>
  <si>
    <t>21/01519/PANA1C</t>
  </si>
  <si>
    <t>10 Princes Way</t>
  </si>
  <si>
    <t>21/02682/FUL</t>
  </si>
  <si>
    <t>Frosts Landscape, Newport Road</t>
  </si>
  <si>
    <t>21/01910/PANB1C</t>
  </si>
  <si>
    <t>Unit 23 Walker Avenue</t>
  </si>
  <si>
    <t>21/01616/FUL</t>
  </si>
  <si>
    <t>6-8 Church Walk</t>
  </si>
  <si>
    <t>21/01884/PANB1C</t>
  </si>
  <si>
    <t>10 Copperhouse Court</t>
  </si>
  <si>
    <t>21/01740/FUL</t>
  </si>
  <si>
    <t>Milton Keynes Village</t>
  </si>
  <si>
    <t>Southside Farm</t>
  </si>
  <si>
    <t>21/01285/FUL</t>
  </si>
  <si>
    <t>5 High Street</t>
  </si>
  <si>
    <t>21/01013/REM</t>
  </si>
  <si>
    <t>Black Horse Lodge</t>
  </si>
  <si>
    <t>21/00945/FUL</t>
  </si>
  <si>
    <t>14 Silver Street</t>
  </si>
  <si>
    <t>21/00842/FUL</t>
  </si>
  <si>
    <t>127A High Street</t>
  </si>
  <si>
    <t>20/03283/FUL</t>
  </si>
  <si>
    <t>Land off Daubney Gate</t>
  </si>
  <si>
    <t>21/01402/REM</t>
  </si>
  <si>
    <t xml:space="preserve">Phase 4 - Bellway </t>
  </si>
  <si>
    <t>21/02004/FUL</t>
  </si>
  <si>
    <t>174 Western Road</t>
  </si>
  <si>
    <t>21/00648/FUL</t>
  </si>
  <si>
    <t>Land off Carrick Road</t>
  </si>
  <si>
    <t>21/00647/FUL</t>
  </si>
  <si>
    <t>Land off Pentewan Gate</t>
  </si>
  <si>
    <t>21/00697/FUL</t>
  </si>
  <si>
    <t>1 Fern Grove</t>
  </si>
  <si>
    <t>21/02269/FUL</t>
  </si>
  <si>
    <t>21/02389/FUL</t>
  </si>
  <si>
    <t>104 Clarence Road</t>
  </si>
  <si>
    <t>21/01891/FUL</t>
  </si>
  <si>
    <t>Land to west of 6&amp;8 Cross End</t>
  </si>
  <si>
    <t>21/01185/FUL</t>
  </si>
  <si>
    <t>5 Surrey Road</t>
  </si>
  <si>
    <t>21/03039/PANA1C</t>
  </si>
  <si>
    <t>6 London Road</t>
  </si>
  <si>
    <t>20/02419/FUL</t>
  </si>
  <si>
    <t>Brooklands</t>
  </si>
  <si>
    <t>Brooklands Reserve Site</t>
  </si>
  <si>
    <t>21/02070/FUL</t>
  </si>
  <si>
    <t>40-43 Green Farm Road</t>
  </si>
  <si>
    <t>20/03293/FUL</t>
  </si>
  <si>
    <t>Agora Redevelopment*</t>
  </si>
  <si>
    <t>21/01479/REM</t>
  </si>
  <si>
    <t>Tatenhoe Park</t>
  </si>
  <si>
    <t>Phase 3 Replan</t>
  </si>
  <si>
    <t>21/03439/PNNDAC</t>
  </si>
  <si>
    <t>Silbury Court Upward Extension</t>
  </si>
  <si>
    <t>21/03169/FUL</t>
  </si>
  <si>
    <t>129 London Road</t>
  </si>
  <si>
    <t>21/03008/PNNDAC</t>
  </si>
  <si>
    <t>Marlborough Court</t>
  </si>
  <si>
    <t>21/00943/REM</t>
  </si>
  <si>
    <t>Church Farm</t>
  </si>
  <si>
    <t>Land at Church Farm</t>
  </si>
  <si>
    <t>21/02249/FUL</t>
  </si>
  <si>
    <t>19 The Leys</t>
  </si>
  <si>
    <t>21/01992/REM</t>
  </si>
  <si>
    <t>Land East of Stockwell Lane</t>
  </si>
  <si>
    <t>21/03715/PANAGC</t>
  </si>
  <si>
    <t>Addersey Farm</t>
  </si>
  <si>
    <t>21/02065/REM</t>
  </si>
  <si>
    <t xml:space="preserve">Phase 4  </t>
  </si>
  <si>
    <t>21/01436/REM</t>
  </si>
  <si>
    <t>Parcel MNO</t>
  </si>
  <si>
    <t>21/02723/FUL</t>
  </si>
  <si>
    <t>Land NE of Blind Pond Lane</t>
  </si>
  <si>
    <t>21/01196/REM</t>
  </si>
  <si>
    <t>The Glebe</t>
  </si>
  <si>
    <t>21/00999/OUTEIS</t>
  </si>
  <si>
    <t>21/02685/FUL</t>
  </si>
  <si>
    <t>9 High Street</t>
  </si>
  <si>
    <t>21/03750/PANB1C</t>
  </si>
  <si>
    <t>21/02536/REM</t>
  </si>
  <si>
    <t>Phase 4A</t>
  </si>
  <si>
    <t>21/01922/FUL</t>
  </si>
  <si>
    <t>30 Hartwell Road</t>
  </si>
  <si>
    <t>20/00942/OUT</t>
  </si>
  <si>
    <t>Lakes Estate Redevelopment</t>
  </si>
  <si>
    <t>21/01620/FUL</t>
  </si>
  <si>
    <t>Newton Leys Phase 7B</t>
  </si>
  <si>
    <t>21/03015/FUL</t>
  </si>
  <si>
    <t xml:space="preserve">Saxon Bridge Auto </t>
  </si>
  <si>
    <t>21/03469/FUL</t>
  </si>
  <si>
    <t>Total for 2021-22</t>
  </si>
  <si>
    <t xml:space="preserve">*The Agora Redevlopment contains Co-housing which is a type of self/custom build.  There are 29 plots in this development </t>
  </si>
  <si>
    <t>Housing Mix of Permitted Developments All Applications 2020-21</t>
  </si>
  <si>
    <t>20/00293/REM</t>
  </si>
  <si>
    <t>37 Tathall End</t>
  </si>
  <si>
    <t>20/00151/FUL</t>
  </si>
  <si>
    <t>60 Walton Road</t>
  </si>
  <si>
    <t>20/00454/OUT</t>
  </si>
  <si>
    <t>The Meadway</t>
  </si>
  <si>
    <t>20/00522/FUL</t>
  </si>
  <si>
    <t>Donnelly 3 Newport Rd</t>
  </si>
  <si>
    <t>20/00729/PANA1C</t>
  </si>
  <si>
    <t xml:space="preserve">5 Woodward Close </t>
  </si>
  <si>
    <t>20/00547/FUL</t>
  </si>
  <si>
    <t>60 High Street</t>
  </si>
  <si>
    <t>20/00644/FUL</t>
  </si>
  <si>
    <t>Gayhurst</t>
  </si>
  <si>
    <t>Old Bunsty</t>
  </si>
  <si>
    <t>20/00797/FUL</t>
  </si>
  <si>
    <t>2 High Street</t>
  </si>
  <si>
    <t>19/03142/FUL</t>
  </si>
  <si>
    <t>Mounts House</t>
  </si>
  <si>
    <t>20/00226/PANB1C</t>
  </si>
  <si>
    <t>Unit 30 Walker Ave</t>
  </si>
  <si>
    <t>20/00822/FUL</t>
  </si>
  <si>
    <t>West Lane House</t>
  </si>
  <si>
    <t>19/02228/FUL</t>
  </si>
  <si>
    <t>Rear of 20 Simpson Road</t>
  </si>
  <si>
    <t>20/00869/FUL</t>
  </si>
  <si>
    <t>61 Williams Close</t>
  </si>
  <si>
    <t>20/00606/FUL</t>
  </si>
  <si>
    <t>Bellow Hill Veterinary Centre</t>
  </si>
  <si>
    <t>20/00288/REM</t>
  </si>
  <si>
    <t>Lot 2 A and B</t>
  </si>
  <si>
    <t>19/02804/OUT</t>
  </si>
  <si>
    <t>Food Centre</t>
  </si>
  <si>
    <t>20/01085/FUL</t>
  </si>
  <si>
    <t>16 Jubilee Terrace</t>
  </si>
  <si>
    <t>20/01018/FUL</t>
  </si>
  <si>
    <t>High Park Drive</t>
  </si>
  <si>
    <t>20/00784/PANB1C</t>
  </si>
  <si>
    <t>Centric MK</t>
  </si>
  <si>
    <t>20/00998/FUL</t>
  </si>
  <si>
    <t>Little Linford</t>
  </si>
  <si>
    <t>Little Linford Lane</t>
  </si>
  <si>
    <t>20/00933/OUT</t>
  </si>
  <si>
    <t>Mercers Drive</t>
  </si>
  <si>
    <t>20/01147/FUL</t>
  </si>
  <si>
    <t>Old Wolverton</t>
  </si>
  <si>
    <t>Longueville Court</t>
  </si>
  <si>
    <t>20/01187/FUL</t>
  </si>
  <si>
    <t>Netherfield</t>
  </si>
  <si>
    <t xml:space="preserve">Hornbeam Court </t>
  </si>
  <si>
    <t>20/00193/FUL</t>
  </si>
  <si>
    <t>The Clock House</t>
  </si>
  <si>
    <t>20/01276/PANAGC</t>
  </si>
  <si>
    <t>Caldecotte Lane</t>
  </si>
  <si>
    <t>20/01177/FUL</t>
  </si>
  <si>
    <t>149 Bradwell Road</t>
  </si>
  <si>
    <t>20/01361/FUL</t>
  </si>
  <si>
    <t>Rectory Farm</t>
  </si>
  <si>
    <t>20/01420/OUT</t>
  </si>
  <si>
    <t>189 Newport Road</t>
  </si>
  <si>
    <t>20/01379/REM</t>
  </si>
  <si>
    <t>The Paddocks</t>
  </si>
  <si>
    <t>20/01358/PANB1C</t>
  </si>
  <si>
    <t>83 Stratford Road</t>
  </si>
  <si>
    <t>20/00835/REM</t>
  </si>
  <si>
    <t>Land West of Yardley Road</t>
  </si>
  <si>
    <t>20/01406/FUL</t>
  </si>
  <si>
    <t>Long Acre Cranfield Road</t>
  </si>
  <si>
    <t>20/01571/FUL</t>
  </si>
  <si>
    <t>25 Buckingham Street</t>
  </si>
  <si>
    <t>20/00853/REM</t>
  </si>
  <si>
    <t>Land to East of Tilbrook Farm</t>
  </si>
  <si>
    <t>20/01149/FUL</t>
  </si>
  <si>
    <t>4-9 St Leger Court</t>
  </si>
  <si>
    <t>20/01445/FUL</t>
  </si>
  <si>
    <t>20/01678/FUL</t>
  </si>
  <si>
    <t>20/01578/FUL</t>
  </si>
  <si>
    <t>Yeguada Inspirada</t>
  </si>
  <si>
    <t>19/02856/FUL</t>
  </si>
  <si>
    <t>Reserve site D&amp;A</t>
  </si>
  <si>
    <t>20/00973/FUL</t>
  </si>
  <si>
    <t>Gleneagles Close</t>
  </si>
  <si>
    <t>20/01990/FUL</t>
  </si>
  <si>
    <t>76 Kenilworth Drive</t>
  </si>
  <si>
    <t>20/01865/FUL</t>
  </si>
  <si>
    <t>Winterfel Farm</t>
  </si>
  <si>
    <t>20/01786/FUL</t>
  </si>
  <si>
    <t>32-36 Newport Road</t>
  </si>
  <si>
    <t>20/02138/PANB1C</t>
  </si>
  <si>
    <t>130-132 Queensway</t>
  </si>
  <si>
    <t>20/02131/PANA1C</t>
  </si>
  <si>
    <t>897 Silbury Boulevard</t>
  </si>
  <si>
    <t>20/02129/PANB1C</t>
  </si>
  <si>
    <t>20/02051/FUL</t>
  </si>
  <si>
    <t>Eaton Leys</t>
  </si>
  <si>
    <t>Land at Eaton Leys</t>
  </si>
  <si>
    <t>20/02242/PANB1C</t>
  </si>
  <si>
    <t>14 The Green</t>
  </si>
  <si>
    <t>20/02268/FUL</t>
  </si>
  <si>
    <t>17 Egmont Avenue</t>
  </si>
  <si>
    <t>20/02465/FUL</t>
  </si>
  <si>
    <t>Land to rear of 26 High St</t>
  </si>
  <si>
    <t>20/02434/FUL</t>
  </si>
  <si>
    <t>Linford Lakes Nature Reserve</t>
  </si>
  <si>
    <t>20/01841/REM</t>
  </si>
  <si>
    <t xml:space="preserve">Former Golf Club </t>
  </si>
  <si>
    <t>20/02525/FUL</t>
  </si>
  <si>
    <t>Wharfside Cottage</t>
  </si>
  <si>
    <t>20/02671/PANB1C</t>
  </si>
  <si>
    <t>20/02486/FUL</t>
  </si>
  <si>
    <t>High Barn, Woburn Rd</t>
  </si>
  <si>
    <t>20/01945/REM</t>
  </si>
  <si>
    <t>Land South of Cuckoo Hill</t>
  </si>
  <si>
    <t>20/01176/OUT</t>
  </si>
  <si>
    <t>20/02769/FUL</t>
  </si>
  <si>
    <t>3 Lucy Lane</t>
  </si>
  <si>
    <t>20/02764/PANB1C</t>
  </si>
  <si>
    <t>Chancery House</t>
  </si>
  <si>
    <t>20/02702/FUL</t>
  </si>
  <si>
    <t>Bulls Head Farm</t>
  </si>
  <si>
    <t>20/02727/PANB1C</t>
  </si>
  <si>
    <t>20/02501/FUL</t>
  </si>
  <si>
    <t>442 Squires Close</t>
  </si>
  <si>
    <t>20/02106OUT</t>
  </si>
  <si>
    <t>20/00185/FUL</t>
  </si>
  <si>
    <t>Bowback House</t>
  </si>
  <si>
    <t>20/02954/FUL</t>
  </si>
  <si>
    <t>50 Surrey Place</t>
  </si>
  <si>
    <t>20/02905/FUL</t>
  </si>
  <si>
    <t>3 Whitwirh Lane</t>
  </si>
  <si>
    <t>20/02895/FUL</t>
  </si>
  <si>
    <t>1 Station Road</t>
  </si>
  <si>
    <t>20/03107/PANAGC</t>
  </si>
  <si>
    <t>Western Underwood</t>
  </si>
  <si>
    <t>Overbrook House</t>
  </si>
  <si>
    <t>20/03131/FUL</t>
  </si>
  <si>
    <t>Astwood</t>
  </si>
  <si>
    <t>St Peters Church</t>
  </si>
  <si>
    <t>20/02989/FUL</t>
  </si>
  <si>
    <t>Drayton Road, Dr Surgery</t>
  </si>
  <si>
    <t>20/03295/FUL</t>
  </si>
  <si>
    <t>73 Newport Road</t>
  </si>
  <si>
    <t>20/02559/REM</t>
  </si>
  <si>
    <t>Parcel 10.4 B&amp;D</t>
  </si>
  <si>
    <t>20/02245/FUL</t>
  </si>
  <si>
    <t>Cripps Lodge</t>
  </si>
  <si>
    <t>20/03093/FUL</t>
  </si>
  <si>
    <t>158 High Street</t>
  </si>
  <si>
    <t>20/02932/REM</t>
  </si>
  <si>
    <t>Towergate</t>
  </si>
  <si>
    <t>Site A Towergate</t>
  </si>
  <si>
    <t>21/00269/FUL</t>
  </si>
  <si>
    <t>Simpson</t>
  </si>
  <si>
    <t>141 Simpson</t>
  </si>
  <si>
    <t>21/00213/FUL</t>
  </si>
  <si>
    <t>Land Adj 11 Shenley Road</t>
  </si>
  <si>
    <t>21/00168/FUL</t>
  </si>
  <si>
    <t>41 Redding Grove</t>
  </si>
  <si>
    <t>Total for 2020-21</t>
  </si>
  <si>
    <t>Housing Mix of Permitted Developments All Applications 2019-20</t>
  </si>
  <si>
    <t>Comments</t>
  </si>
  <si>
    <t>18/02561/FUL</t>
  </si>
  <si>
    <t xml:space="preserve">Parcel E Fen Street </t>
  </si>
  <si>
    <t>18/01304/REM</t>
  </si>
  <si>
    <t>Land North of Business Park</t>
  </si>
  <si>
    <t>19/00446/FUL</t>
  </si>
  <si>
    <t>63 Hartwell Road</t>
  </si>
  <si>
    <t>19/00480/FUL</t>
  </si>
  <si>
    <t>Land to rear of Service station</t>
  </si>
  <si>
    <t>19/00513/FUL</t>
  </si>
  <si>
    <t>Clickers Yard</t>
  </si>
  <si>
    <t>19/00493/FUL</t>
  </si>
  <si>
    <t>13 Oakwood Drive</t>
  </si>
  <si>
    <t>19/00051/REM</t>
  </si>
  <si>
    <t>Marketing Site</t>
  </si>
  <si>
    <t>19/00454/FUL</t>
  </si>
  <si>
    <t>27 Pinders Croft</t>
  </si>
  <si>
    <t>18/02584/FUL</t>
  </si>
  <si>
    <t>Land to the South of Millard Way</t>
  </si>
  <si>
    <t>18/02881/REM</t>
  </si>
  <si>
    <t>Land South of Wavendon Manor</t>
  </si>
  <si>
    <t>18/02379/FUL</t>
  </si>
  <si>
    <t xml:space="preserve">Land Opposite cemetery </t>
  </si>
  <si>
    <t>19/00778/PANAGC</t>
  </si>
  <si>
    <t>Park Farm</t>
  </si>
  <si>
    <t>19/00449/FUL</t>
  </si>
  <si>
    <t>Stoney Stratford</t>
  </si>
  <si>
    <t>12 Market Square</t>
  </si>
  <si>
    <t>19/00739/FUL</t>
  </si>
  <si>
    <t>40 Walnut Drive</t>
  </si>
  <si>
    <t>19/00155/FUL</t>
  </si>
  <si>
    <t>18 Craigmore Avenue</t>
  </si>
  <si>
    <t>19/00762/PANB1C</t>
  </si>
  <si>
    <t>37 Cambridge Street</t>
  </si>
  <si>
    <t>19/00684/FUL</t>
  </si>
  <si>
    <t>Brooklands Farm Cottages</t>
  </si>
  <si>
    <t>19/01109/FUL</t>
  </si>
  <si>
    <t>Linford Court</t>
  </si>
  <si>
    <t>19/00924/FUL</t>
  </si>
  <si>
    <t>161-171 Queensway</t>
  </si>
  <si>
    <t>19/01155/FUL</t>
  </si>
  <si>
    <t>11 Millhayes</t>
  </si>
  <si>
    <t>19/01150/REM</t>
  </si>
  <si>
    <t>Land at Stratford Road</t>
  </si>
  <si>
    <t>19/01016/FUL</t>
  </si>
  <si>
    <t>16 Cambridge Street</t>
  </si>
  <si>
    <t>18/01591/FUL</t>
  </si>
  <si>
    <t>Site D4.4 (Garden Centre)</t>
  </si>
  <si>
    <t>19/01218/FUL</t>
  </si>
  <si>
    <t>65 Garraways</t>
  </si>
  <si>
    <t>19/01321/FUL</t>
  </si>
  <si>
    <t>22 Boundary Street</t>
  </si>
  <si>
    <t>19/01099/FUL</t>
  </si>
  <si>
    <t>79 Hartwell Road</t>
  </si>
  <si>
    <t>19/01432/PANB1C</t>
  </si>
  <si>
    <t xml:space="preserve">Station House </t>
  </si>
  <si>
    <t>19/00853/REM</t>
  </si>
  <si>
    <t xml:space="preserve">The Glebe </t>
  </si>
  <si>
    <t>19/01380/FUL</t>
  </si>
  <si>
    <t>77 Victoria Road</t>
  </si>
  <si>
    <t>19/01407/PANB1C</t>
  </si>
  <si>
    <t>7 Station Road</t>
  </si>
  <si>
    <t>19/01309/PANB1C</t>
  </si>
  <si>
    <t>Oldbrook</t>
  </si>
  <si>
    <t>Milburn Avenue Omega Building</t>
  </si>
  <si>
    <t>19/01153/FUL</t>
  </si>
  <si>
    <t>18/02822/OUT</t>
  </si>
  <si>
    <t xml:space="preserve">Land to the SE of Cresswell Lane </t>
  </si>
  <si>
    <t>Apartments are build to rent - can find no info on Affordable element</t>
  </si>
  <si>
    <t>19/01482/FUL</t>
  </si>
  <si>
    <t xml:space="preserve">124-126 High Street </t>
  </si>
  <si>
    <t>19/01506/FUL</t>
  </si>
  <si>
    <t>52 Rochfords</t>
  </si>
  <si>
    <t>19/01121/REM</t>
  </si>
  <si>
    <t>Land off Asplands Close</t>
  </si>
  <si>
    <t>19/01631/PANB1C</t>
  </si>
  <si>
    <t xml:space="preserve">Land of Glebe Farm Watling St </t>
  </si>
  <si>
    <t>19/01357/REM</t>
  </si>
  <si>
    <t>Phase 1 already accounted for in previous REM</t>
  </si>
  <si>
    <t>19/01709/FUL</t>
  </si>
  <si>
    <t>East End House</t>
  </si>
  <si>
    <t>19/01411/OUT</t>
  </si>
  <si>
    <t>Outline application no housing mix data</t>
  </si>
  <si>
    <t>19/01084/FUL</t>
  </si>
  <si>
    <t xml:space="preserve">35 Vicarage Road </t>
  </si>
  <si>
    <t>19/01761/FUL</t>
  </si>
  <si>
    <t>Higham Cross Road</t>
  </si>
  <si>
    <t>19/01346/REM</t>
  </si>
  <si>
    <t>Castle Road</t>
  </si>
  <si>
    <t>19/01331/REM</t>
  </si>
  <si>
    <t>Newton Leys</t>
  </si>
  <si>
    <t>Phase 7A</t>
  </si>
  <si>
    <t>19/00809/FUL</t>
  </si>
  <si>
    <t>The Old Coach House Church Lane</t>
  </si>
  <si>
    <t>19/01836/PANB1C</t>
  </si>
  <si>
    <t>Walker Avenue</t>
  </si>
  <si>
    <t>19/01494/REM</t>
  </si>
  <si>
    <t>Phase 6</t>
  </si>
  <si>
    <t>Land North of Weston Castle Rd</t>
  </si>
  <si>
    <t>19/01711/FUL</t>
  </si>
  <si>
    <t>High Barn</t>
  </si>
  <si>
    <t>19/01773/REM</t>
  </si>
  <si>
    <t>Land to West of Water Lane</t>
  </si>
  <si>
    <t>19/01820/FUL</t>
  </si>
  <si>
    <t>Beaverbrook Court</t>
  </si>
  <si>
    <t>19/01851/FUL</t>
  </si>
  <si>
    <t>Five Acres</t>
  </si>
  <si>
    <t>19/01637/FUL</t>
  </si>
  <si>
    <t>Springcroft</t>
  </si>
  <si>
    <t>19/01884/FUL</t>
  </si>
  <si>
    <t>28 Vicarage Road</t>
  </si>
  <si>
    <t>19/01968/PANB1C</t>
  </si>
  <si>
    <t>Cable House</t>
  </si>
  <si>
    <t>19/01785/FUL</t>
  </si>
  <si>
    <t>Hazeldine House</t>
  </si>
  <si>
    <t>19/01330/REM</t>
  </si>
  <si>
    <t>WEA Parcels 10.2A, G &amp; H</t>
  </si>
  <si>
    <t>19/01345/REM</t>
  </si>
  <si>
    <t>Lavendon Road</t>
  </si>
  <si>
    <t>19/01632/REM</t>
  </si>
  <si>
    <t>Land at Glebe Farm</t>
  </si>
  <si>
    <t>19/01268/REM</t>
  </si>
  <si>
    <t>Lot 1 Parcel A</t>
  </si>
  <si>
    <t>19/01245/FUL</t>
  </si>
  <si>
    <t>Medbourne</t>
  </si>
  <si>
    <t>Development Site B</t>
  </si>
  <si>
    <t>19/01615/REM</t>
  </si>
  <si>
    <t>Parcel 1B Replan</t>
  </si>
  <si>
    <t>19/01940/REM</t>
  </si>
  <si>
    <t>Phase 2</t>
  </si>
  <si>
    <t>19/02219/FUL</t>
  </si>
  <si>
    <t>Calluna Drive</t>
  </si>
  <si>
    <t>19/01969/FUL</t>
  </si>
  <si>
    <t>Brookfield Tathall End</t>
  </si>
  <si>
    <t>19/02082/FUL</t>
  </si>
  <si>
    <t>40 Breton</t>
  </si>
  <si>
    <t>19/01196/REM</t>
  </si>
  <si>
    <t>Former Golf Centre</t>
  </si>
  <si>
    <t>19/00218/OUT</t>
  </si>
  <si>
    <t>Walton Park</t>
  </si>
  <si>
    <t>Land to West of Walton Manor</t>
  </si>
  <si>
    <t>19/01195/FUL</t>
  </si>
  <si>
    <t>19/02397/FULR3</t>
  </si>
  <si>
    <t xml:space="preserve">64 High Street </t>
  </si>
  <si>
    <t>19/02275/OUT</t>
  </si>
  <si>
    <t>Land North of Holden Avenue</t>
  </si>
  <si>
    <t>19/02425/OUT</t>
  </si>
  <si>
    <t>19/00212/REM</t>
  </si>
  <si>
    <t>Land off Olney Road</t>
  </si>
  <si>
    <t>19/02037/FUL</t>
  </si>
  <si>
    <t>St Martins Street</t>
  </si>
  <si>
    <t>19/02551/FUL</t>
  </si>
  <si>
    <t>Land at Newport Road</t>
  </si>
  <si>
    <t>19/02187/REM</t>
  </si>
  <si>
    <t>Phase 3</t>
  </si>
  <si>
    <t>19/02334/ful</t>
  </si>
  <si>
    <t>Fishermead Boulevard</t>
  </si>
  <si>
    <t>19/02341/FULR3</t>
  </si>
  <si>
    <t>Land at Talland Avenue</t>
  </si>
  <si>
    <t>19/02370/FUL</t>
  </si>
  <si>
    <t>Weston Underwood</t>
  </si>
  <si>
    <t>Cowpers Arms</t>
  </si>
  <si>
    <t>19/02917/FUL</t>
  </si>
  <si>
    <t>53 Kennet Drive</t>
  </si>
  <si>
    <t>19/03001/FUL3</t>
  </si>
  <si>
    <t>Land at Rowlands Close</t>
  </si>
  <si>
    <t>19/03130/FUL</t>
  </si>
  <si>
    <t>7 Glyn Street</t>
  </si>
  <si>
    <t>19/03129/FUL</t>
  </si>
  <si>
    <t>Foxhill</t>
  </si>
  <si>
    <t>West View Farm</t>
  </si>
  <si>
    <t>19/01412/REM</t>
  </si>
  <si>
    <t>19/01071/OUT</t>
  </si>
  <si>
    <t>Land to east of Stockwell Lane</t>
  </si>
  <si>
    <t>19/03147/FUL</t>
  </si>
  <si>
    <t>The Annexe</t>
  </si>
  <si>
    <t>19/03255/FUL</t>
  </si>
  <si>
    <t>151-153 Queensway</t>
  </si>
  <si>
    <t>Outline application no mix data available.</t>
  </si>
  <si>
    <t>19/03273/PANAGC</t>
  </si>
  <si>
    <t>Hyde Farm</t>
  </si>
  <si>
    <t>19/03136/FUL</t>
  </si>
  <si>
    <t>164 Buckingham Road</t>
  </si>
  <si>
    <t>19/03343/FUL</t>
  </si>
  <si>
    <t>126 Weston Road</t>
  </si>
  <si>
    <t>19/03027/REM</t>
  </si>
  <si>
    <t>19/03390/FUL</t>
  </si>
  <si>
    <t>9 Clickers Yard</t>
  </si>
  <si>
    <t>19/03418/FUL</t>
  </si>
  <si>
    <t>11 Church Street</t>
  </si>
  <si>
    <t>19/03437/FUL</t>
  </si>
  <si>
    <t>20/00027/PANB1C</t>
  </si>
  <si>
    <t>19/02347/FUL</t>
  </si>
  <si>
    <t>Land at Hamstead Gate</t>
  </si>
  <si>
    <t>19/03214/REM</t>
  </si>
  <si>
    <t>Skew Bridge Cottage</t>
  </si>
  <si>
    <t>20/00028/FUL</t>
  </si>
  <si>
    <t>Southside Farm Walton Road</t>
  </si>
  <si>
    <t>20/00104/FUL</t>
  </si>
  <si>
    <t>Long Barn 2 East Farm Barn</t>
  </si>
  <si>
    <t>19/02925/FUL</t>
  </si>
  <si>
    <t>Cross End Cottage Cross End</t>
  </si>
  <si>
    <t>20/00247/PANB1C</t>
  </si>
  <si>
    <t>9 Station Road</t>
  </si>
  <si>
    <t>19/03104/FUL</t>
  </si>
  <si>
    <t>149A Queensway</t>
  </si>
  <si>
    <t>Total for 2019-20</t>
  </si>
  <si>
    <t>Housing Mix of Permitted Developments All Applications [Year]</t>
  </si>
  <si>
    <t>Application Status</t>
  </si>
  <si>
    <t xml:space="preserve">Total Self-Build </t>
  </si>
  <si>
    <t>24/01933/REM</t>
  </si>
  <si>
    <t>PLN/2025/0573</t>
  </si>
  <si>
    <t>24/01652/FUL</t>
  </si>
  <si>
    <t>74 CHURCH GREEN ROAD</t>
  </si>
  <si>
    <t>43 Water Lane</t>
  </si>
  <si>
    <t>PLN/2024/2624 </t>
  </si>
  <si>
    <t>PLN/2025/0734</t>
  </si>
  <si>
    <t>PLN/2025/0113</t>
  </si>
  <si>
    <t>Glebe House, 28 High Street</t>
  </si>
  <si>
    <t>NEWPORT PAGNELL</t>
  </si>
  <si>
    <t>3 HILL VIEW, WOLVERTON ROAD</t>
  </si>
  <si>
    <t>Parcels I, J and P</t>
  </si>
  <si>
    <t>All tenures Market Rent</t>
  </si>
  <si>
    <t>21/02541/FUL</t>
  </si>
  <si>
    <t>23/01800/REM</t>
  </si>
  <si>
    <t>23/02711/FUL</t>
  </si>
  <si>
    <t>23/02713/FUL</t>
  </si>
  <si>
    <t>24/00305/FUL</t>
  </si>
  <si>
    <t>23/01824/REM</t>
  </si>
  <si>
    <t>24/00494/FUL</t>
  </si>
  <si>
    <t>24/01104/CLUE</t>
  </si>
  <si>
    <t>23/01634/FUL</t>
  </si>
  <si>
    <t>24/01127/PRIOR</t>
  </si>
  <si>
    <t>24/01471/FUL</t>
  </si>
  <si>
    <t>24/01187/COU</t>
  </si>
  <si>
    <t>24/01692/PRIOR</t>
  </si>
  <si>
    <t>24/01702/PRIOR</t>
  </si>
  <si>
    <t>24/01750/FUL</t>
  </si>
  <si>
    <t>24/01747/FUL</t>
  </si>
  <si>
    <t>24/01786/PRIOR</t>
  </si>
  <si>
    <t>24/01812/PRIOR</t>
  </si>
  <si>
    <t>24/01779/FUL</t>
  </si>
  <si>
    <t>24/01816/FUL</t>
  </si>
  <si>
    <t>24/02022/PRIOR</t>
  </si>
  <si>
    <t>24/01992/PRIOR</t>
  </si>
  <si>
    <t>PLN/2024/2223</t>
  </si>
  <si>
    <t>PLN/2024/2222</t>
  </si>
  <si>
    <t>PLN/2024/2240</t>
  </si>
  <si>
    <t>PLN/2024/2179</t>
  </si>
  <si>
    <t>PLN/2024/2177</t>
  </si>
  <si>
    <t>24/02010/PRIOR</t>
  </si>
  <si>
    <t>PLN/2024/2155</t>
  </si>
  <si>
    <t>24/01882/PRIOR</t>
  </si>
  <si>
    <t>PLN/2024/2384</t>
  </si>
  <si>
    <t>PLN/2024/2461</t>
  </si>
  <si>
    <t>PLN/2024/2535</t>
  </si>
  <si>
    <t>PLN/2024/2728 </t>
  </si>
  <si>
    <t>PLN/2025/0131</t>
  </si>
  <si>
    <t>PLN/2024/2523</t>
  </si>
  <si>
    <t>Overbrook House Olney Road</t>
  </si>
  <si>
    <t>Land To The North of Eagle Farm Cranfield Road</t>
  </si>
  <si>
    <t>Land At Phase 5</t>
  </si>
  <si>
    <t>207 - 209 Queensway</t>
  </si>
  <si>
    <t>Phase B, Mk East Development, London Road</t>
  </si>
  <si>
    <t>35 Kemble Court</t>
  </si>
  <si>
    <t>Downhead Park</t>
  </si>
  <si>
    <t>Land Adjacent To 64 Bradwell Road</t>
  </si>
  <si>
    <t>4 Caldecotte Lake Business Park</t>
  </si>
  <si>
    <t>26B Stratford Road</t>
  </si>
  <si>
    <t>St Josephs Convent, 33 West Street</t>
  </si>
  <si>
    <t>Annexe at 41A Staple Hall Road</t>
  </si>
  <si>
    <t>3 Caldecotte Lake Business Park</t>
  </si>
  <si>
    <t>Caldecotte Lake</t>
  </si>
  <si>
    <t>22 Shenley Road</t>
  </si>
  <si>
    <t>5 Caldecotte Lake Business Park</t>
  </si>
  <si>
    <t>7 Caldecotte Lake Business Park</t>
  </si>
  <si>
    <t>The New Inn, 2 Bradwell Road</t>
  </si>
  <si>
    <t>224 Maybrook House,  Queensway</t>
  </si>
  <si>
    <t>68 Whiteley Crescent</t>
  </si>
  <si>
    <t>BUCKINGHAM HOUSE, BUCKINGHAM ROAD</t>
  </si>
  <si>
    <t>93 LANGCLIFFE DRIVE</t>
  </si>
  <si>
    <t>HEELANDS</t>
  </si>
  <si>
    <t>Cofferidge Close</t>
  </si>
  <si>
    <t>8-10 HIGH STREET</t>
  </si>
  <si>
    <t>WOBURN SANDS</t>
  </si>
  <si>
    <t>1 Caldecotte Lake Business Park</t>
  </si>
  <si>
    <t>Willen Lake</t>
  </si>
  <si>
    <t>Mercury House, Brickhill Street</t>
  </si>
  <si>
    <t>599 Grafton Gate</t>
  </si>
  <si>
    <t>14 Oakhill Close</t>
  </si>
  <si>
    <t>20 High Street</t>
  </si>
  <si>
    <t>Bulls Head House, Eakley Lanes</t>
  </si>
  <si>
    <t>30, 32-34 WATLING STREET</t>
  </si>
  <si>
    <t>Unit 33, Walker Avenue</t>
  </si>
  <si>
    <t>Maybrook House, 224 Queensway</t>
  </si>
  <si>
    <t>21/00725/FUL</t>
  </si>
  <si>
    <t>Land off Albert Street and South of Princes Way (former Burger King site)</t>
  </si>
  <si>
    <t>24/01996/FUL</t>
  </si>
  <si>
    <t>Caldecote Cottage, Willen Road</t>
  </si>
  <si>
    <t>PLN/2024/2749</t>
  </si>
  <si>
    <t>Newton Leys Development Site, Sark Drive</t>
  </si>
  <si>
    <t>PLN/2025/0398</t>
  </si>
  <si>
    <t>FLAT AT, THE COCK INN, 16 HIGH STREET</t>
  </si>
  <si>
    <t>PLN/2025/0781</t>
  </si>
  <si>
    <t>Site To SW of Bletchley Working Mens Club, Duncombe Street</t>
  </si>
  <si>
    <t>PLN/2025/1446</t>
  </si>
  <si>
    <t>JOB CENTRE, MAYBROOK HOUSE, 224 QUEENSWAY</t>
  </si>
  <si>
    <t>PLN/2025/0556</t>
  </si>
  <si>
    <t>196 Queensway</t>
  </si>
  <si>
    <t>PLN/2025/1270</t>
  </si>
  <si>
    <t>23 High Street</t>
  </si>
  <si>
    <t>PLN/2025/1280</t>
  </si>
  <si>
    <t>PLN/2025/0814</t>
  </si>
  <si>
    <t>2B CAMBRIDGE STREET</t>
  </si>
  <si>
    <t>PLN/2025/1477</t>
  </si>
  <si>
    <t>119 London Road</t>
  </si>
  <si>
    <t>PLN/2025/1935</t>
  </si>
  <si>
    <t>112 Newport Road</t>
  </si>
  <si>
    <t>PLN/2025/1973</t>
  </si>
  <si>
    <t>9 Stanton Avenue</t>
  </si>
  <si>
    <t>PLN/2025/1989</t>
  </si>
  <si>
    <t>Sawley Houise, Westminster Drive</t>
  </si>
  <si>
    <t>PLN/2025/1988</t>
  </si>
  <si>
    <t>Argyll House, Suffolk Drive</t>
  </si>
  <si>
    <t>PLN/2025/2078</t>
  </si>
  <si>
    <t>Edinburgh House, Chester Close</t>
  </si>
  <si>
    <t>Stirling House, Chester Close</t>
  </si>
  <si>
    <t>PLN/2025/2079</t>
  </si>
  <si>
    <t>PLN/2025/1783</t>
  </si>
  <si>
    <t>25 HARTWELL ROAD</t>
  </si>
  <si>
    <t>PLN/2025/2156</t>
  </si>
  <si>
    <t>4 QUEENS AVENUE</t>
  </si>
  <si>
    <t>PLN/2025/0926</t>
  </si>
  <si>
    <t>Former Food Centre, E3 West, Land Bounded By Midsummer Boulevard</t>
  </si>
  <si>
    <t>PLN/2025/2335</t>
  </si>
  <si>
    <t>48 Avon Grove</t>
  </si>
  <si>
    <t>PLN/2025/2424</t>
  </si>
  <si>
    <t>HARBEN HOUSE, SEVERN DRIVE</t>
  </si>
  <si>
    <t>PLN/2025/2442</t>
  </si>
  <si>
    <t>Land adjacent to 23a Castlethorpe Road</t>
  </si>
  <si>
    <t>PLN/2025/2032</t>
  </si>
  <si>
    <t>South Lodge, 33 Cross End</t>
  </si>
  <si>
    <t>PLN/2025/2490</t>
  </si>
  <si>
    <t>Stantonbury</t>
  </si>
  <si>
    <t>24, 25, 26, 27 Stowe Court</t>
  </si>
  <si>
    <t>Housing Mix of Permitted Developments All Applications 2024-25</t>
  </si>
  <si>
    <t>Housing Mix of Permitted Developments All Applications 2025-26</t>
  </si>
  <si>
    <t>PLN/2025/2640</t>
  </si>
  <si>
    <t>CALDECOTE MILL, CALDECOTE LANE</t>
  </si>
  <si>
    <t>PLN/2025/2636</t>
  </si>
  <si>
    <t>MKC Landscape Store, Chadds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</si>
</sst>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0B0C0C"/>
      <name val="Calibri"/>
      <family val="2"/>
      <scheme val="minor"/>
    </font>
    <font>
      <sz val="10"/>
      <color rgb="FF18181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0B0C0C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7" fillId="5" borderId="0" applyNumberFormat="0" applyBorder="0" applyAlignment="0" applyProtection="0"/>
    <xf numFmtId="0" fontId="10" fillId="6" borderId="0" applyNumberFormat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4" fontId="3" fillId="2" borderId="1" xfId="0" applyNumberFormat="1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14" fontId="2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14" fontId="2" fillId="4" borderId="1" xfId="0" applyNumberFormat="1" applyFont="1" applyFill="1" applyBorder="1"/>
    <xf numFmtId="14" fontId="3" fillId="4" borderId="1" xfId="0" applyNumberFormat="1" applyFont="1" applyFill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1" applyFont="1" applyBorder="1"/>
    <xf numFmtId="0" fontId="2" fillId="0" borderId="1" xfId="1" applyFont="1" applyBorder="1"/>
    <xf numFmtId="14" fontId="2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0" borderId="1" xfId="1" applyFont="1" applyBorder="1"/>
    <xf numFmtId="14" fontId="2" fillId="0" borderId="1" xfId="0" applyNumberFormat="1" applyFont="1" applyBorder="1" applyAlignment="1">
      <alignment horizontal="right" vertical="center"/>
    </xf>
    <xf numFmtId="14" fontId="6" fillId="0" borderId="1" xfId="1" applyNumberFormat="1" applyFont="1" applyBorder="1"/>
    <xf numFmtId="0" fontId="2" fillId="0" borderId="1" xfId="1" applyFont="1" applyBorder="1" applyAlignment="1">
      <alignment wrapText="1"/>
    </xf>
    <xf numFmtId="164" fontId="3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0" borderId="5" xfId="0" applyFont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8" fillId="0" borderId="1" xfId="2" applyFont="1" applyFill="1" applyBorder="1"/>
    <xf numFmtId="0" fontId="0" fillId="0" borderId="1" xfId="0" applyBorder="1"/>
    <xf numFmtId="14" fontId="0" fillId="0" borderId="1" xfId="0" applyNumberFormat="1" applyBorder="1"/>
    <xf numFmtId="0" fontId="9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8" fillId="0" borderId="1" xfId="3" applyFont="1" applyFill="1" applyBorder="1"/>
    <xf numFmtId="0" fontId="0" fillId="0" borderId="1" xfId="1" applyFont="1" applyBorder="1"/>
    <xf numFmtId="0" fontId="8" fillId="0" borderId="1" xfId="0" applyFont="1" applyBorder="1"/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1" fillId="0" borderId="0" xfId="0" applyFont="1"/>
    <xf numFmtId="0" fontId="0" fillId="0" borderId="0" xfId="0" applyAlignment="1">
      <alignment wrapText="1"/>
    </xf>
    <xf numFmtId="0" fontId="11" fillId="0" borderId="1" xfId="0" applyFont="1" applyBorder="1" applyAlignment="1">
      <alignment vertical="center" wrapText="1"/>
    </xf>
    <xf numFmtId="14" fontId="0" fillId="0" borderId="0" xfId="0" applyNumberFormat="1"/>
    <xf numFmtId="0" fontId="9" fillId="0" borderId="0" xfId="0" applyFont="1"/>
    <xf numFmtId="0" fontId="0" fillId="2" borderId="1" xfId="0" applyFill="1" applyBorder="1"/>
    <xf numFmtId="0" fontId="9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/>
    <xf numFmtId="0" fontId="9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center"/>
    </xf>
    <xf numFmtId="14" fontId="9" fillId="4" borderId="1" xfId="0" applyNumberFormat="1" applyFont="1" applyFill="1" applyBorder="1"/>
    <xf numFmtId="0" fontId="0" fillId="3" borderId="1" xfId="0" applyFill="1" applyBorder="1"/>
    <xf numFmtId="0" fontId="9" fillId="3" borderId="1" xfId="0" applyFont="1" applyFill="1" applyBorder="1"/>
    <xf numFmtId="14" fontId="0" fillId="3" borderId="1" xfId="0" applyNumberFormat="1" applyFill="1" applyBorder="1"/>
    <xf numFmtId="0" fontId="9" fillId="0" borderId="1" xfId="0" applyFont="1" applyBorder="1"/>
    <xf numFmtId="1" fontId="9" fillId="0" borderId="1" xfId="0" applyNumberFormat="1" applyFont="1" applyBorder="1"/>
    <xf numFmtId="0" fontId="0" fillId="0" borderId="2" xfId="0" applyBorder="1"/>
    <xf numFmtId="0" fontId="0" fillId="0" borderId="4" xfId="0" applyBorder="1"/>
    <xf numFmtId="0" fontId="9" fillId="2" borderId="9" xfId="0" applyFont="1" applyFill="1" applyBorder="1"/>
    <xf numFmtId="14" fontId="0" fillId="0" borderId="2" xfId="0" applyNumberFormat="1" applyBorder="1"/>
    <xf numFmtId="0" fontId="13" fillId="0" borderId="1" xfId="0" applyFont="1" applyBorder="1"/>
    <xf numFmtId="0" fontId="13" fillId="7" borderId="1" xfId="0" applyFont="1" applyFill="1" applyBorder="1"/>
    <xf numFmtId="0" fontId="14" fillId="7" borderId="1" xfId="0" applyFont="1" applyFill="1" applyBorder="1"/>
    <xf numFmtId="0" fontId="13" fillId="7" borderId="1" xfId="0" applyFon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12" fillId="0" borderId="1" xfId="0" applyFont="1" applyBorder="1"/>
    <xf numFmtId="0" fontId="2" fillId="0" borderId="2" xfId="0" applyFont="1" applyBorder="1"/>
    <xf numFmtId="0" fontId="0" fillId="0" borderId="8" xfId="0" applyBorder="1"/>
    <xf numFmtId="0" fontId="13" fillId="0" borderId="7" xfId="0" applyFont="1" applyBorder="1"/>
    <xf numFmtId="0" fontId="0" fillId="0" borderId="6" xfId="0" applyBorder="1"/>
    <xf numFmtId="0" fontId="0" fillId="0" borderId="8" xfId="0" applyBorder="1" applyAlignment="1">
      <alignment wrapText="1"/>
    </xf>
    <xf numFmtId="0" fontId="11" fillId="0" borderId="7" xfId="0" applyFont="1" applyBorder="1"/>
    <xf numFmtId="0" fontId="0" fillId="0" borderId="7" xfId="0" applyBorder="1"/>
    <xf numFmtId="14" fontId="0" fillId="0" borderId="7" xfId="0" applyNumberFormat="1" applyBorder="1"/>
    <xf numFmtId="0" fontId="0" fillId="2" borderId="7" xfId="0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0" fillId="0" borderId="12" xfId="0" applyBorder="1"/>
    <xf numFmtId="0" fontId="2" fillId="0" borderId="9" xfId="0" applyFont="1" applyBorder="1"/>
    <xf numFmtId="0" fontId="0" fillId="0" borderId="9" xfId="0" applyBorder="1"/>
    <xf numFmtId="14" fontId="11" fillId="0" borderId="1" xfId="0" applyNumberFormat="1" applyFont="1" applyBorder="1"/>
    <xf numFmtId="14" fontId="0" fillId="0" borderId="9" xfId="0" applyNumberFormat="1" applyBorder="1"/>
    <xf numFmtId="14" fontId="16" fillId="0" borderId="1" xfId="0" applyNumberFormat="1" applyFont="1" applyBorder="1"/>
    <xf numFmtId="14" fontId="15" fillId="0" borderId="1" xfId="0" applyNumberFormat="1" applyFont="1" applyBorder="1"/>
    <xf numFmtId="0" fontId="16" fillId="0" borderId="1" xfId="0" applyFont="1" applyBorder="1"/>
    <xf numFmtId="0" fontId="5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2" fillId="0" borderId="7" xfId="0" applyFont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14" fontId="3" fillId="2" borderId="9" xfId="0" applyNumberFormat="1" applyFont="1" applyFill="1" applyBorder="1"/>
    <xf numFmtId="0" fontId="3" fillId="3" borderId="9" xfId="0" applyFont="1" applyFill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14" fontId="19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" xfId="0" applyFont="1" applyBorder="1" applyAlignment="1">
      <alignment wrapText="1"/>
    </xf>
    <xf numFmtId="14" fontId="19" fillId="0" borderId="1" xfId="0" applyNumberFormat="1" applyFont="1" applyBorder="1"/>
    <xf numFmtId="0" fontId="19" fillId="0" borderId="1" xfId="0" applyFont="1" applyBorder="1"/>
    <xf numFmtId="14" fontId="19" fillId="0" borderId="5" xfId="0" applyNumberFormat="1" applyFont="1" applyBorder="1"/>
    <xf numFmtId="0" fontId="9" fillId="2" borderId="9" xfId="0" applyFont="1" applyFill="1" applyBorder="1" applyAlignment="1">
      <alignment horizontal="center"/>
    </xf>
    <xf numFmtId="14" fontId="19" fillId="0" borderId="13" xfId="0" applyNumberFormat="1" applyFont="1" applyBorder="1"/>
    <xf numFmtId="0" fontId="11" fillId="0" borderId="14" xfId="0" applyFont="1" applyBorder="1"/>
    <xf numFmtId="0" fontId="11" fillId="0" borderId="7" xfId="0" applyFont="1" applyBorder="1" applyAlignment="1">
      <alignment wrapText="1"/>
    </xf>
    <xf numFmtId="14" fontId="0" fillId="0" borderId="13" xfId="0" applyNumberFormat="1" applyBorder="1"/>
    <xf numFmtId="0" fontId="9" fillId="2" borderId="7" xfId="0" applyFont="1" applyFill="1" applyBorder="1" applyAlignment="1">
      <alignment horizontal="center" vertical="center"/>
    </xf>
    <xf numFmtId="0" fontId="18" fillId="0" borderId="1" xfId="0" applyFont="1" applyBorder="1"/>
    <xf numFmtId="0" fontId="2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1" fillId="0" borderId="15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 wrapText="1"/>
    </xf>
    <xf numFmtId="14" fontId="2" fillId="2" borderId="1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wrapText="1"/>
    </xf>
  </cellXfs>
  <cellStyles count="4">
    <cellStyle name="Bad" xfId="2" builtinId="27"/>
    <cellStyle name="Good" xfId="3" builtinId="26"/>
    <cellStyle name="Normal" xfId="0" builtinId="0"/>
    <cellStyle name="Normal 2" xfId="1" xr:uid="{ACB6F225-6024-4C37-B212-DC21BF1BC746}"/>
  </cellStyles>
  <dxfs count="65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0680-D8E6-46E5-9950-D41115AFEABD}">
  <dimension ref="A1:AB111"/>
  <sheetViews>
    <sheetView tabSelected="1" topLeftCell="A22" workbookViewId="0">
      <selection activeCell="AA45" sqref="AA45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33.1796875" style="1" customWidth="1"/>
    <col min="6" max="6" width="13.81640625" style="1" customWidth="1"/>
    <col min="7" max="7" width="15.7265625" style="1" bestFit="1" customWidth="1"/>
    <col min="8" max="8" width="4" style="1" customWidth="1"/>
    <col min="9" max="9" width="4.08984375" style="1" customWidth="1"/>
    <col min="10" max="10" width="4.453125" style="1" bestFit="1" customWidth="1"/>
    <col min="11" max="13" width="3.81640625" style="1" bestFit="1" customWidth="1"/>
    <col min="14" max="14" width="4.36328125" style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8" width="19.1796875" style="1" bestFit="1" customWidth="1"/>
    <col min="29" max="16384" width="10.453125" style="1"/>
  </cols>
  <sheetData>
    <row r="1" spans="1:28" ht="21" x14ac:dyDescent="0.5">
      <c r="A1" s="154" t="s">
        <v>991</v>
      </c>
      <c r="B1" s="154"/>
      <c r="C1" s="154"/>
      <c r="D1" s="154"/>
      <c r="E1" s="154"/>
      <c r="F1" s="154"/>
    </row>
    <row r="2" spans="1:28" x14ac:dyDescent="0.3">
      <c r="D2" s="3"/>
    </row>
    <row r="3" spans="1:28" x14ac:dyDescent="0.3">
      <c r="D3" s="3"/>
      <c r="H3" s="155" t="s">
        <v>0</v>
      </c>
      <c r="I3" s="155"/>
      <c r="J3" s="155"/>
      <c r="K3" s="155"/>
      <c r="L3" s="155"/>
      <c r="M3" s="155"/>
      <c r="N3" s="155"/>
      <c r="O3" s="155"/>
      <c r="P3" s="155"/>
      <c r="Q3" s="4"/>
      <c r="R3" s="156" t="s">
        <v>1</v>
      </c>
      <c r="S3" s="157"/>
      <c r="T3" s="157"/>
      <c r="U3" s="157"/>
      <c r="V3" s="157"/>
      <c r="W3" s="157"/>
      <c r="X3" s="157"/>
      <c r="Y3" s="157"/>
      <c r="Z3" s="158"/>
      <c r="AA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28" x14ac:dyDescent="0.3">
      <c r="A5" s="20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28" x14ac:dyDescent="0.3">
      <c r="A6" s="11"/>
      <c r="B6" s="125" t="s">
        <v>855</v>
      </c>
      <c r="C6" s="11">
        <v>170</v>
      </c>
      <c r="D6" s="11" t="s">
        <v>64</v>
      </c>
      <c r="E6" s="43" t="s">
        <v>742</v>
      </c>
      <c r="F6" s="11" t="s">
        <v>23</v>
      </c>
      <c r="G6" s="123">
        <v>45772</v>
      </c>
      <c r="H6" s="11">
        <v>0</v>
      </c>
      <c r="I6" s="11">
        <v>11</v>
      </c>
      <c r="J6" s="11">
        <v>0</v>
      </c>
      <c r="K6" s="11">
        <v>0</v>
      </c>
      <c r="L6" s="11">
        <v>0</v>
      </c>
      <c r="M6" s="11">
        <v>73</v>
      </c>
      <c r="N6" s="11">
        <v>35</v>
      </c>
      <c r="O6" s="11">
        <v>0</v>
      </c>
      <c r="P6" s="11">
        <v>0</v>
      </c>
      <c r="Q6" s="7">
        <f>SUM(H6:P6)</f>
        <v>119</v>
      </c>
      <c r="R6" s="11">
        <v>8</v>
      </c>
      <c r="S6" s="11">
        <v>23</v>
      </c>
      <c r="T6" s="11">
        <v>0</v>
      </c>
      <c r="U6" s="11">
        <v>0</v>
      </c>
      <c r="V6" s="11">
        <v>9</v>
      </c>
      <c r="W6" s="11">
        <v>8</v>
      </c>
      <c r="X6" s="11">
        <v>3</v>
      </c>
      <c r="Y6" s="11">
        <v>0</v>
      </c>
      <c r="Z6" s="11">
        <v>0</v>
      </c>
      <c r="AA6" s="7">
        <f>SUM(R6:Z6)</f>
        <v>51</v>
      </c>
    </row>
    <row r="7" spans="1:28" x14ac:dyDescent="0.3">
      <c r="A7" s="11"/>
      <c r="B7" s="11" t="s">
        <v>856</v>
      </c>
      <c r="C7" s="11">
        <v>3</v>
      </c>
      <c r="D7" s="11" t="s">
        <v>48</v>
      </c>
      <c r="E7" s="43" t="s">
        <v>858</v>
      </c>
      <c r="F7" s="11" t="s">
        <v>23</v>
      </c>
      <c r="G7" s="124">
        <v>45772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3</v>
      </c>
      <c r="N7" s="11">
        <v>0</v>
      </c>
      <c r="O7" s="11">
        <v>0</v>
      </c>
      <c r="P7" s="11">
        <v>0</v>
      </c>
      <c r="Q7" s="7">
        <f t="shared" ref="Q7:Q12" si="0">SUM(H7:P7)</f>
        <v>3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7">
        <f t="shared" ref="AA7:AA12" si="1">SUM(R7:Z7)</f>
        <v>0</v>
      </c>
    </row>
    <row r="8" spans="1:28" x14ac:dyDescent="0.3">
      <c r="A8" s="11"/>
      <c r="B8" s="126" t="s">
        <v>98</v>
      </c>
      <c r="C8" s="11">
        <v>285</v>
      </c>
      <c r="D8" s="11" t="s">
        <v>25</v>
      </c>
      <c r="E8" s="43" t="s">
        <v>99</v>
      </c>
      <c r="F8" s="11" t="s">
        <v>23</v>
      </c>
      <c r="G8" s="124">
        <v>45796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7">
        <f t="shared" si="0"/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7">
        <f t="shared" si="1"/>
        <v>0</v>
      </c>
      <c r="AB8" s="11" t="s">
        <v>867</v>
      </c>
    </row>
    <row r="9" spans="1:28" x14ac:dyDescent="0.3">
      <c r="A9" s="11"/>
      <c r="B9" s="126" t="s">
        <v>857</v>
      </c>
      <c r="C9" s="11">
        <v>2</v>
      </c>
      <c r="D9" s="11" t="s">
        <v>40</v>
      </c>
      <c r="E9" s="43" t="s">
        <v>859</v>
      </c>
      <c r="F9" s="11" t="s">
        <v>23</v>
      </c>
      <c r="G9" s="124">
        <v>45834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2</v>
      </c>
      <c r="P9" s="11">
        <v>0</v>
      </c>
      <c r="Q9" s="7">
        <f t="shared" si="0"/>
        <v>2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7">
        <f t="shared" si="1"/>
        <v>0</v>
      </c>
    </row>
    <row r="10" spans="1:28" x14ac:dyDescent="0.3">
      <c r="A10" s="11"/>
      <c r="B10" s="11" t="s">
        <v>860</v>
      </c>
      <c r="C10" s="11">
        <v>1</v>
      </c>
      <c r="D10" s="11" t="s">
        <v>123</v>
      </c>
      <c r="E10" s="43" t="s">
        <v>863</v>
      </c>
      <c r="F10" s="11" t="s">
        <v>23</v>
      </c>
      <c r="G10" s="124">
        <v>45783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1</v>
      </c>
      <c r="N10" s="11">
        <v>0</v>
      </c>
      <c r="O10" s="11">
        <v>0</v>
      </c>
      <c r="P10" s="11">
        <v>0</v>
      </c>
      <c r="Q10" s="7">
        <f t="shared" si="0"/>
        <v>1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7">
        <f t="shared" si="1"/>
        <v>0</v>
      </c>
    </row>
    <row r="11" spans="1:28" x14ac:dyDescent="0.3">
      <c r="A11" s="11"/>
      <c r="B11" s="11" t="s">
        <v>861</v>
      </c>
      <c r="C11" s="11">
        <v>1</v>
      </c>
      <c r="D11" s="11" t="s">
        <v>864</v>
      </c>
      <c r="E11" s="43" t="s">
        <v>865</v>
      </c>
      <c r="F11" s="11" t="s">
        <v>23</v>
      </c>
      <c r="G11" s="124">
        <v>45831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1">
        <v>0</v>
      </c>
      <c r="P11" s="11">
        <v>0</v>
      </c>
      <c r="Q11" s="7">
        <f t="shared" si="0"/>
        <v>1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7">
        <f t="shared" si="1"/>
        <v>0</v>
      </c>
    </row>
    <row r="12" spans="1:28" x14ac:dyDescent="0.3">
      <c r="A12" s="11"/>
      <c r="B12" s="11" t="s">
        <v>862</v>
      </c>
      <c r="C12" s="11">
        <v>218</v>
      </c>
      <c r="D12" s="11" t="s">
        <v>144</v>
      </c>
      <c r="E12" s="127" t="s">
        <v>866</v>
      </c>
      <c r="F12" s="11" t="s">
        <v>23</v>
      </c>
      <c r="G12" s="124">
        <v>45828</v>
      </c>
      <c r="H12" s="11">
        <v>0</v>
      </c>
      <c r="I12" s="11">
        <v>9</v>
      </c>
      <c r="J12" s="11">
        <v>0</v>
      </c>
      <c r="K12" s="11">
        <v>0</v>
      </c>
      <c r="L12" s="11">
        <v>8</v>
      </c>
      <c r="M12" s="11">
        <v>85</v>
      </c>
      <c r="N12" s="11">
        <v>37</v>
      </c>
      <c r="O12" s="11">
        <v>12</v>
      </c>
      <c r="P12" s="11">
        <v>0</v>
      </c>
      <c r="Q12" s="7">
        <f t="shared" si="0"/>
        <v>151</v>
      </c>
      <c r="R12" s="11">
        <v>11</v>
      </c>
      <c r="S12" s="11">
        <v>23</v>
      </c>
      <c r="T12" s="11">
        <v>0</v>
      </c>
      <c r="U12" s="11">
        <v>0</v>
      </c>
      <c r="V12" s="11">
        <v>17</v>
      </c>
      <c r="W12" s="11">
        <v>12</v>
      </c>
      <c r="X12" s="11">
        <v>4</v>
      </c>
      <c r="Y12" s="11">
        <v>0</v>
      </c>
      <c r="Z12" s="11">
        <v>0</v>
      </c>
      <c r="AA12" s="7">
        <f t="shared" si="1"/>
        <v>67</v>
      </c>
    </row>
    <row r="13" spans="1:28" x14ac:dyDescent="0.3">
      <c r="A13" s="6"/>
      <c r="B13" s="6" t="s">
        <v>70</v>
      </c>
      <c r="C13" s="6">
        <f>SUM(C4:C12)</f>
        <v>680</v>
      </c>
      <c r="D13" s="6"/>
      <c r="E13" s="6"/>
      <c r="F13" s="6">
        <f>COUNTIF(F6:F12,"Y")</f>
        <v>0</v>
      </c>
      <c r="G13" s="6" t="s">
        <v>71</v>
      </c>
      <c r="H13" s="18">
        <f t="shared" ref="H13:P13" si="2">SUM(H4:H12)</f>
        <v>0</v>
      </c>
      <c r="I13" s="18">
        <f t="shared" si="2"/>
        <v>20</v>
      </c>
      <c r="J13" s="18">
        <f t="shared" si="2"/>
        <v>0</v>
      </c>
      <c r="K13" s="18">
        <f t="shared" si="2"/>
        <v>0</v>
      </c>
      <c r="L13" s="18">
        <f t="shared" si="2"/>
        <v>8</v>
      </c>
      <c r="M13" s="18">
        <f t="shared" si="2"/>
        <v>163</v>
      </c>
      <c r="N13" s="18">
        <f t="shared" si="2"/>
        <v>72</v>
      </c>
      <c r="O13" s="18">
        <f t="shared" si="2"/>
        <v>14</v>
      </c>
      <c r="P13" s="18">
        <f t="shared" si="2"/>
        <v>0</v>
      </c>
      <c r="Q13" s="25">
        <f>SUM(Q6:Q12)</f>
        <v>277</v>
      </c>
      <c r="R13" s="18">
        <f t="shared" ref="R13:Y13" si="3">SUM(R4:R12)</f>
        <v>19</v>
      </c>
      <c r="S13" s="18">
        <f t="shared" si="3"/>
        <v>46</v>
      </c>
      <c r="T13" s="18">
        <f t="shared" si="3"/>
        <v>0</v>
      </c>
      <c r="U13" s="18">
        <f t="shared" si="3"/>
        <v>0</v>
      </c>
      <c r="V13" s="18">
        <f t="shared" si="3"/>
        <v>26</v>
      </c>
      <c r="W13" s="18">
        <f t="shared" si="3"/>
        <v>20</v>
      </c>
      <c r="X13" s="18">
        <f t="shared" si="3"/>
        <v>7</v>
      </c>
      <c r="Y13" s="18">
        <f t="shared" si="3"/>
        <v>0</v>
      </c>
      <c r="Z13" s="18">
        <f>SUM(Z6:Z12)</f>
        <v>0</v>
      </c>
      <c r="AA13" s="25">
        <f>SUM(AA6:AA12)</f>
        <v>118</v>
      </c>
    </row>
    <row r="14" spans="1:28" x14ac:dyDescent="0.3">
      <c r="A14" s="20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8" ht="17.5" customHeight="1" x14ac:dyDescent="0.3">
      <c r="A15" s="11"/>
      <c r="B15" s="11" t="s">
        <v>944</v>
      </c>
      <c r="C15" s="11">
        <v>113</v>
      </c>
      <c r="D15" s="11" t="s">
        <v>735</v>
      </c>
      <c r="E15" s="43" t="s">
        <v>945</v>
      </c>
      <c r="F15" s="11" t="s">
        <v>23</v>
      </c>
      <c r="G15" s="124">
        <v>45884</v>
      </c>
      <c r="H15" s="11">
        <v>3</v>
      </c>
      <c r="I15" s="11">
        <v>6</v>
      </c>
      <c r="J15" s="11">
        <v>0</v>
      </c>
      <c r="K15" s="11">
        <v>0</v>
      </c>
      <c r="L15" s="11">
        <v>4</v>
      </c>
      <c r="M15" s="11">
        <v>47</v>
      </c>
      <c r="N15" s="11">
        <v>17</v>
      </c>
      <c r="O15" s="11">
        <v>0</v>
      </c>
      <c r="P15" s="11">
        <v>0</v>
      </c>
      <c r="Q15" s="6">
        <f>SUM(H15:P15)</f>
        <v>77</v>
      </c>
      <c r="R15" s="11">
        <v>9</v>
      </c>
      <c r="S15" s="11">
        <v>6</v>
      </c>
      <c r="T15" s="11">
        <v>0</v>
      </c>
      <c r="U15" s="11">
        <v>0</v>
      </c>
      <c r="V15" s="11">
        <v>9</v>
      </c>
      <c r="W15" s="11">
        <v>7</v>
      </c>
      <c r="X15" s="11">
        <v>5</v>
      </c>
      <c r="Y15" s="11">
        <v>0</v>
      </c>
      <c r="Z15" s="11">
        <v>0</v>
      </c>
      <c r="AA15" s="6">
        <f>SUM(R15:Z15)</f>
        <v>36</v>
      </c>
    </row>
    <row r="16" spans="1:28" ht="14" customHeight="1" x14ac:dyDescent="0.3">
      <c r="A16" s="11"/>
      <c r="B16" s="11" t="s">
        <v>946</v>
      </c>
      <c r="C16" s="11">
        <v>3</v>
      </c>
      <c r="D16" s="11" t="s">
        <v>260</v>
      </c>
      <c r="E16" s="43" t="s">
        <v>947</v>
      </c>
      <c r="F16" s="11" t="s">
        <v>23</v>
      </c>
      <c r="G16" s="124">
        <v>45896</v>
      </c>
      <c r="H16" s="11">
        <v>0</v>
      </c>
      <c r="I16" s="11">
        <v>0</v>
      </c>
      <c r="J16" s="11">
        <v>0</v>
      </c>
      <c r="K16" s="11">
        <v>0</v>
      </c>
      <c r="L16" s="11">
        <v>1</v>
      </c>
      <c r="M16" s="11">
        <v>2</v>
      </c>
      <c r="N16" s="11">
        <v>0</v>
      </c>
      <c r="O16" s="11">
        <v>0</v>
      </c>
      <c r="P16" s="11">
        <v>0</v>
      </c>
      <c r="Q16" s="6">
        <f t="shared" ref="Q16:Q21" si="4">SUM(H16:P16)</f>
        <v>3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6">
        <f t="shared" ref="AA16:AA21" si="5">SUM(R16:Z16)</f>
        <v>0</v>
      </c>
    </row>
    <row r="17" spans="1:27" ht="26" x14ac:dyDescent="0.3">
      <c r="A17" s="11"/>
      <c r="B17" s="11" t="s">
        <v>950</v>
      </c>
      <c r="C17" s="11">
        <v>28</v>
      </c>
      <c r="D17" s="11" t="s">
        <v>48</v>
      </c>
      <c r="E17" s="43" t="s">
        <v>951</v>
      </c>
      <c r="F17" s="11" t="s">
        <v>23</v>
      </c>
      <c r="G17" s="124">
        <v>45904</v>
      </c>
      <c r="H17" s="11">
        <v>21</v>
      </c>
      <c r="I17" s="11">
        <v>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6">
        <f t="shared" si="4"/>
        <v>28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6">
        <f t="shared" si="5"/>
        <v>0</v>
      </c>
    </row>
    <row r="18" spans="1:27" x14ac:dyDescent="0.3">
      <c r="A18" s="11"/>
      <c r="B18" s="11" t="s">
        <v>952</v>
      </c>
      <c r="C18" s="11">
        <v>1</v>
      </c>
      <c r="D18" s="11" t="s">
        <v>48</v>
      </c>
      <c r="E18" s="11" t="s">
        <v>953</v>
      </c>
      <c r="F18" s="11" t="s">
        <v>23</v>
      </c>
      <c r="G18" s="124">
        <v>45889</v>
      </c>
      <c r="H18" s="11">
        <v>1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6">
        <f t="shared" si="4"/>
        <v>1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6">
        <f t="shared" si="5"/>
        <v>0</v>
      </c>
    </row>
    <row r="19" spans="1:27" x14ac:dyDescent="0.3">
      <c r="A19" s="11"/>
      <c r="B19" s="11" t="s">
        <v>954</v>
      </c>
      <c r="C19" s="11">
        <v>2</v>
      </c>
      <c r="D19" s="11" t="s">
        <v>45</v>
      </c>
      <c r="E19" s="11" t="s">
        <v>955</v>
      </c>
      <c r="F19" s="11" t="s">
        <v>23</v>
      </c>
      <c r="G19" s="124">
        <v>45896</v>
      </c>
      <c r="H19" s="11">
        <v>2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6">
        <f t="shared" si="4"/>
        <v>2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6">
        <f t="shared" si="5"/>
        <v>0</v>
      </c>
    </row>
    <row r="20" spans="1:27" x14ac:dyDescent="0.3">
      <c r="A20" s="11"/>
      <c r="B20" s="11" t="s">
        <v>956</v>
      </c>
      <c r="C20" s="11">
        <v>2</v>
      </c>
      <c r="D20" s="11" t="s">
        <v>45</v>
      </c>
      <c r="E20" s="11" t="s">
        <v>955</v>
      </c>
      <c r="F20" s="11" t="s">
        <v>23</v>
      </c>
      <c r="G20" s="124">
        <v>45896</v>
      </c>
      <c r="H20" s="11">
        <v>2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6">
        <f t="shared" si="4"/>
        <v>2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6">
        <f t="shared" si="5"/>
        <v>0</v>
      </c>
    </row>
    <row r="21" spans="1:27" x14ac:dyDescent="0.3">
      <c r="A21" s="11"/>
      <c r="B21" s="11" t="s">
        <v>957</v>
      </c>
      <c r="C21" s="11">
        <v>6</v>
      </c>
      <c r="D21" s="11" t="s">
        <v>48</v>
      </c>
      <c r="E21" s="43" t="s">
        <v>958</v>
      </c>
      <c r="F21" s="11" t="s">
        <v>23</v>
      </c>
      <c r="G21" s="124">
        <v>45924</v>
      </c>
      <c r="H21" s="11">
        <v>0</v>
      </c>
      <c r="I21" s="11">
        <v>6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6">
        <f t="shared" si="4"/>
        <v>6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6">
        <f t="shared" si="5"/>
        <v>0</v>
      </c>
    </row>
    <row r="22" spans="1:27" s="2" customFormat="1" x14ac:dyDescent="0.3">
      <c r="A22" s="5"/>
      <c r="B22" s="7" t="s">
        <v>100</v>
      </c>
      <c r="C22" s="7">
        <f>SUM(C15:C21)</f>
        <v>155</v>
      </c>
      <c r="D22" s="13"/>
      <c r="E22" s="5"/>
      <c r="F22" s="7">
        <f>COUNTIF(F15:F21,"Y")</f>
        <v>0</v>
      </c>
      <c r="G22" s="7" t="s">
        <v>101</v>
      </c>
      <c r="H22" s="5">
        <f t="shared" ref="H22:AA22" si="6">SUM(H15:H21)</f>
        <v>29</v>
      </c>
      <c r="I22" s="5">
        <f t="shared" si="6"/>
        <v>19</v>
      </c>
      <c r="J22" s="5">
        <f t="shared" si="6"/>
        <v>0</v>
      </c>
      <c r="K22" s="5">
        <f t="shared" si="6"/>
        <v>0</v>
      </c>
      <c r="L22" s="5">
        <f t="shared" si="6"/>
        <v>5</v>
      </c>
      <c r="M22" s="5">
        <f t="shared" si="6"/>
        <v>49</v>
      </c>
      <c r="N22" s="5">
        <f t="shared" si="6"/>
        <v>17</v>
      </c>
      <c r="O22" s="5">
        <f t="shared" si="6"/>
        <v>0</v>
      </c>
      <c r="P22" s="5">
        <f t="shared" si="6"/>
        <v>0</v>
      </c>
      <c r="Q22" s="17">
        <f t="shared" si="6"/>
        <v>119</v>
      </c>
      <c r="R22" s="5">
        <f t="shared" si="6"/>
        <v>9</v>
      </c>
      <c r="S22" s="5">
        <f t="shared" si="6"/>
        <v>6</v>
      </c>
      <c r="T22" s="5">
        <f t="shared" si="6"/>
        <v>0</v>
      </c>
      <c r="U22" s="5">
        <f t="shared" si="6"/>
        <v>0</v>
      </c>
      <c r="V22" s="5">
        <f t="shared" si="6"/>
        <v>9</v>
      </c>
      <c r="W22" s="5">
        <f t="shared" si="6"/>
        <v>7</v>
      </c>
      <c r="X22" s="5">
        <f t="shared" si="6"/>
        <v>5</v>
      </c>
      <c r="Y22" s="5">
        <f t="shared" si="6"/>
        <v>0</v>
      </c>
      <c r="Z22" s="5">
        <f t="shared" si="6"/>
        <v>0</v>
      </c>
      <c r="AA22" s="17">
        <f t="shared" si="6"/>
        <v>36</v>
      </c>
    </row>
    <row r="23" spans="1:27" x14ac:dyDescent="0.3">
      <c r="A23" s="22">
        <v>3</v>
      </c>
      <c r="B23" s="26"/>
      <c r="C23" s="26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28.5" customHeight="1" x14ac:dyDescent="0.3">
      <c r="A24" s="35"/>
      <c r="B24" s="11" t="s">
        <v>940</v>
      </c>
      <c r="C24" s="11">
        <v>120</v>
      </c>
      <c r="D24" s="150" t="s">
        <v>48</v>
      </c>
      <c r="E24" s="150" t="s">
        <v>941</v>
      </c>
      <c r="F24" s="11" t="s">
        <v>23</v>
      </c>
      <c r="G24" s="124">
        <v>46022</v>
      </c>
      <c r="H24" s="11">
        <v>49</v>
      </c>
      <c r="I24" s="11">
        <v>55</v>
      </c>
      <c r="J24" s="11">
        <v>6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7">
        <f>SUM(H24:P24)</f>
        <v>110</v>
      </c>
      <c r="R24" s="11">
        <v>6</v>
      </c>
      <c r="S24" s="11">
        <v>3</v>
      </c>
      <c r="T24" s="11">
        <v>1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7">
        <f>SUM(R24:Z24)</f>
        <v>10</v>
      </c>
    </row>
    <row r="25" spans="1:27" x14ac:dyDescent="0.3">
      <c r="A25" s="35"/>
      <c r="B25" s="126" t="s">
        <v>942</v>
      </c>
      <c r="C25" s="11">
        <v>42</v>
      </c>
      <c r="D25" s="126" t="s">
        <v>40</v>
      </c>
      <c r="E25" s="151" t="s">
        <v>943</v>
      </c>
      <c r="F25" s="11" t="s">
        <v>23</v>
      </c>
      <c r="G25" s="124">
        <v>45978</v>
      </c>
      <c r="H25" s="11">
        <v>0</v>
      </c>
      <c r="I25" s="11">
        <v>0</v>
      </c>
      <c r="J25" s="11">
        <v>0</v>
      </c>
      <c r="K25" s="11">
        <v>0</v>
      </c>
      <c r="L25" s="11">
        <v>4</v>
      </c>
      <c r="M25" s="11">
        <v>12</v>
      </c>
      <c r="N25" s="11">
        <v>12</v>
      </c>
      <c r="O25" s="11">
        <v>1</v>
      </c>
      <c r="P25" s="11">
        <v>0</v>
      </c>
      <c r="Q25" s="7">
        <f t="shared" ref="Q25:Q36" si="7">SUM(H25:P25)</f>
        <v>29</v>
      </c>
      <c r="R25" s="11">
        <v>1</v>
      </c>
      <c r="S25" s="11">
        <v>1</v>
      </c>
      <c r="T25" s="11">
        <v>0</v>
      </c>
      <c r="U25" s="11">
        <v>0</v>
      </c>
      <c r="V25" s="11">
        <v>5</v>
      </c>
      <c r="W25" s="11">
        <v>6</v>
      </c>
      <c r="X25" s="11">
        <v>0</v>
      </c>
      <c r="Y25" s="11">
        <v>0</v>
      </c>
      <c r="Z25" s="11">
        <v>0</v>
      </c>
      <c r="AA25" s="7">
        <f t="shared" ref="AA25:AA36" si="8">SUM(R25:Z25)</f>
        <v>13</v>
      </c>
    </row>
    <row r="26" spans="1:27" x14ac:dyDescent="0.3">
      <c r="A26" s="35"/>
      <c r="B26" s="11" t="s">
        <v>959</v>
      </c>
      <c r="C26" s="11">
        <v>1</v>
      </c>
      <c r="D26" s="11" t="s">
        <v>34</v>
      </c>
      <c r="E26" s="11" t="s">
        <v>960</v>
      </c>
      <c r="F26" s="11" t="s">
        <v>23</v>
      </c>
      <c r="G26" s="124">
        <v>45980</v>
      </c>
      <c r="H26" s="11">
        <v>0</v>
      </c>
      <c r="I26" s="11">
        <v>0</v>
      </c>
      <c r="J26" s="11">
        <v>0</v>
      </c>
      <c r="K26" s="11">
        <v>0</v>
      </c>
      <c r="L26" s="11">
        <v>-1</v>
      </c>
      <c r="M26" s="11">
        <v>0</v>
      </c>
      <c r="N26" s="11">
        <v>1</v>
      </c>
      <c r="O26" s="11">
        <v>1</v>
      </c>
      <c r="P26" s="11"/>
      <c r="Q26" s="7">
        <f t="shared" si="7"/>
        <v>1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7">
        <f t="shared" si="8"/>
        <v>0</v>
      </c>
    </row>
    <row r="27" spans="1:27" x14ac:dyDescent="0.3">
      <c r="A27" s="35"/>
      <c r="B27" s="11" t="s">
        <v>961</v>
      </c>
      <c r="C27" s="11">
        <v>4</v>
      </c>
      <c r="D27" s="11" t="s">
        <v>223</v>
      </c>
      <c r="E27" s="43" t="s">
        <v>962</v>
      </c>
      <c r="F27" s="11" t="s">
        <v>23</v>
      </c>
      <c r="G27" s="124">
        <v>45966</v>
      </c>
      <c r="H27" s="11">
        <v>4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7">
        <f t="shared" si="7"/>
        <v>4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7">
        <f t="shared" si="8"/>
        <v>0</v>
      </c>
    </row>
    <row r="28" spans="1:27" x14ac:dyDescent="0.3">
      <c r="A28" s="35"/>
      <c r="B28" s="125" t="s">
        <v>963</v>
      </c>
      <c r="C28" s="11">
        <v>2</v>
      </c>
      <c r="D28" s="11" t="s">
        <v>342</v>
      </c>
      <c r="E28" s="43" t="s">
        <v>964</v>
      </c>
      <c r="F28" s="11" t="s">
        <v>23</v>
      </c>
      <c r="G28" s="124">
        <v>45964</v>
      </c>
      <c r="H28" s="11">
        <v>0</v>
      </c>
      <c r="I28" s="11">
        <v>0</v>
      </c>
      <c r="J28" s="11">
        <v>0</v>
      </c>
      <c r="K28" s="11">
        <v>2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7">
        <f t="shared" si="7"/>
        <v>2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7">
        <f t="shared" si="8"/>
        <v>0</v>
      </c>
    </row>
    <row r="29" spans="1:27" x14ac:dyDescent="0.3">
      <c r="A29" s="35"/>
      <c r="B29" s="11" t="s">
        <v>965</v>
      </c>
      <c r="C29" s="29">
        <v>-12</v>
      </c>
      <c r="D29" s="11" t="s">
        <v>48</v>
      </c>
      <c r="E29" s="43" t="s">
        <v>966</v>
      </c>
      <c r="F29" s="11" t="s">
        <v>23</v>
      </c>
      <c r="G29" s="124">
        <v>45947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7">
        <f t="shared" si="7"/>
        <v>0</v>
      </c>
      <c r="R29" s="11">
        <v>-12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7">
        <f t="shared" si="8"/>
        <v>-12</v>
      </c>
    </row>
    <row r="30" spans="1:27" x14ac:dyDescent="0.3">
      <c r="A30" s="35"/>
      <c r="B30" s="11" t="s">
        <v>967</v>
      </c>
      <c r="C30" s="29">
        <v>-12</v>
      </c>
      <c r="D30" s="11" t="s">
        <v>48</v>
      </c>
      <c r="E30" s="43" t="s">
        <v>968</v>
      </c>
      <c r="F30" s="11" t="s">
        <v>23</v>
      </c>
      <c r="G30" s="124">
        <v>45947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7">
        <f t="shared" si="7"/>
        <v>0</v>
      </c>
      <c r="R30" s="11">
        <v>-12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7">
        <f t="shared" si="8"/>
        <v>-12</v>
      </c>
    </row>
    <row r="31" spans="1:27" x14ac:dyDescent="0.3">
      <c r="A31" s="35"/>
      <c r="B31" s="11" t="s">
        <v>969</v>
      </c>
      <c r="C31" s="29">
        <v>-12</v>
      </c>
      <c r="D31" s="11" t="s">
        <v>48</v>
      </c>
      <c r="E31" s="43" t="s">
        <v>970</v>
      </c>
      <c r="F31" s="11" t="s">
        <v>23</v>
      </c>
      <c r="G31" s="124">
        <v>45960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7">
        <f t="shared" si="7"/>
        <v>0</v>
      </c>
      <c r="R31" s="11">
        <v>-12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7">
        <f t="shared" si="8"/>
        <v>-12</v>
      </c>
    </row>
    <row r="32" spans="1:27" x14ac:dyDescent="0.3">
      <c r="A32" s="35"/>
      <c r="B32" s="11" t="s">
        <v>972</v>
      </c>
      <c r="C32" s="29">
        <v>-12</v>
      </c>
      <c r="D32" s="11" t="s">
        <v>48</v>
      </c>
      <c r="E32" s="43" t="s">
        <v>971</v>
      </c>
      <c r="F32" s="11" t="s">
        <v>23</v>
      </c>
      <c r="G32" s="124">
        <v>45960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7">
        <f t="shared" si="7"/>
        <v>0</v>
      </c>
      <c r="R32" s="11">
        <v>-12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7">
        <f t="shared" si="8"/>
        <v>-12</v>
      </c>
    </row>
    <row r="33" spans="1:28" x14ac:dyDescent="0.3">
      <c r="A33" s="35"/>
      <c r="B33" s="11" t="s">
        <v>973</v>
      </c>
      <c r="C33" s="11">
        <v>1</v>
      </c>
      <c r="D33" s="11" t="s">
        <v>179</v>
      </c>
      <c r="E33" s="11" t="s">
        <v>974</v>
      </c>
      <c r="F33" s="11" t="s">
        <v>23</v>
      </c>
      <c r="G33" s="124">
        <v>46007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1</v>
      </c>
      <c r="N33" s="11">
        <v>0</v>
      </c>
      <c r="O33" s="11">
        <v>0</v>
      </c>
      <c r="P33" s="11">
        <v>0</v>
      </c>
      <c r="Q33" s="7">
        <f t="shared" si="7"/>
        <v>1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7">
        <f t="shared" si="8"/>
        <v>0</v>
      </c>
    </row>
    <row r="34" spans="1:28" ht="26" customHeight="1" x14ac:dyDescent="0.3">
      <c r="A34" s="35"/>
      <c r="B34" s="11" t="s">
        <v>977</v>
      </c>
      <c r="C34" s="11">
        <v>482</v>
      </c>
      <c r="D34" s="12" t="s">
        <v>25</v>
      </c>
      <c r="E34" s="152" t="s">
        <v>978</v>
      </c>
      <c r="F34" s="11" t="s">
        <v>23</v>
      </c>
      <c r="G34" s="124">
        <v>45959</v>
      </c>
      <c r="H34" s="11">
        <v>210</v>
      </c>
      <c r="I34" s="11">
        <v>200</v>
      </c>
      <c r="J34" s="11">
        <v>23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7">
        <f t="shared" si="7"/>
        <v>433</v>
      </c>
      <c r="R34" s="11">
        <v>28</v>
      </c>
      <c r="S34" s="11">
        <v>18</v>
      </c>
      <c r="T34" s="11">
        <v>3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7">
        <f t="shared" si="8"/>
        <v>49</v>
      </c>
    </row>
    <row r="35" spans="1:28" x14ac:dyDescent="0.3">
      <c r="A35" s="35"/>
      <c r="B35" s="11" t="s">
        <v>979</v>
      </c>
      <c r="C35" s="11">
        <v>1</v>
      </c>
      <c r="D35" s="11" t="s">
        <v>48</v>
      </c>
      <c r="E35" s="11" t="s">
        <v>980</v>
      </c>
      <c r="F35" s="11" t="s">
        <v>23</v>
      </c>
      <c r="G35" s="124">
        <v>46006</v>
      </c>
      <c r="H35" s="11">
        <v>1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7">
        <f t="shared" si="7"/>
        <v>1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7">
        <f t="shared" si="8"/>
        <v>0</v>
      </c>
    </row>
    <row r="36" spans="1:28" ht="13" customHeight="1" x14ac:dyDescent="0.3">
      <c r="A36" s="35"/>
      <c r="B36" s="11" t="s">
        <v>983</v>
      </c>
      <c r="C36" s="11">
        <v>2</v>
      </c>
      <c r="D36" s="11" t="s">
        <v>179</v>
      </c>
      <c r="E36" s="43" t="s">
        <v>984</v>
      </c>
      <c r="F36" s="11" t="s">
        <v>23</v>
      </c>
      <c r="G36" s="124">
        <v>46021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2</v>
      </c>
      <c r="N36" s="11">
        <v>0</v>
      </c>
      <c r="O36" s="11">
        <v>0</v>
      </c>
      <c r="P36" s="11">
        <v>0</v>
      </c>
      <c r="Q36" s="7">
        <f t="shared" si="7"/>
        <v>2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7">
        <f t="shared" si="8"/>
        <v>0</v>
      </c>
    </row>
    <row r="37" spans="1:28" s="2" customFormat="1" x14ac:dyDescent="0.3">
      <c r="A37" s="7"/>
      <c r="B37" s="7" t="s">
        <v>102</v>
      </c>
      <c r="C37" s="7">
        <f>SUM(C24:C36)</f>
        <v>607</v>
      </c>
      <c r="D37" s="13"/>
      <c r="E37" s="5"/>
      <c r="F37" s="7">
        <f>COUNTIF(F24:F36,"Y")</f>
        <v>0</v>
      </c>
      <c r="G37" s="7" t="s">
        <v>103</v>
      </c>
      <c r="H37" s="5">
        <f t="shared" ref="H37:AA37" si="9">SUM(H24:H36)</f>
        <v>264</v>
      </c>
      <c r="I37" s="5">
        <f t="shared" si="9"/>
        <v>255</v>
      </c>
      <c r="J37" s="5">
        <f t="shared" si="9"/>
        <v>29</v>
      </c>
      <c r="K37" s="5">
        <f t="shared" si="9"/>
        <v>2</v>
      </c>
      <c r="L37" s="5">
        <f t="shared" si="9"/>
        <v>3</v>
      </c>
      <c r="M37" s="5">
        <f t="shared" si="9"/>
        <v>15</v>
      </c>
      <c r="N37" s="5">
        <f t="shared" si="9"/>
        <v>13</v>
      </c>
      <c r="O37" s="5">
        <f t="shared" si="9"/>
        <v>2</v>
      </c>
      <c r="P37" s="5">
        <f t="shared" si="9"/>
        <v>0</v>
      </c>
      <c r="Q37" s="17">
        <f t="shared" si="9"/>
        <v>583</v>
      </c>
      <c r="R37" s="5">
        <f t="shared" si="9"/>
        <v>-13</v>
      </c>
      <c r="S37" s="5">
        <f t="shared" si="9"/>
        <v>22</v>
      </c>
      <c r="T37" s="5">
        <f t="shared" si="9"/>
        <v>4</v>
      </c>
      <c r="U37" s="5">
        <f t="shared" si="9"/>
        <v>0</v>
      </c>
      <c r="V37" s="5">
        <f t="shared" si="9"/>
        <v>5</v>
      </c>
      <c r="W37" s="5">
        <f t="shared" si="9"/>
        <v>6</v>
      </c>
      <c r="X37" s="5">
        <f t="shared" si="9"/>
        <v>0</v>
      </c>
      <c r="Y37" s="5">
        <f t="shared" si="9"/>
        <v>0</v>
      </c>
      <c r="Z37" s="5">
        <f t="shared" si="9"/>
        <v>0</v>
      </c>
      <c r="AA37" s="17">
        <f t="shared" si="9"/>
        <v>24</v>
      </c>
      <c r="AB37" s="1">
        <f>Q37+AA37</f>
        <v>607</v>
      </c>
    </row>
    <row r="38" spans="1:28" x14ac:dyDescent="0.3">
      <c r="A38" s="22">
        <v>4</v>
      </c>
      <c r="B38" s="26"/>
      <c r="C38" s="26"/>
      <c r="D38" s="2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8" ht="26" x14ac:dyDescent="0.3">
      <c r="A39" s="11"/>
      <c r="B39" s="11" t="s">
        <v>948</v>
      </c>
      <c r="C39" s="11">
        <v>10</v>
      </c>
      <c r="D39" s="11" t="s">
        <v>48</v>
      </c>
      <c r="E39" s="43" t="s">
        <v>949</v>
      </c>
      <c r="F39" s="11" t="s">
        <v>23</v>
      </c>
      <c r="G39" s="124">
        <v>46027</v>
      </c>
      <c r="H39" s="11">
        <v>4</v>
      </c>
      <c r="I39" s="11">
        <v>6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9">
        <f>SUM(H39:P39)</f>
        <v>10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7">
        <f>SUM(R39:Z39)</f>
        <v>0</v>
      </c>
    </row>
    <row r="40" spans="1:28" x14ac:dyDescent="0.3">
      <c r="A40" s="11"/>
      <c r="B40" s="11" t="s">
        <v>975</v>
      </c>
      <c r="C40" s="11">
        <v>1</v>
      </c>
      <c r="D40" s="11" t="s">
        <v>40</v>
      </c>
      <c r="E40" s="11" t="s">
        <v>976</v>
      </c>
      <c r="F40" s="11" t="s">
        <v>23</v>
      </c>
      <c r="G40" s="124">
        <v>46037</v>
      </c>
      <c r="H40" s="11">
        <v>0</v>
      </c>
      <c r="I40" s="11">
        <v>0</v>
      </c>
      <c r="J40" s="11">
        <v>0</v>
      </c>
      <c r="K40" s="11">
        <v>0</v>
      </c>
      <c r="L40" s="11">
        <v>1</v>
      </c>
      <c r="M40" s="11">
        <v>0</v>
      </c>
      <c r="N40" s="11">
        <v>0</v>
      </c>
      <c r="O40" s="11">
        <v>0</v>
      </c>
      <c r="P40" s="11">
        <v>0</v>
      </c>
      <c r="Q40" s="19">
        <f t="shared" ref="Q40:Q47" si="10">SUM(H40:P40)</f>
        <v>1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7">
        <f t="shared" ref="AA40:AA47" si="11">SUM(R40:Z40)</f>
        <v>0</v>
      </c>
    </row>
    <row r="41" spans="1:28" x14ac:dyDescent="0.3">
      <c r="A41" s="11"/>
      <c r="B41" s="11" t="s">
        <v>981</v>
      </c>
      <c r="C41" s="11">
        <v>61</v>
      </c>
      <c r="D41" s="11" t="s">
        <v>40</v>
      </c>
      <c r="E41" s="43" t="s">
        <v>982</v>
      </c>
      <c r="F41" s="11" t="s">
        <v>23</v>
      </c>
      <c r="G41" s="124">
        <v>46029</v>
      </c>
      <c r="H41" s="11">
        <v>54</v>
      </c>
      <c r="I41" s="11">
        <v>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9">
        <f t="shared" si="10"/>
        <v>61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7">
        <f t="shared" si="11"/>
        <v>0</v>
      </c>
    </row>
    <row r="42" spans="1:28" x14ac:dyDescent="0.3">
      <c r="A42" s="11"/>
      <c r="B42" s="11" t="s">
        <v>985</v>
      </c>
      <c r="C42" s="11">
        <v>1</v>
      </c>
      <c r="D42" s="11" t="s">
        <v>202</v>
      </c>
      <c r="E42" s="152" t="s">
        <v>986</v>
      </c>
      <c r="F42" s="11" t="s">
        <v>23</v>
      </c>
      <c r="G42" s="124">
        <v>46028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11">
        <v>0</v>
      </c>
      <c r="Q42" s="19">
        <f t="shared" si="10"/>
        <v>1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7">
        <f t="shared" si="11"/>
        <v>0</v>
      </c>
    </row>
    <row r="43" spans="1:28" x14ac:dyDescent="0.3">
      <c r="A43" s="11"/>
      <c r="B43" s="11" t="s">
        <v>987</v>
      </c>
      <c r="C43" s="29">
        <v>-4</v>
      </c>
      <c r="D43" s="11" t="s">
        <v>988</v>
      </c>
      <c r="E43" s="43" t="s">
        <v>989</v>
      </c>
      <c r="F43" s="11" t="s">
        <v>23</v>
      </c>
      <c r="G43" s="124">
        <v>46029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9">
        <f t="shared" si="10"/>
        <v>0</v>
      </c>
      <c r="R43" s="11">
        <v>-4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7">
        <f t="shared" si="11"/>
        <v>-4</v>
      </c>
    </row>
    <row r="44" spans="1:28" x14ac:dyDescent="0.3">
      <c r="A44" s="11"/>
      <c r="B44" s="11" t="s">
        <v>992</v>
      </c>
      <c r="C44" s="11">
        <v>1</v>
      </c>
      <c r="D44" s="11" t="s">
        <v>40</v>
      </c>
      <c r="E44" s="169" t="s">
        <v>993</v>
      </c>
      <c r="F44" s="11" t="s">
        <v>23</v>
      </c>
      <c r="G44" s="124">
        <v>46057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0</v>
      </c>
      <c r="P44" s="11">
        <v>0</v>
      </c>
      <c r="Q44" s="19">
        <f t="shared" si="10"/>
        <v>1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7">
        <f t="shared" si="11"/>
        <v>0</v>
      </c>
    </row>
    <row r="45" spans="1:28" x14ac:dyDescent="0.3">
      <c r="A45" s="11"/>
      <c r="B45" s="11" t="s">
        <v>994</v>
      </c>
      <c r="C45" s="11">
        <v>1</v>
      </c>
      <c r="D45" s="11" t="s">
        <v>48</v>
      </c>
      <c r="E45" s="169" t="s">
        <v>995</v>
      </c>
      <c r="F45" s="11" t="s">
        <v>23</v>
      </c>
      <c r="G45" s="124">
        <v>46051</v>
      </c>
      <c r="H45" s="11">
        <v>1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9">
        <f t="shared" si="10"/>
        <v>1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7">
        <f t="shared" si="11"/>
        <v>0</v>
      </c>
    </row>
    <row r="46" spans="1:28" x14ac:dyDescent="0.3">
      <c r="A46" s="11"/>
      <c r="B46" s="11"/>
      <c r="C46" s="11"/>
      <c r="D46" s="12"/>
      <c r="E46" s="11"/>
      <c r="F46" s="11"/>
      <c r="G46" s="12"/>
      <c r="H46" s="11"/>
      <c r="I46" s="11"/>
      <c r="J46" s="11"/>
      <c r="K46" s="11"/>
      <c r="L46" s="11"/>
      <c r="M46" s="11"/>
      <c r="N46" s="11"/>
      <c r="O46" s="11"/>
      <c r="P46" s="11"/>
      <c r="Q46" s="19">
        <f t="shared" si="10"/>
        <v>0</v>
      </c>
      <c r="R46" s="11"/>
      <c r="S46" s="11"/>
      <c r="T46" s="11"/>
      <c r="U46" s="11"/>
      <c r="V46" s="11"/>
      <c r="W46" s="11"/>
      <c r="X46" s="11"/>
      <c r="Y46" s="11"/>
      <c r="Z46" s="11"/>
      <c r="AA46" s="7">
        <f t="shared" si="11"/>
        <v>0</v>
      </c>
    </row>
    <row r="47" spans="1:28" x14ac:dyDescent="0.3">
      <c r="A47" s="11"/>
      <c r="B47" s="11"/>
      <c r="C47" s="11"/>
      <c r="D47" s="12"/>
      <c r="E47" s="11"/>
      <c r="F47" s="11"/>
      <c r="G47" s="12"/>
      <c r="H47" s="11"/>
      <c r="I47" s="11"/>
      <c r="J47" s="11"/>
      <c r="K47" s="11"/>
      <c r="L47" s="11"/>
      <c r="M47" s="11"/>
      <c r="N47" s="11"/>
      <c r="O47" s="11"/>
      <c r="P47" s="11"/>
      <c r="Q47" s="19">
        <f t="shared" si="10"/>
        <v>0</v>
      </c>
      <c r="R47" s="11"/>
      <c r="S47" s="11"/>
      <c r="T47" s="11"/>
      <c r="U47" s="11"/>
      <c r="V47" s="11"/>
      <c r="W47" s="11"/>
      <c r="X47" s="11"/>
      <c r="Y47" s="11"/>
      <c r="Z47" s="11"/>
      <c r="AA47" s="7">
        <f t="shared" si="11"/>
        <v>0</v>
      </c>
    </row>
    <row r="48" spans="1:28" s="2" customFormat="1" x14ac:dyDescent="0.3">
      <c r="A48" s="5"/>
      <c r="B48" s="5" t="s">
        <v>104</v>
      </c>
      <c r="C48" s="7">
        <f>SUM(C39:C47)</f>
        <v>71</v>
      </c>
      <c r="D48" s="13"/>
      <c r="E48" s="5"/>
      <c r="F48" s="7">
        <f>COUNTIF(F39:F47,"Y")</f>
        <v>0</v>
      </c>
      <c r="G48" s="7" t="s">
        <v>105</v>
      </c>
      <c r="H48" s="5">
        <f t="shared" ref="H48:AA48" si="12">SUM(H39:H47)</f>
        <v>59</v>
      </c>
      <c r="I48" s="5">
        <f t="shared" si="12"/>
        <v>13</v>
      </c>
      <c r="J48" s="5">
        <f t="shared" si="12"/>
        <v>0</v>
      </c>
      <c r="K48" s="5">
        <f t="shared" si="12"/>
        <v>0</v>
      </c>
      <c r="L48" s="5">
        <f t="shared" si="12"/>
        <v>1</v>
      </c>
      <c r="M48" s="5">
        <f t="shared" si="12"/>
        <v>2</v>
      </c>
      <c r="N48" s="5">
        <f t="shared" si="12"/>
        <v>0</v>
      </c>
      <c r="O48" s="5">
        <f t="shared" si="12"/>
        <v>0</v>
      </c>
      <c r="P48" s="5">
        <f t="shared" si="12"/>
        <v>0</v>
      </c>
      <c r="Q48" s="17">
        <f t="shared" si="12"/>
        <v>75</v>
      </c>
      <c r="R48" s="5">
        <f t="shared" si="12"/>
        <v>-4</v>
      </c>
      <c r="S48" s="5">
        <f t="shared" si="12"/>
        <v>0</v>
      </c>
      <c r="T48" s="5">
        <f t="shared" si="12"/>
        <v>0</v>
      </c>
      <c r="U48" s="5">
        <f t="shared" si="12"/>
        <v>0</v>
      </c>
      <c r="V48" s="5">
        <f t="shared" si="12"/>
        <v>0</v>
      </c>
      <c r="W48" s="5">
        <f t="shared" si="12"/>
        <v>0</v>
      </c>
      <c r="X48" s="5">
        <f t="shared" si="12"/>
        <v>0</v>
      </c>
      <c r="Y48" s="5">
        <f t="shared" si="12"/>
        <v>0</v>
      </c>
      <c r="Z48" s="5">
        <f t="shared" si="12"/>
        <v>0</v>
      </c>
      <c r="AA48" s="17">
        <f t="shared" si="12"/>
        <v>-4</v>
      </c>
      <c r="AB48" s="2">
        <f>Q48+AA48</f>
        <v>71</v>
      </c>
    </row>
    <row r="49" spans="1:27" s="2" customFormat="1" x14ac:dyDescent="0.3">
      <c r="A49" s="21"/>
      <c r="B49" s="21"/>
      <c r="C49" s="22"/>
      <c r="D49" s="28"/>
      <c r="E49" s="21"/>
      <c r="F49" s="22"/>
      <c r="G49" s="22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26.5" customHeight="1" x14ac:dyDescent="0.3">
      <c r="A50" s="14"/>
      <c r="B50" s="15" t="s">
        <v>106</v>
      </c>
      <c r="C50" s="17">
        <f>C48+C37+C22+C13</f>
        <v>1513</v>
      </c>
      <c r="D50" s="16"/>
      <c r="E50" s="14"/>
      <c r="F50" s="17">
        <f>F37+F22+F13+F48</f>
        <v>0</v>
      </c>
      <c r="G50" s="15" t="s">
        <v>107</v>
      </c>
      <c r="H50" s="15">
        <f t="shared" ref="H50:AA50" si="13">H48+H37+H22+H13</f>
        <v>352</v>
      </c>
      <c r="I50" s="15">
        <f t="shared" si="13"/>
        <v>307</v>
      </c>
      <c r="J50" s="15">
        <f t="shared" si="13"/>
        <v>29</v>
      </c>
      <c r="K50" s="15">
        <f t="shared" si="13"/>
        <v>2</v>
      </c>
      <c r="L50" s="15">
        <f t="shared" si="13"/>
        <v>17</v>
      </c>
      <c r="M50" s="15">
        <f t="shared" si="13"/>
        <v>229</v>
      </c>
      <c r="N50" s="15">
        <f t="shared" si="13"/>
        <v>102</v>
      </c>
      <c r="O50" s="15">
        <f t="shared" si="13"/>
        <v>16</v>
      </c>
      <c r="P50" s="15">
        <f t="shared" si="13"/>
        <v>0</v>
      </c>
      <c r="Q50" s="15">
        <f t="shared" si="13"/>
        <v>1054</v>
      </c>
      <c r="R50" s="15">
        <f t="shared" si="13"/>
        <v>11</v>
      </c>
      <c r="S50" s="15">
        <f t="shared" si="13"/>
        <v>74</v>
      </c>
      <c r="T50" s="15">
        <f t="shared" si="13"/>
        <v>4</v>
      </c>
      <c r="U50" s="15">
        <f t="shared" si="13"/>
        <v>0</v>
      </c>
      <c r="V50" s="15">
        <f t="shared" si="13"/>
        <v>40</v>
      </c>
      <c r="W50" s="15">
        <f t="shared" si="13"/>
        <v>33</v>
      </c>
      <c r="X50" s="15">
        <f t="shared" si="13"/>
        <v>12</v>
      </c>
      <c r="Y50" s="15">
        <f t="shared" si="13"/>
        <v>0</v>
      </c>
      <c r="Z50" s="15">
        <f t="shared" si="13"/>
        <v>0</v>
      </c>
      <c r="AA50" s="15">
        <f t="shared" si="13"/>
        <v>174</v>
      </c>
    </row>
    <row r="51" spans="1:27" x14ac:dyDescent="0.3">
      <c r="D51" s="3"/>
    </row>
    <row r="52" spans="1:27" x14ac:dyDescent="0.3">
      <c r="D52" s="3"/>
      <c r="I52" s="159" t="s">
        <v>108</v>
      </c>
      <c r="J52" s="159"/>
      <c r="K52" s="159"/>
      <c r="L52" s="159"/>
      <c r="M52" s="159"/>
      <c r="N52" s="29">
        <f>Q50+AA50</f>
        <v>1228</v>
      </c>
    </row>
    <row r="53" spans="1:27" x14ac:dyDescent="0.3">
      <c r="D53" s="3"/>
      <c r="I53" s="159" t="s">
        <v>109</v>
      </c>
      <c r="J53" s="159"/>
      <c r="K53" s="159"/>
      <c r="L53" s="159"/>
      <c r="M53" s="159"/>
      <c r="N53" s="29">
        <f>AA50/C50*100</f>
        <v>11.500330469266357</v>
      </c>
    </row>
    <row r="54" spans="1:27" x14ac:dyDescent="0.3">
      <c r="D54" s="3"/>
    </row>
    <row r="55" spans="1:27" x14ac:dyDescent="0.3">
      <c r="D55" s="3"/>
    </row>
    <row r="56" spans="1:27" x14ac:dyDescent="0.3">
      <c r="D56" s="3"/>
    </row>
    <row r="57" spans="1:27" x14ac:dyDescent="0.3">
      <c r="D57" s="3"/>
    </row>
    <row r="58" spans="1:27" x14ac:dyDescent="0.3">
      <c r="D58" s="3"/>
    </row>
    <row r="59" spans="1:27" x14ac:dyDescent="0.3">
      <c r="D59" s="3"/>
    </row>
    <row r="60" spans="1:27" x14ac:dyDescent="0.3">
      <c r="D60" s="3"/>
    </row>
    <row r="61" spans="1:27" x14ac:dyDescent="0.3">
      <c r="D61" s="3"/>
    </row>
    <row r="62" spans="1:27" x14ac:dyDescent="0.3">
      <c r="D62" s="3"/>
    </row>
    <row r="63" spans="1:27" x14ac:dyDescent="0.3">
      <c r="D63" s="3"/>
    </row>
    <row r="64" spans="1:27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</sheetData>
  <mergeCells count="5">
    <mergeCell ref="A1:F1"/>
    <mergeCell ref="H3:P3"/>
    <mergeCell ref="R3:Z3"/>
    <mergeCell ref="I52:M52"/>
    <mergeCell ref="I53:M53"/>
  </mergeCells>
  <conditionalFormatting sqref="B17">
    <cfRule type="cellIs" dxfId="650" priority="153" operator="equal">
      <formula>"Awaiting Decision"</formula>
    </cfRule>
    <cfRule type="cellIs" dxfId="649" priority="154" operator="equal">
      <formula>"Dismissed"</formula>
    </cfRule>
    <cfRule type="cellIs" dxfId="648" priority="155" operator="equal">
      <formula>"Allowed"</formula>
    </cfRule>
    <cfRule type="cellIs" dxfId="647" priority="156" operator="equal">
      <formula>"Appeal"</formula>
    </cfRule>
    <cfRule type="cellIs" dxfId="646" priority="157" operator="equal">
      <formula>"NYD"</formula>
    </cfRule>
    <cfRule type="cellIs" dxfId="645" priority="158" operator="equal">
      <formula>"Withdrawn"</formula>
    </cfRule>
    <cfRule type="cellIs" dxfId="644" priority="159" operator="equal">
      <formula>"Permitted"</formula>
    </cfRule>
    <cfRule type="cellIs" dxfId="643" priority="160" operator="equal">
      <formula>"Refused"</formula>
    </cfRule>
  </conditionalFormatting>
  <conditionalFormatting sqref="B26">
    <cfRule type="cellIs" dxfId="642" priority="129" operator="equal">
      <formula>"Awaiting Decision"</formula>
    </cfRule>
    <cfRule type="cellIs" dxfId="641" priority="130" operator="equal">
      <formula>"Dismissed"</formula>
    </cfRule>
    <cfRule type="cellIs" dxfId="640" priority="131" operator="equal">
      <formula>"Allowed"</formula>
    </cfRule>
    <cfRule type="cellIs" dxfId="639" priority="132" operator="equal">
      <formula>"Appeal"</formula>
    </cfRule>
    <cfRule type="cellIs" dxfId="638" priority="133" operator="equal">
      <formula>"NYD"</formula>
    </cfRule>
    <cfRule type="cellIs" dxfId="637" priority="134" operator="equal">
      <formula>"Withdrawn"</formula>
    </cfRule>
    <cfRule type="cellIs" dxfId="636" priority="135" operator="equal">
      <formula>"Permitted"</formula>
    </cfRule>
    <cfRule type="cellIs" dxfId="635" priority="136" operator="equal">
      <formula>"Refused"</formula>
    </cfRule>
  </conditionalFormatting>
  <conditionalFormatting sqref="B34">
    <cfRule type="cellIs" dxfId="634" priority="41" operator="equal">
      <formula>"Awaiting Decision"</formula>
    </cfRule>
    <cfRule type="cellIs" dxfId="633" priority="42" operator="equal">
      <formula>"Dismissed"</formula>
    </cfRule>
    <cfRule type="cellIs" dxfId="632" priority="43" operator="equal">
      <formula>"Allowed"</formula>
    </cfRule>
    <cfRule type="cellIs" dxfId="631" priority="44" operator="equal">
      <formula>"Appeal"</formula>
    </cfRule>
    <cfRule type="cellIs" dxfId="630" priority="45" operator="equal">
      <formula>"NYD"</formula>
    </cfRule>
    <cfRule type="cellIs" dxfId="629" priority="46" operator="equal">
      <formula>"Withdrawn"</formula>
    </cfRule>
    <cfRule type="cellIs" dxfId="628" priority="47" operator="equal">
      <formula>"Permitted"</formula>
    </cfRule>
    <cfRule type="cellIs" dxfId="627" priority="48" operator="equal">
      <formula>"Refused"</formula>
    </cfRule>
  </conditionalFormatting>
  <conditionalFormatting sqref="B40">
    <cfRule type="cellIs" dxfId="626" priority="57" operator="equal">
      <formula>"Awaiting Decision"</formula>
    </cfRule>
    <cfRule type="cellIs" dxfId="625" priority="58" operator="equal">
      <formula>"Dismissed"</formula>
    </cfRule>
    <cfRule type="cellIs" dxfId="624" priority="59" operator="equal">
      <formula>"Allowed"</formula>
    </cfRule>
    <cfRule type="cellIs" dxfId="623" priority="60" operator="equal">
      <formula>"Appeal"</formula>
    </cfRule>
    <cfRule type="cellIs" dxfId="622" priority="61" operator="equal">
      <formula>"NYD"</formula>
    </cfRule>
    <cfRule type="cellIs" dxfId="621" priority="62" operator="equal">
      <formula>"Withdrawn"</formula>
    </cfRule>
    <cfRule type="cellIs" dxfId="620" priority="63" operator="equal">
      <formula>"Permitted"</formula>
    </cfRule>
    <cfRule type="cellIs" dxfId="619" priority="64" operator="equal">
      <formula>"Refused"</formula>
    </cfRule>
  </conditionalFormatting>
  <conditionalFormatting sqref="C6:C12">
    <cfRule type="cellIs" dxfId="618" priority="211" operator="equal">
      <formula>"Awaiting Decision"</formula>
    </cfRule>
    <cfRule type="cellIs" dxfId="617" priority="215" operator="equal">
      <formula>"NYD"</formula>
    </cfRule>
    <cfRule type="cellIs" dxfId="616" priority="217" operator="equal">
      <formula>"Permitted"</formula>
    </cfRule>
    <cfRule type="cellIs" dxfId="615" priority="218" operator="equal">
      <formula>"Refused"</formula>
    </cfRule>
  </conditionalFormatting>
  <conditionalFormatting sqref="C7:C12">
    <cfRule type="cellIs" dxfId="614" priority="212" operator="equal">
      <formula>"Dismissed"</formula>
    </cfRule>
    <cfRule type="cellIs" dxfId="613" priority="213" operator="equal">
      <formula>"Allowed"</formula>
    </cfRule>
    <cfRule type="cellIs" dxfId="612" priority="214" operator="equal">
      <formula>"Appeal"</formula>
    </cfRule>
    <cfRule type="cellIs" dxfId="611" priority="216" operator="equal">
      <formula>"Withdrawn"</formula>
    </cfRule>
  </conditionalFormatting>
  <conditionalFormatting sqref="C6:E6">
    <cfRule type="cellIs" dxfId="610" priority="267" operator="equal">
      <formula>"Dismissed"</formula>
    </cfRule>
    <cfRule type="cellIs" dxfId="609" priority="268" operator="equal">
      <formula>"Allowed"</formula>
    </cfRule>
    <cfRule type="cellIs" dxfId="608" priority="269" operator="equal">
      <formula>"Dismissed"</formula>
    </cfRule>
    <cfRule type="cellIs" dxfId="607" priority="271" operator="equal">
      <formula>"Appeal"</formula>
    </cfRule>
    <cfRule type="cellIs" dxfId="606" priority="272" operator="equal">
      <formula>"Withdrawn"</formula>
    </cfRule>
  </conditionalFormatting>
  <conditionalFormatting sqref="C8:E8">
    <cfRule type="cellIs" dxfId="605" priority="276" operator="equal">
      <formula>"Withdrawn"</formula>
    </cfRule>
  </conditionalFormatting>
  <conditionalFormatting sqref="D6:D10">
    <cfRule type="cellIs" dxfId="604" priority="235" operator="equal">
      <formula>"Awaiting Decision"</formula>
    </cfRule>
    <cfRule type="cellIs" dxfId="603" priority="239" operator="equal">
      <formula>"NYD"</formula>
    </cfRule>
    <cfRule type="cellIs" dxfId="602" priority="241" operator="equal">
      <formula>"Permitted"</formula>
    </cfRule>
    <cfRule type="cellIs" dxfId="601" priority="242" operator="equal">
      <formula>"Refused"</formula>
    </cfRule>
  </conditionalFormatting>
  <conditionalFormatting sqref="D7:D9">
    <cfRule type="cellIs" dxfId="600" priority="300" operator="equal">
      <formula>"Withdrawn"</formula>
    </cfRule>
  </conditionalFormatting>
  <conditionalFormatting sqref="D7:D10">
    <cfRule type="cellIs" dxfId="599" priority="236" operator="equal">
      <formula>"Dismissed"</formula>
    </cfRule>
    <cfRule type="cellIs" dxfId="598" priority="237" operator="equal">
      <formula>"Allowed"</formula>
    </cfRule>
    <cfRule type="cellIs" dxfId="597" priority="238" operator="equal">
      <formula>"Appeal"</formula>
    </cfRule>
  </conditionalFormatting>
  <conditionalFormatting sqref="D10">
    <cfRule type="cellIs" dxfId="596" priority="240" operator="equal">
      <formula>"Withdrawn"</formula>
    </cfRule>
  </conditionalFormatting>
  <conditionalFormatting sqref="D12">
    <cfRule type="cellIs" dxfId="595" priority="227" operator="equal">
      <formula>"Awaiting Decision"</formula>
    </cfRule>
    <cfRule type="cellIs" dxfId="594" priority="228" operator="equal">
      <formula>"Dismissed"</formula>
    </cfRule>
    <cfRule type="cellIs" dxfId="593" priority="229" operator="equal">
      <formula>"Allowed"</formula>
    </cfRule>
    <cfRule type="cellIs" dxfId="592" priority="230" operator="equal">
      <formula>"Appeal"</formula>
    </cfRule>
    <cfRule type="cellIs" dxfId="591" priority="231" operator="equal">
      <formula>"NYD"</formula>
    </cfRule>
    <cfRule type="cellIs" dxfId="590" priority="232" operator="equal">
      <formula>"Withdrawn"</formula>
    </cfRule>
    <cfRule type="cellIs" dxfId="589" priority="233" operator="equal">
      <formula>"Permitted"</formula>
    </cfRule>
    <cfRule type="cellIs" dxfId="588" priority="234" operator="equal">
      <formula>"Refused"</formula>
    </cfRule>
  </conditionalFormatting>
  <conditionalFormatting sqref="D15:D16">
    <cfRule type="cellIs" dxfId="587" priority="169" operator="equal">
      <formula>"Awaiting Decision"</formula>
    </cfRule>
    <cfRule type="cellIs" dxfId="586" priority="170" operator="equal">
      <formula>"Dismissed"</formula>
    </cfRule>
    <cfRule type="cellIs" dxfId="585" priority="171" operator="equal">
      <formula>"Allowed"</formula>
    </cfRule>
    <cfRule type="cellIs" dxfId="584" priority="172" operator="equal">
      <formula>"Appeal"</formula>
    </cfRule>
    <cfRule type="cellIs" dxfId="583" priority="173" operator="equal">
      <formula>"NYD"</formula>
    </cfRule>
    <cfRule type="cellIs" dxfId="582" priority="174" operator="equal">
      <formula>"Withdrawn"</formula>
    </cfRule>
    <cfRule type="cellIs" dxfId="581" priority="175" operator="equal">
      <formula>"Permitted"</formula>
    </cfRule>
    <cfRule type="cellIs" dxfId="580" priority="176" operator="equal">
      <formula>"Refused"</formula>
    </cfRule>
  </conditionalFormatting>
  <conditionalFormatting sqref="D20">
    <cfRule type="cellIs" dxfId="579" priority="145" operator="equal">
      <formula>"Awaiting Decision"</formula>
    </cfRule>
    <cfRule type="cellIs" dxfId="578" priority="146" operator="equal">
      <formula>"Dismissed"</formula>
    </cfRule>
    <cfRule type="cellIs" dxfId="577" priority="147" operator="equal">
      <formula>"Allowed"</formula>
    </cfRule>
    <cfRule type="cellIs" dxfId="576" priority="148" operator="equal">
      <formula>"Appeal"</formula>
    </cfRule>
    <cfRule type="cellIs" dxfId="575" priority="149" operator="equal">
      <formula>"NYD"</formula>
    </cfRule>
    <cfRule type="cellIs" dxfId="574" priority="150" operator="equal">
      <formula>"Withdrawn"</formula>
    </cfRule>
    <cfRule type="cellIs" dxfId="573" priority="151" operator="equal">
      <formula>"Permitted"</formula>
    </cfRule>
    <cfRule type="cellIs" dxfId="572" priority="152" operator="equal">
      <formula>"Refused"</formula>
    </cfRule>
  </conditionalFormatting>
  <conditionalFormatting sqref="D26">
    <cfRule type="cellIs" dxfId="571" priority="121" operator="equal">
      <formula>"Awaiting Decision"</formula>
    </cfRule>
    <cfRule type="cellIs" dxfId="570" priority="122" operator="equal">
      <formula>"Dismissed"</formula>
    </cfRule>
    <cfRule type="cellIs" dxfId="569" priority="123" operator="equal">
      <formula>"Allowed"</formula>
    </cfRule>
    <cfRule type="cellIs" dxfId="568" priority="124" operator="equal">
      <formula>"Appeal"</formula>
    </cfRule>
    <cfRule type="cellIs" dxfId="567" priority="125" operator="equal">
      <formula>"NYD"</formula>
    </cfRule>
    <cfRule type="cellIs" dxfId="566" priority="126" operator="equal">
      <formula>"Withdrawn"</formula>
    </cfRule>
    <cfRule type="cellIs" dxfId="565" priority="127" operator="equal">
      <formula>"Permitted"</formula>
    </cfRule>
    <cfRule type="cellIs" dxfId="564" priority="128" operator="equal">
      <formula>"Refused"</formula>
    </cfRule>
  </conditionalFormatting>
  <conditionalFormatting sqref="D31:D33">
    <cfRule type="cellIs" dxfId="563" priority="65" operator="equal">
      <formula>"Awaiting Decision"</formula>
    </cfRule>
    <cfRule type="cellIs" dxfId="562" priority="66" operator="equal">
      <formula>"Dismissed"</formula>
    </cfRule>
    <cfRule type="cellIs" dxfId="561" priority="67" operator="equal">
      <formula>"Allowed"</formula>
    </cfRule>
    <cfRule type="cellIs" dxfId="560" priority="68" operator="equal">
      <formula>"Appeal"</formula>
    </cfRule>
    <cfRule type="cellIs" dxfId="559" priority="69" operator="equal">
      <formula>"NYD"</formula>
    </cfRule>
    <cfRule type="cellIs" dxfId="558" priority="70" operator="equal">
      <formula>"Withdrawn"</formula>
    </cfRule>
    <cfRule type="cellIs" dxfId="557" priority="71" operator="equal">
      <formula>"Permitted"</formula>
    </cfRule>
    <cfRule type="cellIs" dxfId="556" priority="72" operator="equal">
      <formula>"Refused"</formula>
    </cfRule>
  </conditionalFormatting>
  <conditionalFormatting sqref="D35">
    <cfRule type="cellIs" dxfId="555" priority="33" operator="equal">
      <formula>"Awaiting Decision"</formula>
    </cfRule>
    <cfRule type="cellIs" dxfId="554" priority="34" operator="equal">
      <formula>"Dismissed"</formula>
    </cfRule>
    <cfRule type="cellIs" dxfId="553" priority="35" operator="equal">
      <formula>"Allowed"</formula>
    </cfRule>
    <cfRule type="cellIs" dxfId="552" priority="36" operator="equal">
      <formula>"Appeal"</formula>
    </cfRule>
    <cfRule type="cellIs" dxfId="551" priority="37" operator="equal">
      <formula>"NYD"</formula>
    </cfRule>
    <cfRule type="cellIs" dxfId="550" priority="38" operator="equal">
      <formula>"Withdrawn"</formula>
    </cfRule>
    <cfRule type="cellIs" dxfId="549" priority="39" operator="equal">
      <formula>"Permitted"</formula>
    </cfRule>
    <cfRule type="cellIs" dxfId="548" priority="40" operator="equal">
      <formula>"Refused"</formula>
    </cfRule>
  </conditionalFormatting>
  <conditionalFormatting sqref="D39:D41">
    <cfRule type="cellIs" dxfId="547" priority="25" operator="equal">
      <formula>"Awaiting Decision"</formula>
    </cfRule>
    <cfRule type="cellIs" dxfId="546" priority="26" operator="equal">
      <formula>"Dismissed"</formula>
    </cfRule>
    <cfRule type="cellIs" dxfId="545" priority="27" operator="equal">
      <formula>"Allowed"</formula>
    </cfRule>
    <cfRule type="cellIs" dxfId="544" priority="28" operator="equal">
      <formula>"Appeal"</formula>
    </cfRule>
    <cfRule type="cellIs" dxfId="543" priority="29" operator="equal">
      <formula>"NYD"</formula>
    </cfRule>
    <cfRule type="cellIs" dxfId="542" priority="30" operator="equal">
      <formula>"Withdrawn"</formula>
    </cfRule>
    <cfRule type="cellIs" dxfId="541" priority="31" operator="equal">
      <formula>"Permitted"</formula>
    </cfRule>
    <cfRule type="cellIs" dxfId="540" priority="32" operator="equal">
      <formula>"Refused"</formula>
    </cfRule>
  </conditionalFormatting>
  <conditionalFormatting sqref="D43">
    <cfRule type="cellIs" dxfId="539" priority="17" operator="equal">
      <formula>"Awaiting Decision"</formula>
    </cfRule>
    <cfRule type="cellIs" dxfId="538" priority="18" operator="equal">
      <formula>"Dismissed"</formula>
    </cfRule>
    <cfRule type="cellIs" dxfId="537" priority="19" operator="equal">
      <formula>"Allowed"</formula>
    </cfRule>
    <cfRule type="cellIs" dxfId="536" priority="20" operator="equal">
      <formula>"Appeal"</formula>
    </cfRule>
    <cfRule type="cellIs" dxfId="535" priority="21" operator="equal">
      <formula>"NYD"</formula>
    </cfRule>
    <cfRule type="cellIs" dxfId="534" priority="22" operator="equal">
      <formula>"Withdrawn"</formula>
    </cfRule>
    <cfRule type="cellIs" dxfId="533" priority="23" operator="equal">
      <formula>"Permitted"</formula>
    </cfRule>
    <cfRule type="cellIs" dxfId="532" priority="24" operator="equal">
      <formula>"Refused"</formula>
    </cfRule>
  </conditionalFormatting>
  <conditionalFormatting sqref="D24:E24">
    <cfRule type="cellIs" dxfId="531" priority="193" operator="equal">
      <formula>"Dismissed"</formula>
    </cfRule>
    <cfRule type="cellIs" dxfId="530" priority="194" operator="equal">
      <formula>"Allowed"</formula>
    </cfRule>
    <cfRule type="cellIs" dxfId="529" priority="195" operator="equal">
      <formula>"Dismissed"</formula>
    </cfRule>
    <cfRule type="cellIs" dxfId="528" priority="196" operator="equal">
      <formula>"Awaiting Decision"</formula>
    </cfRule>
    <cfRule type="cellIs" dxfId="527" priority="197" operator="equal">
      <formula>"Appeal"</formula>
    </cfRule>
    <cfRule type="cellIs" dxfId="526" priority="198" operator="equal">
      <formula>"Withdrawn"</formula>
    </cfRule>
    <cfRule type="cellIs" dxfId="525" priority="199" operator="equal">
      <formula>"Refused"</formula>
    </cfRule>
    <cfRule type="cellIs" dxfId="524" priority="200" operator="equal">
      <formula>"Permitted"</formula>
    </cfRule>
    <cfRule type="cellIs" dxfId="523" priority="201" operator="equal">
      <formula>"NYD"</formula>
    </cfRule>
  </conditionalFormatting>
  <conditionalFormatting sqref="D27:E30">
    <cfRule type="cellIs" dxfId="522" priority="89" operator="equal">
      <formula>"Awaiting Decision"</formula>
    </cfRule>
    <cfRule type="cellIs" dxfId="521" priority="90" operator="equal">
      <formula>"Dismissed"</formula>
    </cfRule>
    <cfRule type="cellIs" dxfId="520" priority="91" operator="equal">
      <formula>"Allowed"</formula>
    </cfRule>
    <cfRule type="cellIs" dxfId="519" priority="92" operator="equal">
      <formula>"Appeal"</formula>
    </cfRule>
    <cfRule type="cellIs" dxfId="518" priority="93" operator="equal">
      <formula>"NYD"</formula>
    </cfRule>
    <cfRule type="cellIs" dxfId="517" priority="94" operator="equal">
      <formula>"Withdrawn"</formula>
    </cfRule>
    <cfRule type="cellIs" dxfId="516" priority="95" operator="equal">
      <formula>"Permitted"</formula>
    </cfRule>
    <cfRule type="cellIs" dxfId="515" priority="96" operator="equal">
      <formula>"Refused"</formula>
    </cfRule>
  </conditionalFormatting>
  <conditionalFormatting sqref="E6">
    <cfRule type="cellIs" dxfId="514" priority="280" operator="equal">
      <formula>"Awaiting Decision"</formula>
    </cfRule>
    <cfRule type="cellIs" dxfId="513" priority="283" operator="equal">
      <formula>"Refused"</formula>
    </cfRule>
    <cfRule type="cellIs" dxfId="512" priority="284" operator="equal">
      <formula>"Permitted"</formula>
    </cfRule>
    <cfRule type="cellIs" dxfId="511" priority="285" operator="equal">
      <formula>"NYD"</formula>
    </cfRule>
  </conditionalFormatting>
  <conditionalFormatting sqref="E8:E9">
    <cfRule type="cellIs" dxfId="510" priority="287" operator="equal">
      <formula>"Awaiting Decision"</formula>
    </cfRule>
    <cfRule type="cellIs" dxfId="509" priority="288" operator="equal">
      <formula>"Dismissed"</formula>
    </cfRule>
    <cfRule type="cellIs" dxfId="508" priority="289" operator="equal">
      <formula>"Allowed"</formula>
    </cfRule>
    <cfRule type="cellIs" dxfId="507" priority="290" operator="equal">
      <formula>"Appeal"</formula>
    </cfRule>
    <cfRule type="cellIs" dxfId="506" priority="291" operator="equal">
      <formula>"NYD"</formula>
    </cfRule>
    <cfRule type="cellIs" dxfId="505" priority="292" operator="equal">
      <formula>"Withdrawn"</formula>
    </cfRule>
    <cfRule type="cellIs" dxfId="504" priority="293" operator="equal">
      <formula>"Permitted"</formula>
    </cfRule>
    <cfRule type="cellIs" dxfId="503" priority="294" operator="equal">
      <formula>"Refused"</formula>
    </cfRule>
  </conditionalFormatting>
  <conditionalFormatting sqref="E15">
    <cfRule type="cellIs" dxfId="502" priority="185" operator="equal">
      <formula>"Awaiting Decision"</formula>
    </cfRule>
    <cfRule type="cellIs" dxfId="501" priority="186" operator="equal">
      <formula>"Dismissed"</formula>
    </cfRule>
    <cfRule type="cellIs" dxfId="500" priority="187" operator="equal">
      <formula>"Allowed"</formula>
    </cfRule>
    <cfRule type="cellIs" dxfId="499" priority="188" operator="equal">
      <formula>"Appeal"</formula>
    </cfRule>
    <cfRule type="cellIs" dxfId="498" priority="189" operator="equal">
      <formula>"NYD"</formula>
    </cfRule>
    <cfRule type="cellIs" dxfId="497" priority="190" operator="equal">
      <formula>"Withdrawn"</formula>
    </cfRule>
    <cfRule type="cellIs" dxfId="496" priority="191" operator="equal">
      <formula>"Permitted"</formula>
    </cfRule>
    <cfRule type="cellIs" dxfId="495" priority="192" operator="equal">
      <formula>"Refused"</formula>
    </cfRule>
  </conditionalFormatting>
  <conditionalFormatting sqref="E21">
    <cfRule type="cellIs" dxfId="494" priority="137" operator="equal">
      <formula>"Awaiting Decision"</formula>
    </cfRule>
    <cfRule type="cellIs" dxfId="493" priority="138" operator="equal">
      <formula>"Dismissed"</formula>
    </cfRule>
    <cfRule type="cellIs" dxfId="492" priority="139" operator="equal">
      <formula>"Allowed"</formula>
    </cfRule>
    <cfRule type="cellIs" dxfId="491" priority="140" operator="equal">
      <formula>"Appeal"</formula>
    </cfRule>
    <cfRule type="cellIs" dxfId="490" priority="141" operator="equal">
      <formula>"NYD"</formula>
    </cfRule>
    <cfRule type="cellIs" dxfId="489" priority="142" operator="equal">
      <formula>"Withdrawn"</formula>
    </cfRule>
    <cfRule type="cellIs" dxfId="488" priority="143" operator="equal">
      <formula>"Permitted"</formula>
    </cfRule>
    <cfRule type="cellIs" dxfId="487" priority="144" operator="equal">
      <formula>"Refused"</formula>
    </cfRule>
  </conditionalFormatting>
  <conditionalFormatting sqref="D44">
    <cfRule type="cellIs" dxfId="15" priority="9" operator="equal">
      <formula>"Awaiting Decision"</formula>
    </cfRule>
    <cfRule type="cellIs" dxfId="14" priority="10" operator="equal">
      <formula>"Dismissed"</formula>
    </cfRule>
    <cfRule type="cellIs" dxfId="13" priority="11" operator="equal">
      <formula>"Allowed"</formula>
    </cfRule>
    <cfRule type="cellIs" dxfId="12" priority="12" operator="equal">
      <formula>"Appeal"</formula>
    </cfRule>
    <cfRule type="cellIs" dxfId="11" priority="13" operator="equal">
      <formula>"NYD"</formula>
    </cfRule>
    <cfRule type="cellIs" dxfId="10" priority="14" operator="equal">
      <formula>"Withdrawn"</formula>
    </cfRule>
    <cfRule type="cellIs" dxfId="9" priority="15" operator="equal">
      <formula>"Permitted"</formula>
    </cfRule>
    <cfRule type="cellIs" dxfId="8" priority="16" operator="equal">
      <formula>"Refused"</formula>
    </cfRule>
  </conditionalFormatting>
  <conditionalFormatting sqref="D45">
    <cfRule type="cellIs" dxfId="7" priority="1" operator="equal">
      <formula>"Awaiting Decision"</formula>
    </cfRule>
    <cfRule type="cellIs" dxfId="6" priority="2" operator="equal">
      <formula>"Dismissed"</formula>
    </cfRule>
    <cfRule type="cellIs" dxfId="5" priority="3" operator="equal">
      <formula>"Allowed"</formula>
    </cfRule>
    <cfRule type="cellIs" dxfId="4" priority="4" operator="equal">
      <formula>"Appeal"</formula>
    </cfRule>
    <cfRule type="cellIs" dxfId="3" priority="5" operator="equal">
      <formula>"NYD"</formula>
    </cfRule>
    <cfRule type="cellIs" dxfId="2" priority="6" operator="equal">
      <formula>"Withdrawn"</formula>
    </cfRule>
    <cfRule type="cellIs" dxfId="1" priority="7" operator="equal">
      <formula>"Permitted"</formula>
    </cfRule>
    <cfRule type="cellIs" dxfId="0" priority="8" operator="equal">
      <formula>"Refused"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0CCE-8502-494C-B3BA-203FD419BA9D}">
  <dimension ref="A1:AB137"/>
  <sheetViews>
    <sheetView zoomScale="80" zoomScaleNormal="80" workbookViewId="0">
      <selection activeCell="F11" sqref="F11"/>
    </sheetView>
  </sheetViews>
  <sheetFormatPr defaultColWidth="10.453125" defaultRowHeight="13" x14ac:dyDescent="0.3"/>
  <cols>
    <col min="1" max="1" width="6.7265625" style="1" bestFit="1" customWidth="1"/>
    <col min="2" max="2" width="17.1796875" style="1" customWidth="1"/>
    <col min="3" max="3" width="10" style="1" bestFit="1" customWidth="1"/>
    <col min="4" max="4" width="17.453125" style="1" bestFit="1" customWidth="1"/>
    <col min="5" max="5" width="29.7265625" style="1" customWidth="1"/>
    <col min="6" max="6" width="13.81640625" style="1" customWidth="1"/>
    <col min="7" max="7" width="15.7265625" style="1" bestFit="1" customWidth="1"/>
    <col min="8" max="8" width="4.1796875" style="1" bestFit="1" customWidth="1"/>
    <col min="9" max="9" width="5.453125" style="1" customWidth="1"/>
    <col min="10" max="10" width="4.453125" style="1" bestFit="1" customWidth="1"/>
    <col min="11" max="13" width="3.81640625" style="1" bestFit="1" customWidth="1"/>
    <col min="14" max="14" width="6.54296875" style="1" bestFit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16384" width="10.453125" style="1"/>
  </cols>
  <sheetData>
    <row r="1" spans="1:27" ht="21" x14ac:dyDescent="0.5">
      <c r="A1" s="154" t="s">
        <v>990</v>
      </c>
      <c r="B1" s="154"/>
      <c r="C1" s="154"/>
      <c r="D1" s="154"/>
      <c r="E1" s="154"/>
      <c r="F1" s="154"/>
    </row>
    <row r="2" spans="1:27" x14ac:dyDescent="0.3">
      <c r="D2" s="3"/>
    </row>
    <row r="3" spans="1:27" x14ac:dyDescent="0.3">
      <c r="D3" s="3"/>
      <c r="H3" s="155" t="s">
        <v>0</v>
      </c>
      <c r="I3" s="155"/>
      <c r="J3" s="155"/>
      <c r="K3" s="155"/>
      <c r="L3" s="155"/>
      <c r="M3" s="155"/>
      <c r="N3" s="155"/>
      <c r="O3" s="155"/>
      <c r="P3" s="155"/>
      <c r="Q3" s="4"/>
      <c r="R3" s="156" t="s">
        <v>1</v>
      </c>
      <c r="S3" s="157"/>
      <c r="T3" s="157"/>
      <c r="U3" s="157"/>
      <c r="V3" s="157"/>
      <c r="W3" s="157"/>
      <c r="X3" s="157"/>
      <c r="Y3" s="157"/>
      <c r="Z3" s="158"/>
      <c r="AA3" s="4"/>
    </row>
    <row r="4" spans="1:27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27" x14ac:dyDescent="0.3">
      <c r="A5" s="20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27" ht="14.5" x14ac:dyDescent="0.35">
      <c r="A6" s="108"/>
      <c r="B6" s="65" t="s">
        <v>20</v>
      </c>
      <c r="C6" s="99">
        <v>110</v>
      </c>
      <c r="D6" s="60" t="s">
        <v>21</v>
      </c>
      <c r="E6" s="59" t="s">
        <v>22</v>
      </c>
      <c r="F6" s="59" t="s">
        <v>23</v>
      </c>
      <c r="G6" s="60">
        <v>45419</v>
      </c>
      <c r="H6" s="59">
        <v>0</v>
      </c>
      <c r="I6" s="59">
        <v>0</v>
      </c>
      <c r="J6" s="59">
        <v>0</v>
      </c>
      <c r="K6" s="59">
        <v>0</v>
      </c>
      <c r="L6" s="59">
        <v>7</v>
      </c>
      <c r="M6" s="59">
        <v>62</v>
      </c>
      <c r="N6" s="59">
        <v>0</v>
      </c>
      <c r="O6" s="59">
        <v>0</v>
      </c>
      <c r="P6" s="59">
        <v>6</v>
      </c>
      <c r="Q6" s="61">
        <f>SUM(H6:P6)</f>
        <v>75</v>
      </c>
      <c r="R6" s="59">
        <v>6</v>
      </c>
      <c r="S6" s="59">
        <v>6</v>
      </c>
      <c r="T6" s="59">
        <v>0</v>
      </c>
      <c r="U6" s="59">
        <v>0</v>
      </c>
      <c r="V6" s="59">
        <v>9</v>
      </c>
      <c r="W6" s="59">
        <v>13</v>
      </c>
      <c r="X6" s="59">
        <v>1</v>
      </c>
      <c r="Y6" s="59">
        <v>0</v>
      </c>
      <c r="Z6" s="59">
        <v>0</v>
      </c>
      <c r="AA6" s="61">
        <f>SUM(R6:Z6)</f>
        <v>35</v>
      </c>
    </row>
    <row r="7" spans="1:27" ht="14.5" x14ac:dyDescent="0.35">
      <c r="A7" s="108"/>
      <c r="B7" s="59" t="s">
        <v>24</v>
      </c>
      <c r="C7" s="99">
        <v>64</v>
      </c>
      <c r="D7" s="60" t="s">
        <v>25</v>
      </c>
      <c r="E7" s="59" t="s">
        <v>26</v>
      </c>
      <c r="F7" s="59" t="s">
        <v>23</v>
      </c>
      <c r="G7" s="60">
        <v>45391</v>
      </c>
      <c r="H7" s="59">
        <v>44</v>
      </c>
      <c r="I7" s="59">
        <v>16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4</v>
      </c>
      <c r="Q7" s="61">
        <f t="shared" ref="Q7:Q25" si="0">SUM(H7:P7)</f>
        <v>64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61">
        <f t="shared" ref="AA7:AA25" si="1">SUM(R7:Z7)</f>
        <v>0</v>
      </c>
    </row>
    <row r="8" spans="1:27" ht="14.5" x14ac:dyDescent="0.35">
      <c r="A8" s="108"/>
      <c r="B8" s="59" t="s">
        <v>27</v>
      </c>
      <c r="C8" s="99">
        <v>79</v>
      </c>
      <c r="D8" s="60" t="s">
        <v>28</v>
      </c>
      <c r="E8" s="59" t="s">
        <v>29</v>
      </c>
      <c r="F8" s="59" t="s">
        <v>23</v>
      </c>
      <c r="G8" s="60">
        <v>45386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79</v>
      </c>
      <c r="Q8" s="61">
        <f t="shared" si="0"/>
        <v>79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61">
        <f t="shared" si="1"/>
        <v>0</v>
      </c>
    </row>
    <row r="9" spans="1:27" ht="14.5" x14ac:dyDescent="0.35">
      <c r="A9" s="108"/>
      <c r="B9" s="65" t="s">
        <v>30</v>
      </c>
      <c r="C9" s="99">
        <v>7</v>
      </c>
      <c r="D9" s="60" t="s">
        <v>31</v>
      </c>
      <c r="E9" s="59" t="s">
        <v>32</v>
      </c>
      <c r="F9" s="59" t="s">
        <v>23</v>
      </c>
      <c r="G9" s="60">
        <v>45390</v>
      </c>
      <c r="H9" s="59">
        <v>6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61">
        <f t="shared" si="0"/>
        <v>6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61">
        <f t="shared" si="1"/>
        <v>0</v>
      </c>
    </row>
    <row r="10" spans="1:27" ht="14.5" x14ac:dyDescent="0.35">
      <c r="A10" s="108"/>
      <c r="B10" s="65" t="s">
        <v>33</v>
      </c>
      <c r="C10" s="99">
        <v>1</v>
      </c>
      <c r="D10" s="60" t="s">
        <v>34</v>
      </c>
      <c r="E10" s="59" t="s">
        <v>35</v>
      </c>
      <c r="F10" s="59" t="s">
        <v>23</v>
      </c>
      <c r="G10" s="60">
        <v>45400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1</v>
      </c>
      <c r="N10" s="59">
        <v>0</v>
      </c>
      <c r="O10" s="59">
        <v>0</v>
      </c>
      <c r="P10" s="59">
        <v>0</v>
      </c>
      <c r="Q10" s="61">
        <f t="shared" si="0"/>
        <v>1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61">
        <f t="shared" si="1"/>
        <v>0</v>
      </c>
    </row>
    <row r="11" spans="1:27" ht="14.5" x14ac:dyDescent="0.35">
      <c r="A11" s="108"/>
      <c r="B11" s="65" t="s">
        <v>36</v>
      </c>
      <c r="C11" s="99">
        <v>31</v>
      </c>
      <c r="D11" s="60" t="s">
        <v>37</v>
      </c>
      <c r="E11" s="59" t="s">
        <v>38</v>
      </c>
      <c r="F11" s="60" t="s">
        <v>23</v>
      </c>
      <c r="G11" s="60">
        <v>45425</v>
      </c>
      <c r="H11" s="59">
        <v>22</v>
      </c>
      <c r="I11" s="59">
        <v>6</v>
      </c>
      <c r="J11" s="59">
        <v>3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61">
        <f t="shared" si="0"/>
        <v>31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61">
        <f t="shared" si="1"/>
        <v>0</v>
      </c>
    </row>
    <row r="12" spans="1:27" ht="14.5" x14ac:dyDescent="0.35">
      <c r="A12" s="108"/>
      <c r="B12" s="65" t="s">
        <v>39</v>
      </c>
      <c r="C12" s="99">
        <v>1</v>
      </c>
      <c r="D12" s="59" t="s">
        <v>40</v>
      </c>
      <c r="E12" s="59" t="s">
        <v>41</v>
      </c>
      <c r="F12" s="59" t="s">
        <v>23</v>
      </c>
      <c r="G12" s="60">
        <v>45413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1</v>
      </c>
      <c r="N12" s="59">
        <v>0</v>
      </c>
      <c r="O12" s="59">
        <v>0</v>
      </c>
      <c r="P12" s="59">
        <v>0</v>
      </c>
      <c r="Q12" s="61">
        <f t="shared" si="0"/>
        <v>1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61">
        <f t="shared" si="1"/>
        <v>0</v>
      </c>
    </row>
    <row r="13" spans="1:27" ht="14.5" customHeight="1" x14ac:dyDescent="0.35">
      <c r="A13" s="108"/>
      <c r="B13" s="65" t="s">
        <v>42</v>
      </c>
      <c r="C13" s="99">
        <v>3</v>
      </c>
      <c r="D13" s="59" t="s">
        <v>40</v>
      </c>
      <c r="E13" s="70" t="s">
        <v>43</v>
      </c>
      <c r="F13" s="59" t="s">
        <v>23</v>
      </c>
      <c r="G13" s="60">
        <v>45413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1</v>
      </c>
      <c r="N13" s="59">
        <v>2</v>
      </c>
      <c r="O13" s="59">
        <v>0</v>
      </c>
      <c r="P13" s="59">
        <v>0</v>
      </c>
      <c r="Q13" s="61">
        <f t="shared" si="0"/>
        <v>3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61">
        <f t="shared" si="1"/>
        <v>0</v>
      </c>
    </row>
    <row r="14" spans="1:27" ht="14.5" x14ac:dyDescent="0.35">
      <c r="A14" s="108"/>
      <c r="B14" s="65" t="s">
        <v>44</v>
      </c>
      <c r="C14" s="99">
        <v>13</v>
      </c>
      <c r="D14" s="59" t="s">
        <v>45</v>
      </c>
      <c r="E14" s="62" t="s">
        <v>46</v>
      </c>
      <c r="F14" s="59" t="s">
        <v>23</v>
      </c>
      <c r="G14" s="60">
        <v>45397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13</v>
      </c>
      <c r="N14" s="59">
        <v>0</v>
      </c>
      <c r="O14" s="59">
        <v>0</v>
      </c>
      <c r="P14" s="59">
        <v>0</v>
      </c>
      <c r="Q14" s="61">
        <f t="shared" si="0"/>
        <v>13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61">
        <f t="shared" si="1"/>
        <v>0</v>
      </c>
    </row>
    <row r="15" spans="1:27" ht="14.5" x14ac:dyDescent="0.35">
      <c r="A15" s="108"/>
      <c r="B15" s="70" t="s">
        <v>47</v>
      </c>
      <c r="C15" s="99">
        <v>4</v>
      </c>
      <c r="D15" s="59" t="s">
        <v>48</v>
      </c>
      <c r="E15" s="62" t="s">
        <v>49</v>
      </c>
      <c r="F15" s="59" t="s">
        <v>23</v>
      </c>
      <c r="G15" s="60">
        <v>45405</v>
      </c>
      <c r="H15" s="59">
        <v>4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61">
        <f t="shared" si="0"/>
        <v>4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61">
        <f t="shared" si="1"/>
        <v>0</v>
      </c>
    </row>
    <row r="16" spans="1:27" ht="14.5" x14ac:dyDescent="0.35">
      <c r="A16" s="11"/>
      <c r="B16" s="68" t="s">
        <v>50</v>
      </c>
      <c r="C16" s="59">
        <v>1</v>
      </c>
      <c r="D16" s="60" t="s">
        <v>37</v>
      </c>
      <c r="E16" s="59" t="s">
        <v>51</v>
      </c>
      <c r="F16" s="59" t="s">
        <v>23</v>
      </c>
      <c r="G16" s="60">
        <v>45433</v>
      </c>
      <c r="H16" s="59">
        <v>0</v>
      </c>
      <c r="I16" s="59">
        <v>1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61">
        <f t="shared" si="0"/>
        <v>1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61">
        <f t="shared" si="1"/>
        <v>0</v>
      </c>
    </row>
    <row r="17" spans="1:27" ht="14.5" x14ac:dyDescent="0.35">
      <c r="A17" s="11"/>
      <c r="B17" s="65" t="s">
        <v>52</v>
      </c>
      <c r="C17" s="59">
        <v>1</v>
      </c>
      <c r="D17" s="60" t="s">
        <v>53</v>
      </c>
      <c r="E17" s="59" t="s">
        <v>54</v>
      </c>
      <c r="F17" s="59" t="s">
        <v>23</v>
      </c>
      <c r="G17" s="60">
        <v>45434</v>
      </c>
      <c r="H17" s="59">
        <v>1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61">
        <f t="shared" si="0"/>
        <v>1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61">
        <f t="shared" si="1"/>
        <v>0</v>
      </c>
    </row>
    <row r="18" spans="1:27" ht="14.5" x14ac:dyDescent="0.35">
      <c r="A18" s="11"/>
      <c r="B18" s="73" t="s">
        <v>55</v>
      </c>
      <c r="C18" s="59">
        <v>1</v>
      </c>
      <c r="D18" s="60" t="s">
        <v>56</v>
      </c>
      <c r="E18" s="71" t="s">
        <v>57</v>
      </c>
      <c r="F18" s="59" t="s">
        <v>23</v>
      </c>
      <c r="G18" s="60">
        <v>45450</v>
      </c>
      <c r="H18" s="59">
        <v>0</v>
      </c>
      <c r="I18" s="59">
        <v>0</v>
      </c>
      <c r="J18" s="59">
        <v>0</v>
      </c>
      <c r="K18" s="59">
        <v>0</v>
      </c>
      <c r="L18" s="59">
        <v>1</v>
      </c>
      <c r="M18" s="59">
        <v>0</v>
      </c>
      <c r="N18" s="59">
        <v>0</v>
      </c>
      <c r="O18" s="59">
        <v>0</v>
      </c>
      <c r="P18" s="59">
        <v>0</v>
      </c>
      <c r="Q18" s="61">
        <f t="shared" si="0"/>
        <v>1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61">
        <f t="shared" si="1"/>
        <v>0</v>
      </c>
    </row>
    <row r="19" spans="1:27" ht="14.5" x14ac:dyDescent="0.35">
      <c r="A19" s="11"/>
      <c r="B19" s="65" t="s">
        <v>58</v>
      </c>
      <c r="C19" s="59">
        <v>14</v>
      </c>
      <c r="D19" s="59" t="s">
        <v>48</v>
      </c>
      <c r="E19" s="70" t="s">
        <v>59</v>
      </c>
      <c r="F19" s="59" t="s">
        <v>23</v>
      </c>
      <c r="G19" s="60">
        <v>45413</v>
      </c>
      <c r="H19" s="59">
        <v>11</v>
      </c>
      <c r="I19" s="59">
        <v>3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61">
        <f t="shared" si="0"/>
        <v>14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61">
        <f t="shared" si="1"/>
        <v>0</v>
      </c>
    </row>
    <row r="20" spans="1:27" ht="14.5" x14ac:dyDescent="0.35">
      <c r="A20" s="11"/>
      <c r="B20" s="65" t="s">
        <v>60</v>
      </c>
      <c r="C20" s="59">
        <v>1</v>
      </c>
      <c r="D20" s="60" t="s">
        <v>61</v>
      </c>
      <c r="E20" s="62" t="s">
        <v>62</v>
      </c>
      <c r="F20" s="59" t="s">
        <v>23</v>
      </c>
      <c r="G20" s="74">
        <v>45415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1</v>
      </c>
      <c r="O20" s="59">
        <v>0</v>
      </c>
      <c r="P20" s="59">
        <v>0</v>
      </c>
      <c r="Q20" s="61">
        <f t="shared" si="0"/>
        <v>1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61">
        <f t="shared" si="1"/>
        <v>0</v>
      </c>
    </row>
    <row r="21" spans="1:27" ht="14.5" x14ac:dyDescent="0.35">
      <c r="A21" s="11"/>
      <c r="B21" s="68" t="s">
        <v>63</v>
      </c>
      <c r="C21" s="59">
        <v>196</v>
      </c>
      <c r="D21" s="60" t="s">
        <v>64</v>
      </c>
      <c r="E21" s="59" t="s">
        <v>65</v>
      </c>
      <c r="F21" s="59" t="s">
        <v>23</v>
      </c>
      <c r="G21" s="60">
        <v>45454</v>
      </c>
      <c r="H21" s="59">
        <v>0</v>
      </c>
      <c r="I21" s="59">
        <v>4</v>
      </c>
      <c r="J21" s="59">
        <v>0</v>
      </c>
      <c r="K21" s="59">
        <v>0</v>
      </c>
      <c r="L21" s="59">
        <v>54</v>
      </c>
      <c r="M21" s="59">
        <v>47</v>
      </c>
      <c r="N21" s="59">
        <v>25</v>
      </c>
      <c r="O21" s="59">
        <v>7</v>
      </c>
      <c r="P21" s="59">
        <v>0</v>
      </c>
      <c r="Q21" s="61">
        <f t="shared" si="0"/>
        <v>137</v>
      </c>
      <c r="R21" s="59">
        <v>11</v>
      </c>
      <c r="S21" s="59">
        <v>18</v>
      </c>
      <c r="T21" s="59">
        <v>0</v>
      </c>
      <c r="U21" s="59">
        <v>0</v>
      </c>
      <c r="V21" s="59">
        <v>18</v>
      </c>
      <c r="W21" s="59">
        <v>9</v>
      </c>
      <c r="X21" s="59">
        <v>3</v>
      </c>
      <c r="Y21" s="59">
        <v>0</v>
      </c>
      <c r="Z21" s="59">
        <v>0</v>
      </c>
      <c r="AA21" s="61">
        <f>SUM(R21:Z21)</f>
        <v>59</v>
      </c>
    </row>
    <row r="22" spans="1:27" ht="29" x14ac:dyDescent="0.35">
      <c r="A22" s="11"/>
      <c r="B22" s="59" t="s">
        <v>66</v>
      </c>
      <c r="C22" s="59">
        <v>30</v>
      </c>
      <c r="D22" s="60" t="s">
        <v>67</v>
      </c>
      <c r="E22" s="62" t="s">
        <v>68</v>
      </c>
      <c r="F22" s="59" t="s">
        <v>23</v>
      </c>
      <c r="G22" s="60">
        <v>45388</v>
      </c>
      <c r="H22" s="59">
        <v>26</v>
      </c>
      <c r="I22" s="59">
        <v>4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61">
        <f t="shared" si="0"/>
        <v>30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61">
        <f t="shared" si="1"/>
        <v>0</v>
      </c>
    </row>
    <row r="23" spans="1:27" ht="29" x14ac:dyDescent="0.35">
      <c r="A23" s="11"/>
      <c r="B23" s="65" t="s">
        <v>69</v>
      </c>
      <c r="C23" s="59">
        <v>17</v>
      </c>
      <c r="D23" s="60" t="s">
        <v>67</v>
      </c>
      <c r="E23" s="62" t="s">
        <v>68</v>
      </c>
      <c r="F23" s="59" t="s">
        <v>23</v>
      </c>
      <c r="G23" s="60">
        <v>45386</v>
      </c>
      <c r="H23" s="59">
        <v>14</v>
      </c>
      <c r="I23" s="59">
        <v>3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61">
        <f t="shared" si="0"/>
        <v>17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61">
        <f t="shared" si="1"/>
        <v>0</v>
      </c>
    </row>
    <row r="24" spans="1:27" s="128" customFormat="1" ht="15.5" x14ac:dyDescent="0.35">
      <c r="B24" s="59" t="s">
        <v>873</v>
      </c>
      <c r="C24" s="59">
        <v>115</v>
      </c>
      <c r="D24" s="59" t="s">
        <v>64</v>
      </c>
      <c r="E24" s="141" t="s">
        <v>906</v>
      </c>
      <c r="F24" s="59" t="s">
        <v>23</v>
      </c>
      <c r="G24" s="140">
        <v>45449</v>
      </c>
      <c r="H24" s="59">
        <v>0</v>
      </c>
      <c r="I24" s="59">
        <v>0</v>
      </c>
      <c r="J24" s="59">
        <v>0</v>
      </c>
      <c r="K24" s="59">
        <v>0</v>
      </c>
      <c r="L24" s="59">
        <v>10</v>
      </c>
      <c r="M24" s="59">
        <v>49</v>
      </c>
      <c r="N24" s="59">
        <v>22</v>
      </c>
      <c r="O24" s="59">
        <v>0</v>
      </c>
      <c r="P24" s="59">
        <v>0</v>
      </c>
      <c r="Q24" s="61">
        <f t="shared" si="0"/>
        <v>81</v>
      </c>
      <c r="R24" s="59">
        <v>7</v>
      </c>
      <c r="S24" s="59">
        <v>19</v>
      </c>
      <c r="T24" s="59">
        <v>0</v>
      </c>
      <c r="U24" s="59">
        <v>0</v>
      </c>
      <c r="V24" s="59">
        <v>0</v>
      </c>
      <c r="W24" s="59">
        <v>6</v>
      </c>
      <c r="X24" s="59">
        <v>2</v>
      </c>
      <c r="Y24" s="59">
        <v>0</v>
      </c>
      <c r="Z24" s="59">
        <v>0</v>
      </c>
      <c r="AA24" s="61">
        <f t="shared" si="1"/>
        <v>34</v>
      </c>
    </row>
    <row r="25" spans="1:27" s="102" customFormat="1" ht="15.5" x14ac:dyDescent="0.35">
      <c r="B25" s="65" t="s">
        <v>872</v>
      </c>
      <c r="C25" s="65">
        <v>4</v>
      </c>
      <c r="D25" s="65" t="s">
        <v>48</v>
      </c>
      <c r="E25" s="68" t="s">
        <v>907</v>
      </c>
      <c r="F25" s="65" t="s">
        <v>23</v>
      </c>
      <c r="G25" s="140">
        <v>45468</v>
      </c>
      <c r="H25" s="65">
        <v>3</v>
      </c>
      <c r="I25" s="65">
        <v>1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1">
        <f t="shared" si="0"/>
        <v>4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1">
        <f t="shared" si="1"/>
        <v>0</v>
      </c>
    </row>
    <row r="26" spans="1:27" ht="14.5" x14ac:dyDescent="0.3">
      <c r="A26" s="6"/>
      <c r="B26" s="64" t="s">
        <v>70</v>
      </c>
      <c r="C26" s="64">
        <f>SUM(C4:C25)</f>
        <v>693</v>
      </c>
      <c r="D26" s="64"/>
      <c r="E26" s="64"/>
      <c r="F26" s="64"/>
      <c r="G26" s="64" t="s">
        <v>71</v>
      </c>
      <c r="H26" s="85">
        <f t="shared" ref="H26:P26" si="2">SUM(H4:H23)</f>
        <v>128</v>
      </c>
      <c r="I26" s="85">
        <f t="shared" si="2"/>
        <v>37</v>
      </c>
      <c r="J26" s="85">
        <f t="shared" si="2"/>
        <v>3</v>
      </c>
      <c r="K26" s="85">
        <f t="shared" si="2"/>
        <v>0</v>
      </c>
      <c r="L26" s="85">
        <f t="shared" si="2"/>
        <v>62</v>
      </c>
      <c r="M26" s="85">
        <f t="shared" si="2"/>
        <v>125</v>
      </c>
      <c r="N26" s="85">
        <f t="shared" si="2"/>
        <v>28</v>
      </c>
      <c r="O26" s="85">
        <f t="shared" si="2"/>
        <v>7</v>
      </c>
      <c r="P26" s="85">
        <f t="shared" si="2"/>
        <v>89</v>
      </c>
      <c r="Q26" s="86">
        <f>SUM(Q6:Q23)</f>
        <v>479</v>
      </c>
      <c r="R26" s="85">
        <f t="shared" ref="R26:Y26" si="3">SUM(R4:R23)</f>
        <v>17</v>
      </c>
      <c r="S26" s="85">
        <f t="shared" si="3"/>
        <v>24</v>
      </c>
      <c r="T26" s="85">
        <f t="shared" si="3"/>
        <v>0</v>
      </c>
      <c r="U26" s="85">
        <f t="shared" si="3"/>
        <v>0</v>
      </c>
      <c r="V26" s="85">
        <f t="shared" si="3"/>
        <v>27</v>
      </c>
      <c r="W26" s="85">
        <f t="shared" si="3"/>
        <v>22</v>
      </c>
      <c r="X26" s="85">
        <f t="shared" si="3"/>
        <v>4</v>
      </c>
      <c r="Y26" s="85">
        <f t="shared" si="3"/>
        <v>0</v>
      </c>
      <c r="Z26" s="85">
        <f t="shared" ref="Z26:AA26" si="4">SUM(Z6:Z23)</f>
        <v>0</v>
      </c>
      <c r="AA26" s="86">
        <f t="shared" si="4"/>
        <v>94</v>
      </c>
    </row>
    <row r="27" spans="1:27" ht="14.5" x14ac:dyDescent="0.3">
      <c r="A27" s="2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</row>
    <row r="28" spans="1:27" ht="14.5" x14ac:dyDescent="0.35">
      <c r="A28" s="11"/>
      <c r="B28" s="59" t="s">
        <v>72</v>
      </c>
      <c r="C28" s="59">
        <v>335</v>
      </c>
      <c r="D28" s="60" t="s">
        <v>25</v>
      </c>
      <c r="E28" s="59" t="s">
        <v>73</v>
      </c>
      <c r="F28" s="59" t="s">
        <v>23</v>
      </c>
      <c r="G28" s="60">
        <v>45489</v>
      </c>
      <c r="H28" s="59">
        <v>116</v>
      </c>
      <c r="I28" s="59">
        <v>100</v>
      </c>
      <c r="J28" s="59">
        <v>16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13</v>
      </c>
      <c r="Q28" s="64">
        <f t="shared" ref="Q28:Q41" si="5">SUM(H28:P28)</f>
        <v>245</v>
      </c>
      <c r="R28" s="59">
        <v>63</v>
      </c>
      <c r="S28" s="59">
        <v>30</v>
      </c>
      <c r="T28" s="59">
        <v>3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14</v>
      </c>
      <c r="AA28" s="64">
        <f t="shared" ref="AA28:AA41" si="6">SUM(R28:Z28)</f>
        <v>110</v>
      </c>
    </row>
    <row r="29" spans="1:27" ht="14.5" x14ac:dyDescent="0.35">
      <c r="A29" s="11"/>
      <c r="B29" s="73" t="s">
        <v>74</v>
      </c>
      <c r="C29" s="59">
        <v>1</v>
      </c>
      <c r="D29" s="60" t="s">
        <v>75</v>
      </c>
      <c r="E29" s="62" t="s">
        <v>76</v>
      </c>
      <c r="F29" s="59" t="s">
        <v>23</v>
      </c>
      <c r="G29" s="60">
        <v>45513</v>
      </c>
      <c r="H29" s="59">
        <v>1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64">
        <f t="shared" si="5"/>
        <v>1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64">
        <f t="shared" si="6"/>
        <v>0</v>
      </c>
    </row>
    <row r="30" spans="1:27" ht="14.5" x14ac:dyDescent="0.35">
      <c r="A30" s="11"/>
      <c r="B30" s="73" t="s">
        <v>77</v>
      </c>
      <c r="C30" s="59">
        <v>1</v>
      </c>
      <c r="D30" s="60" t="s">
        <v>78</v>
      </c>
      <c r="E30" s="62" t="s">
        <v>79</v>
      </c>
      <c r="F30" s="59" t="s">
        <v>80</v>
      </c>
      <c r="G30" s="60">
        <v>45517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1</v>
      </c>
      <c r="O30" s="59">
        <v>0</v>
      </c>
      <c r="P30" s="59">
        <v>0</v>
      </c>
      <c r="Q30" s="64">
        <f t="shared" si="5"/>
        <v>1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64">
        <f t="shared" si="6"/>
        <v>0</v>
      </c>
    </row>
    <row r="31" spans="1:27" ht="14.5" x14ac:dyDescent="0.35">
      <c r="A31" s="11"/>
      <c r="B31" s="71" t="s">
        <v>81</v>
      </c>
      <c r="C31" s="59">
        <v>1</v>
      </c>
      <c r="D31" s="60" t="s">
        <v>82</v>
      </c>
      <c r="E31" s="62" t="s">
        <v>83</v>
      </c>
      <c r="F31" s="59" t="s">
        <v>23</v>
      </c>
      <c r="G31" s="60">
        <v>45513</v>
      </c>
      <c r="H31" s="59">
        <v>0</v>
      </c>
      <c r="I31" s="59">
        <v>0</v>
      </c>
      <c r="J31" s="59">
        <v>0</v>
      </c>
      <c r="K31" s="59">
        <v>1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64">
        <f t="shared" si="5"/>
        <v>1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64">
        <f t="shared" si="6"/>
        <v>0</v>
      </c>
    </row>
    <row r="32" spans="1:27" ht="14.5" x14ac:dyDescent="0.35">
      <c r="A32" s="11"/>
      <c r="B32" s="146" t="s">
        <v>84</v>
      </c>
      <c r="C32" s="59">
        <v>51</v>
      </c>
      <c r="D32" s="60" t="s">
        <v>37</v>
      </c>
      <c r="E32" s="62" t="s">
        <v>85</v>
      </c>
      <c r="F32" s="59" t="s">
        <v>23</v>
      </c>
      <c r="G32" s="60">
        <v>45505</v>
      </c>
      <c r="H32" s="59">
        <v>42</v>
      </c>
      <c r="I32" s="59">
        <v>9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64">
        <f t="shared" si="5"/>
        <v>51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64">
        <f t="shared" si="6"/>
        <v>0</v>
      </c>
    </row>
    <row r="33" spans="1:27" ht="14.5" x14ac:dyDescent="0.35">
      <c r="A33" s="11"/>
      <c r="B33" s="73" t="s">
        <v>86</v>
      </c>
      <c r="C33" s="59">
        <v>1</v>
      </c>
      <c r="D33" s="60" t="s">
        <v>87</v>
      </c>
      <c r="E33" s="62" t="s">
        <v>88</v>
      </c>
      <c r="F33" s="59" t="s">
        <v>23</v>
      </c>
      <c r="G33" s="60">
        <v>45526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1</v>
      </c>
      <c r="N33" s="59">
        <v>0</v>
      </c>
      <c r="O33" s="59">
        <v>0</v>
      </c>
      <c r="P33" s="59">
        <v>0</v>
      </c>
      <c r="Q33" s="64">
        <f t="shared" si="5"/>
        <v>1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64">
        <f t="shared" si="6"/>
        <v>0</v>
      </c>
    </row>
    <row r="34" spans="1:27" ht="14.5" x14ac:dyDescent="0.35">
      <c r="A34" s="11"/>
      <c r="B34" s="65" t="s">
        <v>89</v>
      </c>
      <c r="C34" s="59">
        <v>5</v>
      </c>
      <c r="D34" s="60" t="s">
        <v>90</v>
      </c>
      <c r="E34" s="62" t="s">
        <v>91</v>
      </c>
      <c r="F34" s="59" t="s">
        <v>23</v>
      </c>
      <c r="G34" s="60">
        <v>45547</v>
      </c>
      <c r="H34" s="59">
        <v>2</v>
      </c>
      <c r="I34" s="59">
        <v>3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64">
        <f t="shared" si="5"/>
        <v>5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64">
        <f t="shared" si="6"/>
        <v>0</v>
      </c>
    </row>
    <row r="35" spans="1:27" ht="14.5" x14ac:dyDescent="0.35">
      <c r="A35" s="11"/>
      <c r="B35" s="68" t="s">
        <v>92</v>
      </c>
      <c r="C35" s="59">
        <v>4</v>
      </c>
      <c r="D35" s="60" t="s">
        <v>31</v>
      </c>
      <c r="E35" s="59" t="s">
        <v>93</v>
      </c>
      <c r="F35" s="59" t="s">
        <v>23</v>
      </c>
      <c r="G35" s="60">
        <v>45544</v>
      </c>
      <c r="H35" s="59">
        <v>0</v>
      </c>
      <c r="I35" s="59">
        <v>4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64">
        <f t="shared" si="5"/>
        <v>4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64">
        <f t="shared" si="6"/>
        <v>0</v>
      </c>
    </row>
    <row r="36" spans="1:27" ht="14.5" x14ac:dyDescent="0.35">
      <c r="A36" s="11"/>
      <c r="B36" s="65" t="s">
        <v>94</v>
      </c>
      <c r="C36" s="59">
        <v>1</v>
      </c>
      <c r="D36" s="60" t="s">
        <v>45</v>
      </c>
      <c r="E36" s="71" t="s">
        <v>95</v>
      </c>
      <c r="F36" s="59" t="s">
        <v>23</v>
      </c>
      <c r="G36" s="115">
        <v>45537</v>
      </c>
      <c r="H36" s="59">
        <v>0</v>
      </c>
      <c r="I36" s="59">
        <v>0</v>
      </c>
      <c r="J36" s="59">
        <v>0</v>
      </c>
      <c r="K36" s="59">
        <v>0</v>
      </c>
      <c r="L36" s="59">
        <v>1</v>
      </c>
      <c r="M36" s="59">
        <v>0</v>
      </c>
      <c r="N36" s="59">
        <v>0</v>
      </c>
      <c r="O36" s="59">
        <v>0</v>
      </c>
      <c r="P36" s="59">
        <v>0</v>
      </c>
      <c r="Q36" s="64">
        <f t="shared" si="5"/>
        <v>1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64">
        <f t="shared" si="6"/>
        <v>0</v>
      </c>
    </row>
    <row r="37" spans="1:27" ht="14.5" x14ac:dyDescent="0.35">
      <c r="A37" s="11"/>
      <c r="B37" s="113" t="s">
        <v>96</v>
      </c>
      <c r="C37" s="114">
        <v>31</v>
      </c>
      <c r="D37" s="115" t="s">
        <v>37</v>
      </c>
      <c r="E37" s="114" t="s">
        <v>97</v>
      </c>
      <c r="F37" s="109" t="s">
        <v>23</v>
      </c>
      <c r="G37" s="147">
        <v>45544</v>
      </c>
      <c r="H37" s="111">
        <v>24</v>
      </c>
      <c r="I37" s="114">
        <v>7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14">
        <v>0</v>
      </c>
      <c r="Q37" s="148">
        <f t="shared" si="5"/>
        <v>31</v>
      </c>
      <c r="R37" s="114">
        <v>0</v>
      </c>
      <c r="S37" s="114">
        <v>0</v>
      </c>
      <c r="T37" s="114">
        <v>0</v>
      </c>
      <c r="U37" s="114">
        <v>0</v>
      </c>
      <c r="V37" s="114">
        <v>0</v>
      </c>
      <c r="W37" s="114">
        <v>0</v>
      </c>
      <c r="X37" s="114">
        <v>0</v>
      </c>
      <c r="Y37" s="114">
        <v>0</v>
      </c>
      <c r="Z37" s="114">
        <v>0</v>
      </c>
      <c r="AA37" s="148">
        <f t="shared" si="6"/>
        <v>0</v>
      </c>
    </row>
    <row r="38" spans="1:27" ht="29" x14ac:dyDescent="0.35">
      <c r="A38" s="11"/>
      <c r="B38" s="59" t="s">
        <v>869</v>
      </c>
      <c r="C38" s="59">
        <v>338</v>
      </c>
      <c r="D38" s="60" t="s">
        <v>132</v>
      </c>
      <c r="E38" s="139" t="s">
        <v>908</v>
      </c>
      <c r="F38" s="59" t="s">
        <v>23</v>
      </c>
      <c r="G38" s="140">
        <v>45516</v>
      </c>
      <c r="H38" s="59">
        <v>3</v>
      </c>
      <c r="I38" s="59">
        <v>6</v>
      </c>
      <c r="J38" s="59">
        <v>0</v>
      </c>
      <c r="K38" s="59">
        <v>0</v>
      </c>
      <c r="L38" s="59">
        <v>16</v>
      </c>
      <c r="M38" s="59">
        <v>104</v>
      </c>
      <c r="N38" s="59">
        <v>97</v>
      </c>
      <c r="O38" s="59">
        <v>10</v>
      </c>
      <c r="P38" s="59">
        <v>0</v>
      </c>
      <c r="Q38" s="64">
        <f t="shared" si="5"/>
        <v>236</v>
      </c>
      <c r="R38" s="59">
        <v>9</v>
      </c>
      <c r="S38" s="59">
        <v>20</v>
      </c>
      <c r="T38" s="59">
        <v>0</v>
      </c>
      <c r="U38" s="59">
        <v>0</v>
      </c>
      <c r="V38" s="59">
        <v>34</v>
      </c>
      <c r="W38" s="59">
        <v>35</v>
      </c>
      <c r="X38" s="59">
        <v>4</v>
      </c>
      <c r="Y38" s="59">
        <v>0</v>
      </c>
      <c r="Z38" s="59">
        <v>0</v>
      </c>
      <c r="AA38" s="64">
        <f t="shared" si="6"/>
        <v>102</v>
      </c>
    </row>
    <row r="39" spans="1:27" ht="14.5" x14ac:dyDescent="0.35">
      <c r="A39" s="11"/>
      <c r="B39" s="65" t="s">
        <v>874</v>
      </c>
      <c r="C39" s="59">
        <v>1</v>
      </c>
      <c r="D39" s="141" t="s">
        <v>910</v>
      </c>
      <c r="E39" s="141" t="s">
        <v>909</v>
      </c>
      <c r="F39" s="59" t="s">
        <v>23</v>
      </c>
      <c r="G39" s="140">
        <v>45524</v>
      </c>
      <c r="H39" s="59">
        <v>0</v>
      </c>
      <c r="I39" s="59">
        <v>0</v>
      </c>
      <c r="J39" s="59">
        <v>0</v>
      </c>
      <c r="K39" s="59">
        <v>1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64">
        <f t="shared" si="5"/>
        <v>1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64">
        <f t="shared" si="6"/>
        <v>0</v>
      </c>
    </row>
    <row r="40" spans="1:27" ht="29" x14ac:dyDescent="0.35">
      <c r="A40" s="11"/>
      <c r="B40" s="65" t="s">
        <v>875</v>
      </c>
      <c r="C40" s="59">
        <v>1</v>
      </c>
      <c r="D40" s="141" t="s">
        <v>342</v>
      </c>
      <c r="E40" s="139" t="s">
        <v>911</v>
      </c>
      <c r="F40" s="59" t="s">
        <v>23</v>
      </c>
      <c r="G40" s="140">
        <v>45482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1</v>
      </c>
      <c r="O40" s="59">
        <v>0</v>
      </c>
      <c r="P40" s="59">
        <v>0</v>
      </c>
      <c r="Q40" s="64">
        <f t="shared" si="5"/>
        <v>1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64">
        <f t="shared" si="6"/>
        <v>0</v>
      </c>
    </row>
    <row r="41" spans="1:27" ht="14.5" x14ac:dyDescent="0.35">
      <c r="A41" s="11"/>
      <c r="B41" s="65" t="s">
        <v>877</v>
      </c>
      <c r="C41" s="59">
        <v>32</v>
      </c>
      <c r="D41" s="141" t="s">
        <v>37</v>
      </c>
      <c r="E41" s="141" t="s">
        <v>912</v>
      </c>
      <c r="F41" s="59" t="s">
        <v>23</v>
      </c>
      <c r="G41" s="140">
        <v>45490</v>
      </c>
      <c r="H41" s="59">
        <v>25</v>
      </c>
      <c r="I41" s="59">
        <v>7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64">
        <f t="shared" si="5"/>
        <v>32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64">
        <f t="shared" si="6"/>
        <v>0</v>
      </c>
    </row>
    <row r="42" spans="1:27" s="2" customFormat="1" x14ac:dyDescent="0.3">
      <c r="A42" s="5"/>
      <c r="B42" s="7" t="s">
        <v>100</v>
      </c>
      <c r="C42" s="7">
        <f>SUM(C28:C41)</f>
        <v>803</v>
      </c>
      <c r="D42" s="13"/>
      <c r="E42" s="5"/>
      <c r="F42" s="7">
        <f>COUNTIF(F28:F41,"Y")</f>
        <v>1</v>
      </c>
      <c r="G42" s="7" t="s">
        <v>101</v>
      </c>
      <c r="H42" s="5">
        <f t="shared" ref="H42:AA42" si="7">SUM(H28:H41)</f>
        <v>213</v>
      </c>
      <c r="I42" s="5">
        <f t="shared" si="7"/>
        <v>136</v>
      </c>
      <c r="J42" s="5">
        <f t="shared" si="7"/>
        <v>16</v>
      </c>
      <c r="K42" s="5">
        <f t="shared" si="7"/>
        <v>2</v>
      </c>
      <c r="L42" s="5">
        <f t="shared" si="7"/>
        <v>17</v>
      </c>
      <c r="M42" s="5">
        <f t="shared" si="7"/>
        <v>105</v>
      </c>
      <c r="N42" s="5">
        <f t="shared" si="7"/>
        <v>99</v>
      </c>
      <c r="O42" s="5">
        <f t="shared" si="7"/>
        <v>10</v>
      </c>
      <c r="P42" s="5">
        <f t="shared" si="7"/>
        <v>13</v>
      </c>
      <c r="Q42" s="17">
        <f t="shared" si="7"/>
        <v>611</v>
      </c>
      <c r="R42" s="5">
        <f t="shared" si="7"/>
        <v>72</v>
      </c>
      <c r="S42" s="5">
        <f t="shared" si="7"/>
        <v>50</v>
      </c>
      <c r="T42" s="5">
        <f t="shared" si="7"/>
        <v>3</v>
      </c>
      <c r="U42" s="5">
        <f t="shared" si="7"/>
        <v>0</v>
      </c>
      <c r="V42" s="5">
        <f t="shared" si="7"/>
        <v>34</v>
      </c>
      <c r="W42" s="5">
        <f t="shared" si="7"/>
        <v>35</v>
      </c>
      <c r="X42" s="5">
        <f t="shared" si="7"/>
        <v>4</v>
      </c>
      <c r="Y42" s="5">
        <f t="shared" si="7"/>
        <v>0</v>
      </c>
      <c r="Z42" s="5">
        <f t="shared" si="7"/>
        <v>14</v>
      </c>
      <c r="AA42" s="17">
        <f t="shared" si="7"/>
        <v>212</v>
      </c>
    </row>
    <row r="43" spans="1:27" x14ac:dyDescent="0.3">
      <c r="A43" s="26"/>
      <c r="B43" s="26"/>
      <c r="C43" s="26"/>
      <c r="D43" s="27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4.5" x14ac:dyDescent="0.35">
      <c r="A44" s="11"/>
      <c r="B44" s="73" t="s">
        <v>871</v>
      </c>
      <c r="C44" s="98">
        <v>11</v>
      </c>
      <c r="D44" s="60" t="s">
        <v>192</v>
      </c>
      <c r="E44" s="141" t="s">
        <v>914</v>
      </c>
      <c r="F44" s="59" t="s">
        <v>23</v>
      </c>
      <c r="G44" s="136">
        <v>45631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4</v>
      </c>
      <c r="N44" s="59">
        <v>7</v>
      </c>
      <c r="O44" s="59">
        <v>0</v>
      </c>
      <c r="P44" s="59">
        <v>0</v>
      </c>
      <c r="Q44" s="61">
        <f>SUM(H44:P44)</f>
        <v>11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61">
        <f>SUM(R44:Z44)</f>
        <v>0</v>
      </c>
    </row>
    <row r="45" spans="1:27" ht="14.5" x14ac:dyDescent="0.35">
      <c r="A45" s="11"/>
      <c r="B45" s="59" t="s">
        <v>897</v>
      </c>
      <c r="C45" s="98">
        <v>1</v>
      </c>
      <c r="D45" s="141" t="s">
        <v>53</v>
      </c>
      <c r="E45" s="141" t="s">
        <v>913</v>
      </c>
      <c r="F45" s="59" t="s">
        <v>23</v>
      </c>
      <c r="G45" s="140">
        <v>45637</v>
      </c>
      <c r="H45" s="59">
        <v>0</v>
      </c>
      <c r="I45" s="59">
        <v>1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64">
        <f t="shared" ref="Q45" si="8">SUM(H45:P45)</f>
        <v>1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64">
        <f t="shared" ref="AA45" si="9">SUM(R45:Z45)</f>
        <v>0</v>
      </c>
    </row>
    <row r="46" spans="1:27" ht="14.5" x14ac:dyDescent="0.35">
      <c r="A46" s="11"/>
      <c r="B46" s="73" t="s">
        <v>879</v>
      </c>
      <c r="C46" s="98">
        <v>1</v>
      </c>
      <c r="D46" s="59" t="s">
        <v>48</v>
      </c>
      <c r="E46" s="141" t="s">
        <v>915</v>
      </c>
      <c r="F46" s="59" t="s">
        <v>23</v>
      </c>
      <c r="G46" s="136">
        <v>45644</v>
      </c>
      <c r="H46" s="59">
        <v>1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61">
        <f t="shared" ref="Q46:Q58" si="10">SUM(H46:P46)</f>
        <v>1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61">
        <f t="shared" ref="AA46:AA58" si="11">SUM(R46:Z46)</f>
        <v>0</v>
      </c>
    </row>
    <row r="47" spans="1:27" ht="14.5" x14ac:dyDescent="0.35">
      <c r="A47" s="11"/>
      <c r="B47" s="65" t="s">
        <v>880</v>
      </c>
      <c r="C47" s="98">
        <v>47</v>
      </c>
      <c r="D47" s="141" t="s">
        <v>917</v>
      </c>
      <c r="E47" s="141" t="s">
        <v>916</v>
      </c>
      <c r="F47" s="59" t="s">
        <v>23</v>
      </c>
      <c r="G47" s="136">
        <v>45653</v>
      </c>
      <c r="H47" s="59">
        <v>36</v>
      </c>
      <c r="I47" s="59">
        <v>11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61">
        <f t="shared" si="10"/>
        <v>47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61">
        <f t="shared" si="11"/>
        <v>0</v>
      </c>
    </row>
    <row r="48" spans="1:27" ht="14.5" x14ac:dyDescent="0.35">
      <c r="A48" s="129"/>
      <c r="B48" s="113" t="s">
        <v>881</v>
      </c>
      <c r="C48" s="109">
        <v>9</v>
      </c>
      <c r="D48" s="141" t="s">
        <v>917</v>
      </c>
      <c r="E48" s="141" t="s">
        <v>916</v>
      </c>
      <c r="F48" s="59" t="s">
        <v>23</v>
      </c>
      <c r="G48" s="136">
        <v>45653</v>
      </c>
      <c r="H48" s="114">
        <v>7</v>
      </c>
      <c r="I48" s="114">
        <v>2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7">
        <f t="shared" si="10"/>
        <v>9</v>
      </c>
      <c r="R48" s="114">
        <v>0</v>
      </c>
      <c r="S48" s="114">
        <v>0</v>
      </c>
      <c r="T48" s="114">
        <v>0</v>
      </c>
      <c r="U48" s="114">
        <v>0</v>
      </c>
      <c r="V48" s="114">
        <v>0</v>
      </c>
      <c r="W48" s="114">
        <v>0</v>
      </c>
      <c r="X48" s="114">
        <v>0</v>
      </c>
      <c r="Y48" s="114">
        <v>0</v>
      </c>
      <c r="Z48" s="114">
        <v>0</v>
      </c>
      <c r="AA48" s="117">
        <f t="shared" si="11"/>
        <v>0</v>
      </c>
    </row>
    <row r="49" spans="1:28" s="11" customFormat="1" ht="14.5" x14ac:dyDescent="0.35">
      <c r="B49" s="65" t="s">
        <v>884</v>
      </c>
      <c r="C49" s="98">
        <v>48</v>
      </c>
      <c r="D49" s="141" t="s">
        <v>917</v>
      </c>
      <c r="E49" s="141" t="s">
        <v>919</v>
      </c>
      <c r="F49" s="59" t="s">
        <v>23</v>
      </c>
      <c r="G49" s="136">
        <v>45616</v>
      </c>
      <c r="H49" s="59">
        <v>39</v>
      </c>
      <c r="I49" s="59">
        <v>9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61">
        <f t="shared" si="10"/>
        <v>48</v>
      </c>
      <c r="R49" s="114">
        <v>0</v>
      </c>
      <c r="S49" s="114">
        <v>0</v>
      </c>
      <c r="T49" s="114">
        <v>0</v>
      </c>
      <c r="U49" s="114">
        <v>0</v>
      </c>
      <c r="V49" s="114">
        <v>0</v>
      </c>
      <c r="W49" s="114">
        <v>0</v>
      </c>
      <c r="X49" s="114">
        <v>0</v>
      </c>
      <c r="Y49" s="114">
        <v>0</v>
      </c>
      <c r="Z49" s="114">
        <v>0</v>
      </c>
      <c r="AA49" s="61">
        <f t="shared" si="11"/>
        <v>0</v>
      </c>
    </row>
    <row r="50" spans="1:28" ht="14.5" x14ac:dyDescent="0.35">
      <c r="A50" s="119"/>
      <c r="B50" s="69" t="s">
        <v>885</v>
      </c>
      <c r="C50" s="145">
        <v>32</v>
      </c>
      <c r="D50" s="65" t="s">
        <v>37</v>
      </c>
      <c r="E50" s="70" t="s">
        <v>920</v>
      </c>
      <c r="F50" s="59" t="s">
        <v>23</v>
      </c>
      <c r="G50" s="142">
        <v>45616</v>
      </c>
      <c r="H50" s="59">
        <v>24</v>
      </c>
      <c r="I50" s="59">
        <v>8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143">
        <f t="shared" si="10"/>
        <v>32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143">
        <f t="shared" si="11"/>
        <v>0</v>
      </c>
    </row>
    <row r="51" spans="1:28" ht="14.5" x14ac:dyDescent="0.35">
      <c r="A51" s="11"/>
      <c r="B51" s="69" t="s">
        <v>886</v>
      </c>
      <c r="C51" s="98">
        <v>2</v>
      </c>
      <c r="D51" s="141" t="s">
        <v>223</v>
      </c>
      <c r="E51" s="141" t="s">
        <v>921</v>
      </c>
      <c r="F51" s="59" t="s">
        <v>23</v>
      </c>
      <c r="G51" s="136">
        <v>45646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2</v>
      </c>
      <c r="O51" s="59">
        <v>0</v>
      </c>
      <c r="P51" s="59">
        <v>0</v>
      </c>
      <c r="Q51" s="61">
        <f t="shared" si="10"/>
        <v>2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61">
        <f t="shared" si="11"/>
        <v>0</v>
      </c>
    </row>
    <row r="52" spans="1:28" ht="14.5" x14ac:dyDescent="0.35">
      <c r="A52" s="11"/>
      <c r="B52" t="s">
        <v>889</v>
      </c>
      <c r="C52" s="153">
        <v>25</v>
      </c>
      <c r="D52" s="65" t="s">
        <v>45</v>
      </c>
      <c r="E52" s="141" t="s">
        <v>927</v>
      </c>
      <c r="F52" s="59" t="s">
        <v>23</v>
      </c>
      <c r="G52" s="144">
        <v>45630</v>
      </c>
      <c r="H52" s="59">
        <v>12</v>
      </c>
      <c r="I52" s="59">
        <v>13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61">
        <f t="shared" si="10"/>
        <v>25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61">
        <f t="shared" si="11"/>
        <v>0</v>
      </c>
    </row>
    <row r="53" spans="1:28" ht="14.5" x14ac:dyDescent="0.35">
      <c r="A53" s="11"/>
      <c r="B53" t="s">
        <v>891</v>
      </c>
      <c r="C53" s="98">
        <v>4</v>
      </c>
      <c r="D53" s="141" t="s">
        <v>929</v>
      </c>
      <c r="E53" s="141" t="s">
        <v>928</v>
      </c>
      <c r="F53" s="59" t="s">
        <v>23</v>
      </c>
      <c r="G53" s="136">
        <v>45637</v>
      </c>
      <c r="H53" s="59">
        <v>2</v>
      </c>
      <c r="I53" s="59">
        <v>2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61">
        <f t="shared" si="10"/>
        <v>4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61">
        <f t="shared" si="11"/>
        <v>0</v>
      </c>
    </row>
    <row r="54" spans="1:28" ht="14.5" x14ac:dyDescent="0.35">
      <c r="A54" s="129"/>
      <c r="B54" t="s">
        <v>892</v>
      </c>
      <c r="C54" s="145">
        <v>42</v>
      </c>
      <c r="D54" s="65" t="s">
        <v>25</v>
      </c>
      <c r="E54" s="70" t="s">
        <v>323</v>
      </c>
      <c r="F54" s="114" t="s">
        <v>23</v>
      </c>
      <c r="G54" s="142">
        <v>45625</v>
      </c>
      <c r="H54" s="59">
        <v>26</v>
      </c>
      <c r="I54" s="59">
        <v>16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117">
        <f t="shared" si="10"/>
        <v>42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117">
        <f t="shared" si="11"/>
        <v>0</v>
      </c>
    </row>
    <row r="55" spans="1:28" s="128" customFormat="1" ht="15.5" x14ac:dyDescent="0.35">
      <c r="B55" s="59" t="s">
        <v>893</v>
      </c>
      <c r="C55" s="145">
        <v>32</v>
      </c>
      <c r="D55" s="65" t="s">
        <v>37</v>
      </c>
      <c r="E55" s="70" t="s">
        <v>917</v>
      </c>
      <c r="F55" s="114" t="s">
        <v>23</v>
      </c>
      <c r="G55" s="142">
        <v>45643</v>
      </c>
      <c r="H55" s="59">
        <v>24</v>
      </c>
      <c r="I55" s="59">
        <v>8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117">
        <f t="shared" si="10"/>
        <v>32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117">
        <f t="shared" si="11"/>
        <v>0</v>
      </c>
    </row>
    <row r="56" spans="1:28" s="128" customFormat="1" ht="15.5" x14ac:dyDescent="0.35">
      <c r="B56" t="s">
        <v>894</v>
      </c>
      <c r="C56" s="145">
        <v>32</v>
      </c>
      <c r="D56" s="65" t="s">
        <v>37</v>
      </c>
      <c r="E56" s="70" t="s">
        <v>930</v>
      </c>
      <c r="F56" s="114" t="s">
        <v>23</v>
      </c>
      <c r="G56" s="142">
        <v>45632</v>
      </c>
      <c r="H56" s="59">
        <v>24</v>
      </c>
      <c r="I56" s="59">
        <v>8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117">
        <f t="shared" si="10"/>
        <v>32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117">
        <f t="shared" si="11"/>
        <v>0</v>
      </c>
    </row>
    <row r="57" spans="1:28" s="128" customFormat="1" ht="15.5" x14ac:dyDescent="0.35">
      <c r="B57" t="s">
        <v>896</v>
      </c>
      <c r="C57" s="145">
        <v>32</v>
      </c>
      <c r="D57" s="65" t="s">
        <v>37</v>
      </c>
      <c r="E57" s="70" t="s">
        <v>85</v>
      </c>
      <c r="F57" s="114" t="s">
        <v>23</v>
      </c>
      <c r="G57" s="142">
        <v>45642</v>
      </c>
      <c r="H57" s="59">
        <v>24</v>
      </c>
      <c r="I57" s="59">
        <v>8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117">
        <f t="shared" si="10"/>
        <v>32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117">
        <f t="shared" si="11"/>
        <v>0</v>
      </c>
    </row>
    <row r="58" spans="1:28" s="135" customFormat="1" ht="15.5" x14ac:dyDescent="0.35">
      <c r="A58" s="134"/>
      <c r="B58" t="s">
        <v>898</v>
      </c>
      <c r="C58" s="145">
        <v>83</v>
      </c>
      <c r="D58" s="65" t="s">
        <v>931</v>
      </c>
      <c r="E58" s="70" t="s">
        <v>932</v>
      </c>
      <c r="F58" s="114" t="s">
        <v>23</v>
      </c>
      <c r="G58" s="142">
        <v>45646</v>
      </c>
      <c r="H58" s="59">
        <v>64</v>
      </c>
      <c r="I58" s="59">
        <v>19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117">
        <f t="shared" si="10"/>
        <v>83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117">
        <f t="shared" si="11"/>
        <v>0</v>
      </c>
    </row>
    <row r="59" spans="1:28" s="2" customFormat="1" x14ac:dyDescent="0.3">
      <c r="A59" s="130"/>
      <c r="B59" s="131" t="s">
        <v>102</v>
      </c>
      <c r="C59" s="131">
        <f>SUM(C44:C54)</f>
        <v>222</v>
      </c>
      <c r="D59" s="132"/>
      <c r="E59" s="130"/>
      <c r="F59" s="131">
        <f>COUNTIF(F44:F54,"Y")</f>
        <v>0</v>
      </c>
      <c r="G59" s="131" t="s">
        <v>103</v>
      </c>
      <c r="H59" s="130">
        <f t="shared" ref="H59:AA59" si="12">SUM(H44:H54)</f>
        <v>147</v>
      </c>
      <c r="I59" s="130">
        <f t="shared" si="12"/>
        <v>62</v>
      </c>
      <c r="J59" s="130">
        <f t="shared" si="12"/>
        <v>0</v>
      </c>
      <c r="K59" s="130">
        <f t="shared" si="12"/>
        <v>0</v>
      </c>
      <c r="L59" s="130">
        <f t="shared" si="12"/>
        <v>0</v>
      </c>
      <c r="M59" s="130">
        <f t="shared" si="12"/>
        <v>4</v>
      </c>
      <c r="N59" s="130">
        <f t="shared" si="12"/>
        <v>9</v>
      </c>
      <c r="O59" s="130">
        <f t="shared" si="12"/>
        <v>0</v>
      </c>
      <c r="P59" s="130">
        <f t="shared" si="12"/>
        <v>0</v>
      </c>
      <c r="Q59" s="133">
        <f t="shared" si="12"/>
        <v>222</v>
      </c>
      <c r="R59" s="130">
        <f t="shared" si="12"/>
        <v>0</v>
      </c>
      <c r="S59" s="130">
        <f t="shared" si="12"/>
        <v>0</v>
      </c>
      <c r="T59" s="130">
        <f t="shared" si="12"/>
        <v>0</v>
      </c>
      <c r="U59" s="130">
        <f t="shared" si="12"/>
        <v>0</v>
      </c>
      <c r="V59" s="130">
        <f t="shared" si="12"/>
        <v>0</v>
      </c>
      <c r="W59" s="130">
        <f t="shared" si="12"/>
        <v>0</v>
      </c>
      <c r="X59" s="130">
        <f t="shared" si="12"/>
        <v>0</v>
      </c>
      <c r="Y59" s="130">
        <f t="shared" si="12"/>
        <v>0</v>
      </c>
      <c r="Z59" s="130">
        <f t="shared" si="12"/>
        <v>0</v>
      </c>
      <c r="AA59" s="133">
        <f t="shared" si="12"/>
        <v>0</v>
      </c>
      <c r="AB59" s="1">
        <f>Q59+AA59</f>
        <v>222</v>
      </c>
    </row>
    <row r="60" spans="1:28" x14ac:dyDescent="0.3">
      <c r="A60" s="26"/>
      <c r="B60" s="26"/>
      <c r="C60" s="26"/>
      <c r="D60" s="2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8" ht="14.5" x14ac:dyDescent="0.35">
      <c r="A61" s="11"/>
      <c r="B61" s="65" t="s">
        <v>876</v>
      </c>
      <c r="C61" s="59">
        <v>304</v>
      </c>
      <c r="D61" s="65" t="s">
        <v>25</v>
      </c>
      <c r="E61" s="70" t="s">
        <v>933</v>
      </c>
      <c r="F61" s="59" t="s">
        <v>23</v>
      </c>
      <c r="G61" s="121">
        <v>45747</v>
      </c>
      <c r="H61" s="59">
        <v>153</v>
      </c>
      <c r="I61" s="59">
        <v>151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91">
        <f>SUM(H61:P61)</f>
        <v>304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61">
        <f>SUM(R61:Z61)</f>
        <v>0</v>
      </c>
    </row>
    <row r="62" spans="1:28" s="11" customFormat="1" ht="14.5" x14ac:dyDescent="0.35">
      <c r="B62" s="70" t="s">
        <v>882</v>
      </c>
      <c r="C62" s="59">
        <v>1</v>
      </c>
      <c r="D62" s="141" t="s">
        <v>78</v>
      </c>
      <c r="E62" s="141" t="s">
        <v>918</v>
      </c>
      <c r="F62" s="59" t="s">
        <v>23</v>
      </c>
      <c r="G62" s="140">
        <v>45693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1</v>
      </c>
      <c r="N62" s="59">
        <v>0</v>
      </c>
      <c r="O62" s="59">
        <v>0</v>
      </c>
      <c r="P62" s="59">
        <v>0</v>
      </c>
      <c r="Q62" s="61">
        <f t="shared" ref="Q62:Q66" si="13">SUM(H62:P62)</f>
        <v>1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61">
        <f t="shared" ref="AA62:AA66" si="14">SUM(R62:Z62)</f>
        <v>0</v>
      </c>
    </row>
    <row r="63" spans="1:28" ht="14.5" x14ac:dyDescent="0.35">
      <c r="A63" s="11"/>
      <c r="B63" s="59" t="s">
        <v>900</v>
      </c>
      <c r="C63" s="59">
        <v>2</v>
      </c>
      <c r="D63" s="59" t="s">
        <v>48</v>
      </c>
      <c r="E63" s="141" t="s">
        <v>922</v>
      </c>
      <c r="F63" s="59" t="s">
        <v>23</v>
      </c>
      <c r="G63" s="140">
        <v>45660</v>
      </c>
      <c r="H63" s="59">
        <v>2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61">
        <f t="shared" si="13"/>
        <v>2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61">
        <f t="shared" si="14"/>
        <v>0</v>
      </c>
    </row>
    <row r="64" spans="1:28" ht="14.5" x14ac:dyDescent="0.35">
      <c r="A64" s="11"/>
      <c r="B64" s="59" t="s">
        <v>901</v>
      </c>
      <c r="C64" s="59">
        <v>1</v>
      </c>
      <c r="D64" s="141" t="s">
        <v>48</v>
      </c>
      <c r="E64" s="141" t="s">
        <v>923</v>
      </c>
      <c r="F64" s="59" t="s">
        <v>23</v>
      </c>
      <c r="G64" s="140">
        <v>45721</v>
      </c>
      <c r="H64" s="59">
        <v>0</v>
      </c>
      <c r="I64" s="59">
        <v>0</v>
      </c>
      <c r="J64" s="59">
        <v>0</v>
      </c>
      <c r="K64" s="59">
        <v>0</v>
      </c>
      <c r="L64" s="59">
        <v>1</v>
      </c>
      <c r="M64" s="59">
        <v>0</v>
      </c>
      <c r="N64" s="59">
        <v>0</v>
      </c>
      <c r="O64" s="59">
        <v>0</v>
      </c>
      <c r="P64" s="59">
        <v>0</v>
      </c>
      <c r="Q64" s="61">
        <f t="shared" si="13"/>
        <v>1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61">
        <f t="shared" si="14"/>
        <v>0</v>
      </c>
    </row>
    <row r="65" spans="1:28" ht="29" x14ac:dyDescent="0.35">
      <c r="A65" s="11"/>
      <c r="B65" s="59" t="s">
        <v>902</v>
      </c>
      <c r="C65" s="59"/>
      <c r="D65" s="65" t="s">
        <v>48</v>
      </c>
      <c r="E65" s="70" t="s">
        <v>924</v>
      </c>
      <c r="F65" s="59" t="s">
        <v>23</v>
      </c>
      <c r="G65" s="140">
        <v>45734</v>
      </c>
      <c r="H65" s="59">
        <v>17</v>
      </c>
      <c r="I65" s="59">
        <v>18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61">
        <f t="shared" si="13"/>
        <v>35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61">
        <f t="shared" si="14"/>
        <v>0</v>
      </c>
    </row>
    <row r="66" spans="1:28" ht="14.5" x14ac:dyDescent="0.35">
      <c r="A66" s="11"/>
      <c r="B66" s="149" t="s">
        <v>903</v>
      </c>
      <c r="C66" s="59">
        <v>-1</v>
      </c>
      <c r="D66" s="141" t="s">
        <v>926</v>
      </c>
      <c r="E66" s="141" t="s">
        <v>925</v>
      </c>
      <c r="F66" s="59" t="s">
        <v>23</v>
      </c>
      <c r="G66" s="140">
        <v>45708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-1</v>
      </c>
      <c r="N66" s="59">
        <v>0</v>
      </c>
      <c r="O66" s="59">
        <v>0</v>
      </c>
      <c r="P66" s="59">
        <v>0</v>
      </c>
      <c r="Q66" s="61">
        <f t="shared" si="13"/>
        <v>-1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61">
        <f t="shared" si="14"/>
        <v>0</v>
      </c>
    </row>
    <row r="67" spans="1:28" ht="14.5" x14ac:dyDescent="0.35">
      <c r="A67" s="11"/>
      <c r="B67" s="65" t="s">
        <v>878</v>
      </c>
      <c r="C67" s="59">
        <v>1</v>
      </c>
      <c r="D67" s="141" t="s">
        <v>78</v>
      </c>
      <c r="E67" s="141" t="s">
        <v>934</v>
      </c>
      <c r="F67" s="59" t="s">
        <v>23</v>
      </c>
      <c r="G67" s="140">
        <v>45677</v>
      </c>
      <c r="H67" s="59">
        <v>0</v>
      </c>
      <c r="I67" s="59">
        <v>0</v>
      </c>
      <c r="J67" s="59">
        <v>0</v>
      </c>
      <c r="K67" s="59">
        <v>0</v>
      </c>
      <c r="L67" s="59">
        <v>1</v>
      </c>
      <c r="M67" s="59">
        <v>0</v>
      </c>
      <c r="N67" s="59">
        <v>0</v>
      </c>
      <c r="O67" s="59">
        <v>0</v>
      </c>
      <c r="P67" s="59">
        <v>0</v>
      </c>
      <c r="Q67" s="91">
        <f t="shared" ref="Q67:Q73" si="15">SUM(H67:P67)</f>
        <v>1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61">
        <f t="shared" ref="AA67:AA73" si="16">SUM(R67:Z67)</f>
        <v>0</v>
      </c>
    </row>
    <row r="68" spans="1:28" ht="14.5" x14ac:dyDescent="0.35">
      <c r="A68" s="11"/>
      <c r="B68" s="70" t="s">
        <v>883</v>
      </c>
      <c r="C68" s="59">
        <v>1</v>
      </c>
      <c r="D68" s="60" t="s">
        <v>192</v>
      </c>
      <c r="E68" s="141" t="s">
        <v>935</v>
      </c>
      <c r="F68" s="59" t="s">
        <v>23</v>
      </c>
      <c r="G68" s="140">
        <v>45659</v>
      </c>
      <c r="H68" s="59">
        <v>0</v>
      </c>
      <c r="I68" s="59">
        <v>0</v>
      </c>
      <c r="J68" s="59">
        <v>0</v>
      </c>
      <c r="K68" s="59">
        <v>0</v>
      </c>
      <c r="L68" s="59">
        <v>1</v>
      </c>
      <c r="M68" s="59">
        <v>0</v>
      </c>
      <c r="N68" s="59">
        <v>0</v>
      </c>
      <c r="O68" s="59">
        <v>0</v>
      </c>
      <c r="P68" s="59">
        <v>0</v>
      </c>
      <c r="Q68" s="91">
        <f t="shared" si="15"/>
        <v>1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61">
        <f t="shared" si="16"/>
        <v>0</v>
      </c>
    </row>
    <row r="69" spans="1:28" ht="14.5" x14ac:dyDescent="0.35">
      <c r="A69" s="11"/>
      <c r="B69" s="65" t="s">
        <v>887</v>
      </c>
      <c r="C69" s="59">
        <v>2</v>
      </c>
      <c r="D69" s="60" t="s">
        <v>154</v>
      </c>
      <c r="E69" s="141" t="s">
        <v>936</v>
      </c>
      <c r="F69" s="59" t="s">
        <v>23</v>
      </c>
      <c r="G69" s="140">
        <v>45706</v>
      </c>
      <c r="H69" s="59">
        <v>0</v>
      </c>
      <c r="I69" s="59">
        <v>0</v>
      </c>
      <c r="J69" s="59">
        <v>0</v>
      </c>
      <c r="K69" s="59">
        <v>0</v>
      </c>
      <c r="L69" s="59">
        <v>1</v>
      </c>
      <c r="M69" s="59">
        <v>0</v>
      </c>
      <c r="N69" s="59">
        <v>1</v>
      </c>
      <c r="O69" s="59">
        <v>0</v>
      </c>
      <c r="P69" s="59">
        <v>0</v>
      </c>
      <c r="Q69" s="91">
        <f t="shared" si="15"/>
        <v>2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61">
        <f t="shared" si="16"/>
        <v>0</v>
      </c>
    </row>
    <row r="70" spans="1:28" ht="14.5" x14ac:dyDescent="0.35">
      <c r="A70" s="11"/>
      <c r="B70" s="65" t="s">
        <v>888</v>
      </c>
      <c r="C70" s="59">
        <v>1</v>
      </c>
      <c r="D70" s="65" t="s">
        <v>37</v>
      </c>
      <c r="E70" s="141" t="s">
        <v>401</v>
      </c>
      <c r="F70" s="59" t="s">
        <v>23</v>
      </c>
      <c r="G70" s="140">
        <v>45680</v>
      </c>
      <c r="H70" s="59">
        <v>0</v>
      </c>
      <c r="I70" s="59">
        <v>1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91">
        <f t="shared" si="15"/>
        <v>1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61">
        <f t="shared" si="16"/>
        <v>0</v>
      </c>
    </row>
    <row r="71" spans="1:28" ht="14.5" x14ac:dyDescent="0.35">
      <c r="A71" s="11"/>
      <c r="B71" s="59" t="s">
        <v>890</v>
      </c>
      <c r="C71" s="59">
        <v>17</v>
      </c>
      <c r="D71" s="65" t="s">
        <v>48</v>
      </c>
      <c r="E71" s="141" t="s">
        <v>937</v>
      </c>
      <c r="F71" s="59" t="s">
        <v>23</v>
      </c>
      <c r="G71" s="140">
        <v>45687</v>
      </c>
      <c r="H71" s="59">
        <v>12</v>
      </c>
      <c r="I71" s="59">
        <v>5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91">
        <f t="shared" si="15"/>
        <v>17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61">
        <f t="shared" si="16"/>
        <v>0</v>
      </c>
    </row>
    <row r="72" spans="1:28" ht="14.5" x14ac:dyDescent="0.35">
      <c r="A72" s="11"/>
      <c r="B72" s="59" t="s">
        <v>895</v>
      </c>
      <c r="C72" s="59">
        <v>2</v>
      </c>
      <c r="D72" s="60" t="s">
        <v>31</v>
      </c>
      <c r="E72" s="141" t="s">
        <v>938</v>
      </c>
      <c r="F72" s="59" t="s">
        <v>23</v>
      </c>
      <c r="G72" s="140">
        <v>45679</v>
      </c>
      <c r="H72" s="59">
        <v>2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91">
        <f t="shared" si="15"/>
        <v>2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61">
        <f t="shared" si="16"/>
        <v>0</v>
      </c>
    </row>
    <row r="73" spans="1:28" ht="14.5" x14ac:dyDescent="0.35">
      <c r="A73" s="11"/>
      <c r="B73" s="59" t="s">
        <v>899</v>
      </c>
      <c r="C73" s="59">
        <v>25</v>
      </c>
      <c r="D73" s="65" t="s">
        <v>48</v>
      </c>
      <c r="E73" s="70" t="s">
        <v>939</v>
      </c>
      <c r="F73" s="59" t="s">
        <v>23</v>
      </c>
      <c r="G73" s="140">
        <v>45660</v>
      </c>
      <c r="H73" s="59">
        <v>15</v>
      </c>
      <c r="I73" s="59">
        <v>10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91">
        <f t="shared" si="15"/>
        <v>25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61">
        <f t="shared" si="16"/>
        <v>0</v>
      </c>
    </row>
    <row r="74" spans="1:28" s="2" customFormat="1" ht="14.5" x14ac:dyDescent="0.35">
      <c r="A74" s="5"/>
      <c r="B74" s="77" t="s">
        <v>104</v>
      </c>
      <c r="C74" s="61">
        <f>SUM(C61:C73)</f>
        <v>356</v>
      </c>
      <c r="D74" s="87"/>
      <c r="E74" s="77"/>
      <c r="F74" s="61">
        <f>COUNTIF(F61:F73,"Y")</f>
        <v>0</v>
      </c>
      <c r="G74" s="61" t="s">
        <v>105</v>
      </c>
      <c r="H74" s="77">
        <f t="shared" ref="H74:AA74" si="17">SUM(H61:H73)</f>
        <v>201</v>
      </c>
      <c r="I74" s="77">
        <f t="shared" si="17"/>
        <v>185</v>
      </c>
      <c r="J74" s="77">
        <f t="shared" si="17"/>
        <v>0</v>
      </c>
      <c r="K74" s="77">
        <f t="shared" si="17"/>
        <v>0</v>
      </c>
      <c r="L74" s="77">
        <f t="shared" si="17"/>
        <v>4</v>
      </c>
      <c r="M74" s="77">
        <f t="shared" si="17"/>
        <v>0</v>
      </c>
      <c r="N74" s="77">
        <f t="shared" si="17"/>
        <v>1</v>
      </c>
      <c r="O74" s="77">
        <f t="shared" si="17"/>
        <v>0</v>
      </c>
      <c r="P74" s="77">
        <f t="shared" si="17"/>
        <v>0</v>
      </c>
      <c r="Q74" s="88">
        <f t="shared" si="17"/>
        <v>391</v>
      </c>
      <c r="R74" s="77">
        <f t="shared" si="17"/>
        <v>0</v>
      </c>
      <c r="S74" s="77">
        <f t="shared" si="17"/>
        <v>0</v>
      </c>
      <c r="T74" s="77">
        <f t="shared" si="17"/>
        <v>0</v>
      </c>
      <c r="U74" s="77">
        <f t="shared" si="17"/>
        <v>0</v>
      </c>
      <c r="V74" s="77">
        <f t="shared" si="17"/>
        <v>0</v>
      </c>
      <c r="W74" s="77">
        <f t="shared" si="17"/>
        <v>0</v>
      </c>
      <c r="X74" s="77">
        <f t="shared" si="17"/>
        <v>0</v>
      </c>
      <c r="Y74" s="77">
        <f t="shared" si="17"/>
        <v>0</v>
      </c>
      <c r="Z74" s="77">
        <f t="shared" si="17"/>
        <v>0</v>
      </c>
      <c r="AA74" s="88">
        <f t="shared" si="17"/>
        <v>0</v>
      </c>
      <c r="AB74" s="2">
        <f>Q74+AA74</f>
        <v>391</v>
      </c>
    </row>
    <row r="75" spans="1:28" s="2" customFormat="1" x14ac:dyDescent="0.3">
      <c r="A75" s="21"/>
      <c r="B75" s="21"/>
      <c r="C75" s="22"/>
      <c r="D75" s="28"/>
      <c r="E75" s="21"/>
      <c r="F75" s="22"/>
      <c r="G75" s="2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8" ht="26.5" customHeight="1" x14ac:dyDescent="0.3">
      <c r="A76" s="14"/>
      <c r="B76" s="15" t="s">
        <v>106</v>
      </c>
      <c r="C76" s="17">
        <f>C74+C59+C42+C26</f>
        <v>2074</v>
      </c>
      <c r="D76" s="16"/>
      <c r="E76" s="14"/>
      <c r="F76" s="17">
        <f>F59+F42+F26+F74</f>
        <v>1</v>
      </c>
      <c r="G76" s="15" t="s">
        <v>107</v>
      </c>
      <c r="H76" s="15">
        <f t="shared" ref="H76:AA76" si="18">H74+H59+H42+H26</f>
        <v>689</v>
      </c>
      <c r="I76" s="15">
        <f t="shared" si="18"/>
        <v>420</v>
      </c>
      <c r="J76" s="15">
        <f t="shared" si="18"/>
        <v>19</v>
      </c>
      <c r="K76" s="15">
        <f t="shared" si="18"/>
        <v>2</v>
      </c>
      <c r="L76" s="15">
        <f t="shared" si="18"/>
        <v>83</v>
      </c>
      <c r="M76" s="15">
        <f t="shared" si="18"/>
        <v>234</v>
      </c>
      <c r="N76" s="15">
        <f t="shared" si="18"/>
        <v>137</v>
      </c>
      <c r="O76" s="15">
        <f t="shared" si="18"/>
        <v>17</v>
      </c>
      <c r="P76" s="15">
        <f t="shared" si="18"/>
        <v>102</v>
      </c>
      <c r="Q76" s="15">
        <f t="shared" si="18"/>
        <v>1703</v>
      </c>
      <c r="R76" s="15">
        <f t="shared" si="18"/>
        <v>89</v>
      </c>
      <c r="S76" s="15">
        <f t="shared" si="18"/>
        <v>74</v>
      </c>
      <c r="T76" s="15">
        <f t="shared" si="18"/>
        <v>3</v>
      </c>
      <c r="U76" s="15">
        <f t="shared" si="18"/>
        <v>0</v>
      </c>
      <c r="V76" s="15">
        <f t="shared" si="18"/>
        <v>61</v>
      </c>
      <c r="W76" s="15">
        <f t="shared" si="18"/>
        <v>57</v>
      </c>
      <c r="X76" s="15">
        <f t="shared" si="18"/>
        <v>8</v>
      </c>
      <c r="Y76" s="15">
        <f t="shared" si="18"/>
        <v>0</v>
      </c>
      <c r="Z76" s="15">
        <f t="shared" si="18"/>
        <v>14</v>
      </c>
      <c r="AA76" s="15">
        <f t="shared" si="18"/>
        <v>306</v>
      </c>
    </row>
    <row r="77" spans="1:28" x14ac:dyDescent="0.3">
      <c r="D77" s="3"/>
    </row>
    <row r="78" spans="1:28" x14ac:dyDescent="0.3">
      <c r="D78" s="3"/>
      <c r="I78" s="159" t="s">
        <v>108</v>
      </c>
      <c r="J78" s="159"/>
      <c r="K78" s="159"/>
      <c r="L78" s="159"/>
      <c r="M78" s="159"/>
      <c r="N78" s="29">
        <f>Q76+AA76</f>
        <v>2009</v>
      </c>
    </row>
    <row r="79" spans="1:28" x14ac:dyDescent="0.3">
      <c r="D79" s="3"/>
      <c r="I79" s="159" t="s">
        <v>109</v>
      </c>
      <c r="J79" s="159"/>
      <c r="K79" s="159"/>
      <c r="L79" s="159"/>
      <c r="M79" s="159"/>
      <c r="N79" s="29">
        <f>AA76/C76*100</f>
        <v>14.754098360655737</v>
      </c>
    </row>
    <row r="80" spans="1:28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</sheetData>
  <mergeCells count="5">
    <mergeCell ref="A1:F1"/>
    <mergeCell ref="H3:P3"/>
    <mergeCell ref="R3:Z3"/>
    <mergeCell ref="I78:M78"/>
    <mergeCell ref="I79:M79"/>
  </mergeCells>
  <conditionalFormatting sqref="A24 C24:D24 F24 AB24:XFD24">
    <cfRule type="cellIs" dxfId="486" priority="214" operator="equal">
      <formula>"Awaiting Decision"</formula>
    </cfRule>
    <cfRule type="cellIs" dxfId="485" priority="216" operator="equal">
      <formula>"Allowed"</formula>
    </cfRule>
    <cfRule type="cellIs" dxfId="484" priority="217" operator="equal">
      <formula>"Appeal"</formula>
    </cfRule>
    <cfRule type="cellIs" dxfId="483" priority="218" operator="equal">
      <formula>"NYD"</formula>
    </cfRule>
    <cfRule type="cellIs" dxfId="482" priority="220" operator="equal">
      <formula>"Permitted"</formula>
    </cfRule>
    <cfRule type="cellIs" dxfId="481" priority="221" operator="equal">
      <formula>"Refused"</formula>
    </cfRule>
  </conditionalFormatting>
  <conditionalFormatting sqref="A24:D24">
    <cfRule type="cellIs" dxfId="480" priority="206" operator="equal">
      <formula>"Dismissed"</formula>
    </cfRule>
    <cfRule type="cellIs" dxfId="479" priority="210" operator="equal">
      <formula>"Withdrawn"</formula>
    </cfRule>
  </conditionalFormatting>
  <conditionalFormatting sqref="B6:B7">
    <cfRule type="cellIs" dxfId="478" priority="463" operator="equal">
      <formula>"Dismissed"</formula>
    </cfRule>
    <cfRule type="cellIs" dxfId="477" priority="464" operator="equal">
      <formula>"Allowed"</formula>
    </cfRule>
    <cfRule type="cellIs" dxfId="476" priority="465" operator="equal">
      <formula>"Dismissed"</formula>
    </cfRule>
    <cfRule type="cellIs" dxfId="475" priority="466" operator="equal">
      <formula>"Awaiting Decision"</formula>
    </cfRule>
    <cfRule type="cellIs" dxfId="474" priority="467" operator="equal">
      <formula>"Appeal"</formula>
    </cfRule>
    <cfRule type="cellIs" dxfId="473" priority="468" operator="equal">
      <formula>"Withdrawn"</formula>
    </cfRule>
    <cfRule type="cellIs" dxfId="472" priority="469" operator="equal">
      <formula>"Refused"</formula>
    </cfRule>
    <cfRule type="cellIs" dxfId="471" priority="470" operator="equal">
      <formula>"Permitted"</formula>
    </cfRule>
    <cfRule type="cellIs" dxfId="470" priority="471" operator="equal">
      <formula>"NYD"</formula>
    </cfRule>
  </conditionalFormatting>
  <conditionalFormatting sqref="B22">
    <cfRule type="cellIs" dxfId="469" priority="336" operator="equal">
      <formula>"Dismissed"</formula>
    </cfRule>
    <cfRule type="cellIs" dxfId="468" priority="337" operator="equal">
      <formula>"Allowed"</formula>
    </cfRule>
    <cfRule type="cellIs" dxfId="467" priority="340" operator="equal">
      <formula>"Appeal"</formula>
    </cfRule>
  </conditionalFormatting>
  <conditionalFormatting sqref="B22:B23">
    <cfRule type="cellIs" dxfId="466" priority="338" operator="equal">
      <formula>"Dismissed"</formula>
    </cfRule>
  </conditionalFormatting>
  <conditionalFormatting sqref="B22:B24">
    <cfRule type="cellIs" dxfId="465" priority="205" operator="equal">
      <formula>"Awaiting Decision"</formula>
    </cfRule>
    <cfRule type="cellIs" dxfId="464" priority="209" operator="equal">
      <formula>"NYD"</formula>
    </cfRule>
    <cfRule type="cellIs" dxfId="463" priority="211" operator="equal">
      <formula>"Permitted"</formula>
    </cfRule>
    <cfRule type="cellIs" dxfId="462" priority="212" operator="equal">
      <formula>"Refused"</formula>
    </cfRule>
    <cfRule type="cellIs" dxfId="461" priority="213" operator="equal">
      <formula>"Withdrawn"</formula>
    </cfRule>
  </conditionalFormatting>
  <conditionalFormatting sqref="B23">
    <cfRule type="cellIs" dxfId="460" priority="360" operator="equal">
      <formula>"Withdrawn"</formula>
    </cfRule>
  </conditionalFormatting>
  <conditionalFormatting sqref="B23:B24">
    <cfRule type="cellIs" dxfId="459" priority="207" operator="equal">
      <formula>"Allowed"</formula>
    </cfRule>
    <cfRule type="cellIs" dxfId="458" priority="208" operator="equal">
      <formula>"Appeal"</formula>
    </cfRule>
  </conditionalFormatting>
  <conditionalFormatting sqref="B28">
    <cfRule type="cellIs" dxfId="457" priority="322" operator="equal">
      <formula>"Dismissed"</formula>
    </cfRule>
    <cfRule type="cellIs" dxfId="456" priority="323" operator="equal">
      <formula>"Allowed"</formula>
    </cfRule>
    <cfRule type="cellIs" dxfId="455" priority="324" operator="equal">
      <formula>"Dismissed"</formula>
    </cfRule>
    <cfRule type="cellIs" dxfId="454" priority="325" operator="equal">
      <formula>"Awaiting Decision"</formula>
    </cfRule>
    <cfRule type="cellIs" dxfId="453" priority="326" operator="equal">
      <formula>"Appeal"</formula>
    </cfRule>
    <cfRule type="cellIs" dxfId="452" priority="327" operator="equal">
      <formula>"Withdrawn"</formula>
    </cfRule>
    <cfRule type="cellIs" dxfId="451" priority="328" operator="equal">
      <formula>"Refused"</formula>
    </cfRule>
    <cfRule type="cellIs" dxfId="450" priority="329" operator="equal">
      <formula>"Permitted"</formula>
    </cfRule>
    <cfRule type="cellIs" dxfId="449" priority="330" operator="equal">
      <formula>"NYD"</formula>
    </cfRule>
  </conditionalFormatting>
  <conditionalFormatting sqref="B34">
    <cfRule type="cellIs" dxfId="448" priority="249" operator="equal">
      <formula>"Awaiting Decision"</formula>
    </cfRule>
    <cfRule type="cellIs" dxfId="447" priority="250" operator="equal">
      <formula>"Dismissed"</formula>
    </cfRule>
    <cfRule type="cellIs" dxfId="446" priority="251" operator="equal">
      <formula>"Allowed"</formula>
    </cfRule>
    <cfRule type="cellIs" dxfId="445" priority="252" operator="equal">
      <formula>"Appeal"</formula>
    </cfRule>
    <cfRule type="cellIs" dxfId="444" priority="253" operator="equal">
      <formula>"NYD"</formula>
    </cfRule>
    <cfRule type="cellIs" dxfId="443" priority="254" operator="equal">
      <formula>"Withdrawn"</formula>
    </cfRule>
    <cfRule type="cellIs" dxfId="442" priority="255" operator="equal">
      <formula>"Permitted"</formula>
    </cfRule>
    <cfRule type="cellIs" dxfId="441" priority="256" operator="equal">
      <formula>"Refused"</formula>
    </cfRule>
    <cfRule type="cellIs" dxfId="440" priority="257" operator="equal">
      <formula>"Withdrawn"</formula>
    </cfRule>
  </conditionalFormatting>
  <conditionalFormatting sqref="B45">
    <cfRule type="cellIs" dxfId="439" priority="1" operator="equal">
      <formula>"Awaiting Decision"</formula>
    </cfRule>
    <cfRule type="cellIs" dxfId="438" priority="2" operator="equal">
      <formula>"Dismissed"</formula>
    </cfRule>
    <cfRule type="cellIs" dxfId="437" priority="3" operator="equal">
      <formula>"Allowed"</formula>
    </cfRule>
    <cfRule type="cellIs" dxfId="436" priority="4" operator="equal">
      <formula>"Appeal"</formula>
    </cfRule>
    <cfRule type="cellIs" dxfId="435" priority="5" operator="equal">
      <formula>"NYD"</formula>
    </cfRule>
    <cfRule type="cellIs" dxfId="434" priority="6" operator="equal">
      <formula>"Withdrawn"</formula>
    </cfRule>
    <cfRule type="cellIs" dxfId="433" priority="7" operator="equal">
      <formula>"Permitted"</formula>
    </cfRule>
    <cfRule type="cellIs" dxfId="432" priority="8" operator="equal">
      <formula>"Refused"</formula>
    </cfRule>
  </conditionalFormatting>
  <conditionalFormatting sqref="B52:B54">
    <cfRule type="cellIs" dxfId="431" priority="92" operator="equal">
      <formula>"Awaiting Decision"</formula>
    </cfRule>
    <cfRule type="cellIs" dxfId="430" priority="93" operator="equal">
      <formula>"Dismissed"</formula>
    </cfRule>
    <cfRule type="cellIs" dxfId="429" priority="94" operator="equal">
      <formula>"Allowed"</formula>
    </cfRule>
    <cfRule type="cellIs" dxfId="428" priority="95" operator="equal">
      <formula>"Appeal"</formula>
    </cfRule>
    <cfRule type="cellIs" dxfId="427" priority="96" operator="equal">
      <formula>"NYD"</formula>
    </cfRule>
    <cfRule type="cellIs" dxfId="426" priority="97" operator="equal">
      <formula>"Withdrawn"</formula>
    </cfRule>
    <cfRule type="cellIs" dxfId="425" priority="98" operator="equal">
      <formula>"Permitted"</formula>
    </cfRule>
    <cfRule type="cellIs" dxfId="424" priority="99" operator="equal">
      <formula>"Refused"</formula>
    </cfRule>
  </conditionalFormatting>
  <conditionalFormatting sqref="B56:B58">
    <cfRule type="cellIs" dxfId="423" priority="60" operator="equal">
      <formula>"Awaiting Decision"</formula>
    </cfRule>
    <cfRule type="cellIs" dxfId="422" priority="61" operator="equal">
      <formula>"Dismissed"</formula>
    </cfRule>
    <cfRule type="cellIs" dxfId="421" priority="62" operator="equal">
      <formula>"Allowed"</formula>
    </cfRule>
    <cfRule type="cellIs" dxfId="420" priority="63" operator="equal">
      <formula>"Appeal"</formula>
    </cfRule>
    <cfRule type="cellIs" dxfId="419" priority="64" operator="equal">
      <formula>"NYD"</formula>
    </cfRule>
    <cfRule type="cellIs" dxfId="418" priority="65" operator="equal">
      <formula>"Withdrawn"</formula>
    </cfRule>
    <cfRule type="cellIs" dxfId="417" priority="66" operator="equal">
      <formula>"Permitted"</formula>
    </cfRule>
    <cfRule type="cellIs" dxfId="416" priority="67" operator="equal">
      <formula>"Refused"</formula>
    </cfRule>
  </conditionalFormatting>
  <conditionalFormatting sqref="B71:B72">
    <cfRule type="cellIs" dxfId="415" priority="44" operator="equal">
      <formula>"Awaiting Decision"</formula>
    </cfRule>
    <cfRule type="cellIs" dxfId="414" priority="45" operator="equal">
      <formula>"Dismissed"</formula>
    </cfRule>
    <cfRule type="cellIs" dxfId="413" priority="46" operator="equal">
      <formula>"Allowed"</formula>
    </cfRule>
    <cfRule type="cellIs" dxfId="412" priority="47" operator="equal">
      <formula>"Appeal"</formula>
    </cfRule>
    <cfRule type="cellIs" dxfId="411" priority="48" operator="equal">
      <formula>"NYD"</formula>
    </cfRule>
    <cfRule type="cellIs" dxfId="410" priority="49" operator="equal">
      <formula>"Withdrawn"</formula>
    </cfRule>
    <cfRule type="cellIs" dxfId="409" priority="50" operator="equal">
      <formula>"Permitted"</formula>
    </cfRule>
    <cfRule type="cellIs" dxfId="408" priority="51" operator="equal">
      <formula>"Refused"</formula>
    </cfRule>
  </conditionalFormatting>
  <conditionalFormatting sqref="D12:D13">
    <cfRule type="cellIs" dxfId="407" priority="453" operator="equal">
      <formula>"Withdrawn"</formula>
    </cfRule>
  </conditionalFormatting>
  <conditionalFormatting sqref="D12:D15">
    <cfRule type="cellIs" dxfId="406" priority="428" operator="equal">
      <formula>"Awaiting Decision"</formula>
    </cfRule>
    <cfRule type="cellIs" dxfId="405" priority="429" operator="equal">
      <formula>"Dismissed"</formula>
    </cfRule>
    <cfRule type="cellIs" dxfId="404" priority="430" operator="equal">
      <formula>"Allowed"</formula>
    </cfRule>
    <cfRule type="cellIs" dxfId="403" priority="431" operator="equal">
      <formula>"Appeal"</formula>
    </cfRule>
    <cfRule type="cellIs" dxfId="402" priority="432" operator="equal">
      <formula>"NYD"</formula>
    </cfRule>
    <cfRule type="cellIs" dxfId="401" priority="433" operator="equal">
      <formula>"Withdrawn"</formula>
    </cfRule>
    <cfRule type="cellIs" dxfId="400" priority="434" operator="equal">
      <formula>"Permitted"</formula>
    </cfRule>
    <cfRule type="cellIs" dxfId="399" priority="435" operator="equal">
      <formula>"Refused"</formula>
    </cfRule>
  </conditionalFormatting>
  <conditionalFormatting sqref="E12">
    <cfRule type="cellIs" dxfId="398" priority="436" operator="equal">
      <formula>"Awaiting Decision"</formula>
    </cfRule>
    <cfRule type="cellIs" dxfId="397" priority="437" operator="equal">
      <formula>"Dismissed"</formula>
    </cfRule>
    <cfRule type="cellIs" dxfId="396" priority="438" operator="equal">
      <formula>"Allowed"</formula>
    </cfRule>
    <cfRule type="cellIs" dxfId="395" priority="439" operator="equal">
      <formula>"Appeal"</formula>
    </cfRule>
    <cfRule type="cellIs" dxfId="394" priority="440" operator="equal">
      <formula>"NYD"</formula>
    </cfRule>
    <cfRule type="cellIs" dxfId="393" priority="441" operator="equal">
      <formula>"Withdrawn"</formula>
    </cfRule>
    <cfRule type="cellIs" dxfId="392" priority="442" operator="equal">
      <formula>"Permitted"</formula>
    </cfRule>
    <cfRule type="cellIs" dxfId="391" priority="443" operator="equal">
      <formula>"Refused"</formula>
    </cfRule>
    <cfRule type="cellIs" dxfId="390" priority="444" operator="equal">
      <formula>"Withdrawn"</formula>
    </cfRule>
  </conditionalFormatting>
  <conditionalFormatting sqref="E14:E15">
    <cfRule type="cellIs" dxfId="389" priority="420" operator="equal">
      <formula>"Awaiting Decision"</formula>
    </cfRule>
    <cfRule type="cellIs" dxfId="388" priority="421" operator="equal">
      <formula>"Dismissed"</formula>
    </cfRule>
    <cfRule type="cellIs" dxfId="387" priority="422" operator="equal">
      <formula>"Allowed"</formula>
    </cfRule>
    <cfRule type="cellIs" dxfId="386" priority="423" operator="equal">
      <formula>"Appeal"</formula>
    </cfRule>
    <cfRule type="cellIs" dxfId="385" priority="424" operator="equal">
      <formula>"NYD"</formula>
    </cfRule>
    <cfRule type="cellIs" dxfId="384" priority="425" operator="equal">
      <formula>"Withdrawn"</formula>
    </cfRule>
    <cfRule type="cellIs" dxfId="383" priority="426" operator="equal">
      <formula>"Permitted"</formula>
    </cfRule>
    <cfRule type="cellIs" dxfId="382" priority="427" operator="equal">
      <formula>"Refused"</formula>
    </cfRule>
  </conditionalFormatting>
  <conditionalFormatting sqref="E20">
    <cfRule type="cellIs" dxfId="381" priority="372" operator="equal">
      <formula>"Awaiting Decision"</formula>
    </cfRule>
    <cfRule type="cellIs" dxfId="380" priority="373" operator="equal">
      <formula>"Dismissed"</formula>
    </cfRule>
    <cfRule type="cellIs" dxfId="379" priority="374" operator="equal">
      <formula>"Allowed"</formula>
    </cfRule>
    <cfRule type="cellIs" dxfId="378" priority="375" operator="equal">
      <formula>"Appeal"</formula>
    </cfRule>
    <cfRule type="cellIs" dxfId="377" priority="376" operator="equal">
      <formula>"NYD"</formula>
    </cfRule>
    <cfRule type="cellIs" dxfId="376" priority="377" operator="equal">
      <formula>"Withdrawn"</formula>
    </cfRule>
    <cfRule type="cellIs" dxfId="375" priority="378" operator="equal">
      <formula>"Permitted"</formula>
    </cfRule>
    <cfRule type="cellIs" dxfId="374" priority="379" operator="equal">
      <formula>"Refused"</formula>
    </cfRule>
    <cfRule type="cellIs" dxfId="373" priority="380" operator="equal">
      <formula>"Withdrawn"</formula>
    </cfRule>
  </conditionalFormatting>
  <conditionalFormatting sqref="E22:E23">
    <cfRule type="cellIs" dxfId="372" priority="345" operator="equal">
      <formula>"Dismissed"</formula>
    </cfRule>
    <cfRule type="cellIs" dxfId="371" priority="346" operator="equal">
      <formula>"Allowed"</formula>
    </cfRule>
    <cfRule type="cellIs" dxfId="370" priority="347" operator="equal">
      <formula>"Dismissed"</formula>
    </cfRule>
    <cfRule type="cellIs" dxfId="369" priority="348" operator="equal">
      <formula>"Awaiting Decision"</formula>
    </cfRule>
    <cfRule type="cellIs" dxfId="368" priority="349" operator="equal">
      <formula>"Appeal"</formula>
    </cfRule>
    <cfRule type="cellIs" dxfId="367" priority="350" operator="equal">
      <formula>"Withdrawn"</formula>
    </cfRule>
    <cfRule type="cellIs" dxfId="366" priority="351" operator="equal">
      <formula>"Refused"</formula>
    </cfRule>
    <cfRule type="cellIs" dxfId="365" priority="352" operator="equal">
      <formula>"Permitted"</formula>
    </cfRule>
    <cfRule type="cellIs" dxfId="364" priority="353" operator="equal">
      <formula>"NYD"</formula>
    </cfRule>
  </conditionalFormatting>
  <conditionalFormatting sqref="E29:E34">
    <cfRule type="cellIs" dxfId="363" priority="240" operator="equal">
      <formula>"Awaiting Decision"</formula>
    </cfRule>
    <cfRule type="cellIs" dxfId="362" priority="241" operator="equal">
      <formula>"Dismissed"</formula>
    </cfRule>
    <cfRule type="cellIs" dxfId="361" priority="242" operator="equal">
      <formula>"Allowed"</formula>
    </cfRule>
    <cfRule type="cellIs" dxfId="360" priority="243" operator="equal">
      <formula>"Appeal"</formula>
    </cfRule>
    <cfRule type="cellIs" dxfId="359" priority="244" operator="equal">
      <formula>"NYD"</formula>
    </cfRule>
    <cfRule type="cellIs" dxfId="358" priority="245" operator="equal">
      <formula>"Withdrawn"</formula>
    </cfRule>
    <cfRule type="cellIs" dxfId="357" priority="246" operator="equal">
      <formula>"Permitted"</formula>
    </cfRule>
    <cfRule type="cellIs" dxfId="356" priority="247" operator="equal">
      <formula>"Refused"</formula>
    </cfRule>
  </conditionalFormatting>
  <conditionalFormatting sqref="E34">
    <cfRule type="cellIs" dxfId="355" priority="248" operator="equal">
      <formula>"Withdrawn"</formula>
    </cfRule>
  </conditionalFormatting>
  <conditionalFormatting sqref="F24 AB24:XFD24 A24 C24:D24">
    <cfRule type="cellIs" dxfId="354" priority="222" operator="equal">
      <formula>"Withdrawn"</formula>
    </cfRule>
  </conditionalFormatting>
  <conditionalFormatting sqref="F24 AB24:XFD24">
    <cfRule type="cellIs" dxfId="353" priority="215" operator="equal">
      <formula>"Dismissed"</formula>
    </cfRule>
    <cfRule type="cellIs" dxfId="352" priority="219" operator="equal">
      <formula>"Withdrawn"</formula>
    </cfRule>
  </conditionalFormatting>
  <conditionalFormatting sqref="G20">
    <cfRule type="cellIs" dxfId="351" priority="363" operator="equal">
      <formula>"Awaiting Decision"</formula>
    </cfRule>
    <cfRule type="cellIs" dxfId="350" priority="364" operator="equal">
      <formula>"Dismissed"</formula>
    </cfRule>
    <cfRule type="cellIs" dxfId="349" priority="365" operator="equal">
      <formula>"Allowed"</formula>
    </cfRule>
    <cfRule type="cellIs" dxfId="348" priority="366" operator="equal">
      <formula>"Appeal"</formula>
    </cfRule>
    <cfRule type="cellIs" dxfId="347" priority="367" operator="equal">
      <formula>"NYD"</formula>
    </cfRule>
    <cfRule type="cellIs" dxfId="346" priority="368" operator="equal">
      <formula>"Withdrawn"</formula>
    </cfRule>
    <cfRule type="cellIs" dxfId="345" priority="369" operator="equal">
      <formula>"Permitted"</formula>
    </cfRule>
    <cfRule type="cellIs" dxfId="344" priority="370" operator="equal">
      <formula>"Refused"</formula>
    </cfRule>
    <cfRule type="cellIs" dxfId="343" priority="371" operator="equal">
      <formula>"Withdrawn"</formula>
    </cfRule>
  </conditionalFormatting>
  <conditionalFormatting sqref="G33:G34">
    <cfRule type="cellIs" dxfId="342" priority="231" operator="equal">
      <formula>"Awaiting Decision"</formula>
    </cfRule>
    <cfRule type="cellIs" dxfId="341" priority="232" operator="equal">
      <formula>"Dismissed"</formula>
    </cfRule>
    <cfRule type="cellIs" dxfId="340" priority="233" operator="equal">
      <formula>"Allowed"</formula>
    </cfRule>
    <cfRule type="cellIs" dxfId="339" priority="234" operator="equal">
      <formula>"Appeal"</formula>
    </cfRule>
    <cfRule type="cellIs" dxfId="338" priority="235" operator="equal">
      <formula>"NYD"</formula>
    </cfRule>
    <cfRule type="cellIs" dxfId="337" priority="236" operator="equal">
      <formula>"Withdrawn"</formula>
    </cfRule>
    <cfRule type="cellIs" dxfId="336" priority="237" operator="equal">
      <formula>"Permitted"</formula>
    </cfRule>
    <cfRule type="cellIs" dxfId="335" priority="238" operator="equal">
      <formula>"Refused"</formula>
    </cfRule>
  </conditionalFormatting>
  <conditionalFormatting sqref="G34">
    <cfRule type="cellIs" dxfId="334" priority="239" operator="equal">
      <formula>"Withdrawn"</formula>
    </cfRule>
  </conditionalFormatting>
  <conditionalFormatting sqref="G37">
    <cfRule type="cellIs" dxfId="333" priority="223" operator="equal">
      <formula>"Awaiting Decision"</formula>
    </cfRule>
    <cfRule type="cellIs" dxfId="332" priority="224" operator="equal">
      <formula>"Dismissed"</formula>
    </cfRule>
    <cfRule type="cellIs" dxfId="331" priority="225" operator="equal">
      <formula>"Allowed"</formula>
    </cfRule>
    <cfRule type="cellIs" dxfId="330" priority="226" operator="equal">
      <formula>"Appeal"</formula>
    </cfRule>
    <cfRule type="cellIs" dxfId="329" priority="227" operator="equal">
      <formula>"NYD"</formula>
    </cfRule>
    <cfRule type="cellIs" dxfId="328" priority="228" operator="equal">
      <formula>"Withdrawn"</formula>
    </cfRule>
    <cfRule type="cellIs" dxfId="327" priority="229" operator="equal">
      <formula>"Permitted"</formula>
    </cfRule>
    <cfRule type="cellIs" dxfId="326" priority="230" operator="equal">
      <formula>"Refused"</formula>
    </cfRule>
  </conditionalFormatting>
  <conditionalFormatting sqref="H24:P24">
    <cfRule type="cellIs" dxfId="325" priority="26" operator="equal">
      <formula>"Awaiting Decision"</formula>
    </cfRule>
    <cfRule type="cellIs" dxfId="324" priority="27" operator="equal">
      <formula>"Dismissed"</formula>
    </cfRule>
    <cfRule type="cellIs" dxfId="323" priority="28" operator="equal">
      <formula>"Allowed"</formula>
    </cfRule>
    <cfRule type="cellIs" dxfId="322" priority="29" operator="equal">
      <formula>"Appeal"</formula>
    </cfRule>
    <cfRule type="cellIs" dxfId="321" priority="30" operator="equal">
      <formula>"NYD"</formula>
    </cfRule>
    <cfRule type="cellIs" dxfId="320" priority="31" operator="equal">
      <formula>"Withdrawn"</formula>
    </cfRule>
    <cfRule type="cellIs" dxfId="319" priority="32" operator="equal">
      <formula>"Permitted"</formula>
    </cfRule>
    <cfRule type="cellIs" dxfId="318" priority="33" operator="equal">
      <formula>"Refused"</formula>
    </cfRule>
    <cfRule type="cellIs" dxfId="317" priority="34" operator="equal">
      <formula>"Withdrawn"</formula>
    </cfRule>
  </conditionalFormatting>
  <conditionalFormatting sqref="R24:Z24">
    <cfRule type="cellIs" dxfId="316" priority="17" operator="equal">
      <formula>"Awaiting Decision"</formula>
    </cfRule>
    <cfRule type="cellIs" dxfId="315" priority="18" operator="equal">
      <formula>"Dismissed"</formula>
    </cfRule>
    <cfRule type="cellIs" dxfId="314" priority="19" operator="equal">
      <formula>"Allowed"</formula>
    </cfRule>
    <cfRule type="cellIs" dxfId="313" priority="20" operator="equal">
      <formula>"Appeal"</formula>
    </cfRule>
    <cfRule type="cellIs" dxfId="312" priority="21" operator="equal">
      <formula>"NYD"</formula>
    </cfRule>
    <cfRule type="cellIs" dxfId="311" priority="22" operator="equal">
      <formula>"Withdrawn"</formula>
    </cfRule>
    <cfRule type="cellIs" dxfId="310" priority="23" operator="equal">
      <formula>"Permitted"</formula>
    </cfRule>
    <cfRule type="cellIs" dxfId="309" priority="24" operator="equal">
      <formula>"Refused"</formula>
    </cfRule>
    <cfRule type="cellIs" dxfId="308" priority="25" operator="equal">
      <formula>"Withdrawn"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D482-5D7C-4A72-968E-DC455C1E09DE}">
  <dimension ref="A1:AD132"/>
  <sheetViews>
    <sheetView zoomScale="80" zoomScaleNormal="80" workbookViewId="0">
      <selection activeCell="D16" sqref="D16"/>
    </sheetView>
  </sheetViews>
  <sheetFormatPr defaultColWidth="10.453125" defaultRowHeight="14.5" x14ac:dyDescent="0.35"/>
  <cols>
    <col min="1" max="1" width="6.81640625" bestFit="1" customWidth="1"/>
    <col min="2" max="2" width="18.1796875" customWidth="1"/>
    <col min="3" max="3" width="10.1796875" bestFit="1" customWidth="1"/>
    <col min="4" max="4" width="21" customWidth="1"/>
    <col min="5" max="5" width="44.7265625" customWidth="1"/>
    <col min="6" max="6" width="13.81640625" customWidth="1"/>
    <col min="7" max="7" width="19.1796875" bestFit="1" customWidth="1"/>
    <col min="8" max="8" width="15.81640625" bestFit="1" customWidth="1"/>
    <col min="9" max="10" width="4.453125" bestFit="1" customWidth="1"/>
    <col min="11" max="11" width="5.453125" bestFit="1" customWidth="1"/>
    <col min="12" max="14" width="4.7265625" bestFit="1" customWidth="1"/>
    <col min="15" max="15" width="5.26953125" bestFit="1" customWidth="1"/>
    <col min="16" max="16" width="5.7265625" bestFit="1" customWidth="1"/>
    <col min="17" max="17" width="4.54296875" bestFit="1" customWidth="1"/>
    <col min="18" max="18" width="5.81640625" customWidth="1"/>
    <col min="19" max="20" width="4.453125" bestFit="1" customWidth="1"/>
    <col min="21" max="21" width="5.453125" bestFit="1" customWidth="1"/>
    <col min="22" max="25" width="4.7265625" bestFit="1" customWidth="1"/>
    <col min="26" max="26" width="5.7265625" bestFit="1" customWidth="1"/>
    <col min="27" max="27" width="4.54296875" bestFit="1" customWidth="1"/>
    <col min="28" max="28" width="5.26953125" bestFit="1" customWidth="1"/>
  </cols>
  <sheetData>
    <row r="1" spans="1:28" ht="21" x14ac:dyDescent="0.5">
      <c r="A1" s="154" t="s">
        <v>110</v>
      </c>
      <c r="B1" s="154"/>
      <c r="C1" s="154"/>
      <c r="D1" s="154"/>
      <c r="E1" s="154"/>
      <c r="F1" s="154"/>
      <c r="G1" s="75"/>
    </row>
    <row r="2" spans="1:28" x14ac:dyDescent="0.35">
      <c r="D2" s="74"/>
    </row>
    <row r="3" spans="1:28" x14ac:dyDescent="0.35">
      <c r="D3" s="74"/>
      <c r="I3" s="163" t="s">
        <v>0</v>
      </c>
      <c r="J3" s="164"/>
      <c r="K3" s="164"/>
      <c r="L3" s="164"/>
      <c r="M3" s="164"/>
      <c r="N3" s="164"/>
      <c r="O3" s="164"/>
      <c r="P3" s="164"/>
      <c r="Q3" s="165"/>
      <c r="R3" s="76"/>
      <c r="S3" s="163" t="s">
        <v>1</v>
      </c>
      <c r="T3" s="164"/>
      <c r="U3" s="164"/>
      <c r="V3" s="164"/>
      <c r="W3" s="164"/>
      <c r="X3" s="164"/>
      <c r="Y3" s="164"/>
      <c r="Z3" s="164"/>
      <c r="AA3" s="165"/>
      <c r="AB3" s="76"/>
    </row>
    <row r="4" spans="1:28" x14ac:dyDescent="0.35">
      <c r="A4" s="64" t="s">
        <v>2</v>
      </c>
      <c r="B4" s="77" t="s">
        <v>3</v>
      </c>
      <c r="C4" s="77" t="s">
        <v>4</v>
      </c>
      <c r="D4" s="77" t="s">
        <v>5</v>
      </c>
      <c r="E4" s="77" t="s">
        <v>6</v>
      </c>
      <c r="F4" s="77" t="s">
        <v>7</v>
      </c>
      <c r="G4" s="77" t="s">
        <v>111</v>
      </c>
      <c r="H4" s="77" t="s">
        <v>8</v>
      </c>
      <c r="I4" s="77" t="s">
        <v>9</v>
      </c>
      <c r="J4" s="77" t="s">
        <v>10</v>
      </c>
      <c r="K4" s="77" t="s">
        <v>11</v>
      </c>
      <c r="L4" s="77" t="s">
        <v>12</v>
      </c>
      <c r="M4" s="77" t="s">
        <v>13</v>
      </c>
      <c r="N4" s="77" t="s">
        <v>14</v>
      </c>
      <c r="O4" s="77" t="s">
        <v>15</v>
      </c>
      <c r="P4" s="61" t="s">
        <v>16</v>
      </c>
      <c r="Q4" s="78" t="s">
        <v>17</v>
      </c>
      <c r="R4" s="61" t="s">
        <v>18</v>
      </c>
      <c r="S4" s="79" t="s">
        <v>9</v>
      </c>
      <c r="T4" s="77" t="s">
        <v>10</v>
      </c>
      <c r="U4" s="77" t="s">
        <v>11</v>
      </c>
      <c r="V4" s="77" t="s">
        <v>12</v>
      </c>
      <c r="W4" s="77" t="s">
        <v>13</v>
      </c>
      <c r="X4" s="77" t="s">
        <v>14</v>
      </c>
      <c r="Y4" s="77" t="s">
        <v>15</v>
      </c>
      <c r="Z4" s="61" t="s">
        <v>16</v>
      </c>
      <c r="AA4" s="78" t="s">
        <v>17</v>
      </c>
      <c r="AB4" s="61" t="s">
        <v>19</v>
      </c>
    </row>
    <row r="5" spans="1:28" x14ac:dyDescent="0.35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  <c r="Q5" s="83"/>
      <c r="R5" s="82"/>
      <c r="S5" s="84"/>
      <c r="T5" s="81"/>
      <c r="U5" s="81"/>
      <c r="V5" s="81"/>
      <c r="W5" s="81"/>
      <c r="X5" s="81"/>
      <c r="Y5" s="81"/>
      <c r="Z5" s="82"/>
      <c r="AA5" s="83"/>
      <c r="AB5" s="82"/>
    </row>
    <row r="6" spans="1:28" x14ac:dyDescent="0.35">
      <c r="A6" s="59">
        <v>1</v>
      </c>
      <c r="B6" s="59" t="s">
        <v>112</v>
      </c>
      <c r="C6" s="59">
        <v>4</v>
      </c>
      <c r="D6" s="60" t="s">
        <v>45</v>
      </c>
      <c r="E6" s="59" t="s">
        <v>113</v>
      </c>
      <c r="F6" s="59" t="s">
        <v>23</v>
      </c>
      <c r="G6" s="59"/>
      <c r="H6" s="60">
        <v>45035</v>
      </c>
      <c r="I6" s="59">
        <v>0</v>
      </c>
      <c r="J6" s="59">
        <v>0</v>
      </c>
      <c r="K6" s="59">
        <v>0</v>
      </c>
      <c r="L6" s="59">
        <v>0</v>
      </c>
      <c r="M6" s="59">
        <v>1</v>
      </c>
      <c r="N6" s="59">
        <v>2</v>
      </c>
      <c r="O6" s="59">
        <v>1</v>
      </c>
      <c r="P6" s="59">
        <v>0</v>
      </c>
      <c r="Q6" s="59">
        <v>0</v>
      </c>
      <c r="R6" s="61">
        <f>SUM(I6:Q6)</f>
        <v>4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59">
        <v>0</v>
      </c>
      <c r="Y6" s="59">
        <v>0</v>
      </c>
      <c r="Z6" s="59">
        <v>0</v>
      </c>
      <c r="AA6" s="59">
        <v>0</v>
      </c>
      <c r="AB6" s="61">
        <f>SUM(S6:AA6)</f>
        <v>0</v>
      </c>
    </row>
    <row r="7" spans="1:28" x14ac:dyDescent="0.35">
      <c r="A7" s="59"/>
      <c r="B7" s="59" t="s">
        <v>114</v>
      </c>
      <c r="C7" s="59">
        <v>9</v>
      </c>
      <c r="D7" s="60" t="s">
        <v>115</v>
      </c>
      <c r="E7" s="59" t="s">
        <v>116</v>
      </c>
      <c r="F7" s="59" t="s">
        <v>23</v>
      </c>
      <c r="G7" s="59"/>
      <c r="H7" s="60">
        <v>45040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8</v>
      </c>
      <c r="O7" s="59">
        <v>1</v>
      </c>
      <c r="P7" s="59">
        <v>0</v>
      </c>
      <c r="Q7" s="59">
        <v>0</v>
      </c>
      <c r="R7" s="61">
        <f t="shared" ref="R7:R20" si="0">SUM(I7:Q7)</f>
        <v>9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61">
        <f t="shared" ref="AB7:AB20" si="1">SUM(S7:AA7)</f>
        <v>0</v>
      </c>
    </row>
    <row r="8" spans="1:28" x14ac:dyDescent="0.35">
      <c r="A8" s="59"/>
      <c r="B8" s="59" t="s">
        <v>117</v>
      </c>
      <c r="C8" s="59">
        <v>2</v>
      </c>
      <c r="D8" s="60" t="s">
        <v>118</v>
      </c>
      <c r="E8" s="59" t="s">
        <v>119</v>
      </c>
      <c r="F8" s="59" t="s">
        <v>23</v>
      </c>
      <c r="G8" s="59"/>
      <c r="H8" s="60">
        <v>45049</v>
      </c>
      <c r="I8" s="59">
        <v>2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61">
        <f t="shared" si="0"/>
        <v>2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61">
        <f t="shared" si="1"/>
        <v>0</v>
      </c>
    </row>
    <row r="9" spans="1:28" x14ac:dyDescent="0.35">
      <c r="A9" s="59"/>
      <c r="B9" s="59" t="s">
        <v>120</v>
      </c>
      <c r="C9" s="59">
        <v>1</v>
      </c>
      <c r="D9" s="60" t="s">
        <v>37</v>
      </c>
      <c r="E9" s="59" t="s">
        <v>121</v>
      </c>
      <c r="F9" s="59" t="s">
        <v>23</v>
      </c>
      <c r="G9" s="59"/>
      <c r="H9" s="60">
        <v>45058</v>
      </c>
      <c r="I9" s="59">
        <v>1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61">
        <f t="shared" si="0"/>
        <v>1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61">
        <f t="shared" si="1"/>
        <v>0</v>
      </c>
    </row>
    <row r="10" spans="1:28" x14ac:dyDescent="0.35">
      <c r="A10" s="59"/>
      <c r="B10" s="59" t="s">
        <v>122</v>
      </c>
      <c r="C10" s="59">
        <v>7</v>
      </c>
      <c r="D10" s="60" t="s">
        <v>123</v>
      </c>
      <c r="E10" s="59" t="s">
        <v>124</v>
      </c>
      <c r="F10" s="59" t="s">
        <v>23</v>
      </c>
      <c r="G10" s="59"/>
      <c r="H10" s="60">
        <v>45064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5</v>
      </c>
      <c r="O10" s="59">
        <v>2</v>
      </c>
      <c r="P10" s="59">
        <v>0</v>
      </c>
      <c r="Q10" s="59">
        <v>0</v>
      </c>
      <c r="R10" s="61">
        <f t="shared" si="0"/>
        <v>7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61">
        <f t="shared" si="1"/>
        <v>0</v>
      </c>
    </row>
    <row r="11" spans="1:28" x14ac:dyDescent="0.35">
      <c r="A11" s="59"/>
      <c r="B11" s="59" t="s">
        <v>125</v>
      </c>
      <c r="C11" s="59">
        <v>1</v>
      </c>
      <c r="D11" s="59" t="s">
        <v>34</v>
      </c>
      <c r="E11" s="59" t="s">
        <v>126</v>
      </c>
      <c r="F11" s="59" t="s">
        <v>23</v>
      </c>
      <c r="G11" s="59"/>
      <c r="H11" s="60">
        <v>45069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1</v>
      </c>
      <c r="P11" s="59">
        <v>0</v>
      </c>
      <c r="Q11" s="59">
        <v>0</v>
      </c>
      <c r="R11" s="61">
        <f t="shared" si="0"/>
        <v>1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61">
        <f t="shared" si="1"/>
        <v>0</v>
      </c>
    </row>
    <row r="12" spans="1:28" x14ac:dyDescent="0.35">
      <c r="A12" s="59"/>
      <c r="B12" s="59" t="s">
        <v>127</v>
      </c>
      <c r="C12" s="59">
        <v>28</v>
      </c>
      <c r="D12" s="59" t="s">
        <v>25</v>
      </c>
      <c r="E12" s="59" t="s">
        <v>128</v>
      </c>
      <c r="F12" s="59" t="s">
        <v>23</v>
      </c>
      <c r="G12" s="59"/>
      <c r="H12" s="60">
        <v>45071</v>
      </c>
      <c r="I12" s="59">
        <v>28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61">
        <f t="shared" si="0"/>
        <v>28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61">
        <f t="shared" si="1"/>
        <v>0</v>
      </c>
    </row>
    <row r="13" spans="1:28" x14ac:dyDescent="0.35">
      <c r="A13" s="59"/>
      <c r="B13" s="59" t="s">
        <v>129</v>
      </c>
      <c r="C13" s="59">
        <v>2</v>
      </c>
      <c r="D13" s="60" t="s">
        <v>48</v>
      </c>
      <c r="E13" s="59" t="s">
        <v>130</v>
      </c>
      <c r="F13" s="59" t="s">
        <v>23</v>
      </c>
      <c r="G13" s="59"/>
      <c r="H13" s="60">
        <v>45072</v>
      </c>
      <c r="I13" s="59">
        <v>0</v>
      </c>
      <c r="J13" s="59">
        <v>0</v>
      </c>
      <c r="K13" s="59">
        <v>0</v>
      </c>
      <c r="L13" s="59">
        <v>2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61">
        <f t="shared" si="0"/>
        <v>2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61">
        <f t="shared" si="1"/>
        <v>0</v>
      </c>
    </row>
    <row r="14" spans="1:28" x14ac:dyDescent="0.35">
      <c r="A14" s="59"/>
      <c r="B14" s="59" t="s">
        <v>131</v>
      </c>
      <c r="C14" s="59">
        <v>800</v>
      </c>
      <c r="D14" s="60" t="s">
        <v>132</v>
      </c>
      <c r="E14" s="59" t="s">
        <v>133</v>
      </c>
      <c r="F14" s="59" t="s">
        <v>23</v>
      </c>
      <c r="G14" s="59"/>
      <c r="H14" s="60">
        <v>45077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552</v>
      </c>
      <c r="R14" s="61">
        <f t="shared" si="0"/>
        <v>552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248</v>
      </c>
      <c r="AB14" s="61">
        <f t="shared" si="1"/>
        <v>248</v>
      </c>
    </row>
    <row r="15" spans="1:28" x14ac:dyDescent="0.35">
      <c r="A15" s="59"/>
      <c r="B15" s="59" t="s">
        <v>134</v>
      </c>
      <c r="C15" s="59">
        <v>171</v>
      </c>
      <c r="D15" t="s">
        <v>135</v>
      </c>
      <c r="E15" s="62" t="s">
        <v>136</v>
      </c>
      <c r="F15" s="59" t="s">
        <v>23</v>
      </c>
      <c r="G15" s="59"/>
      <c r="H15" s="60">
        <v>45086</v>
      </c>
      <c r="I15" s="59">
        <v>0</v>
      </c>
      <c r="J15" s="59">
        <v>36</v>
      </c>
      <c r="K15" s="59">
        <v>0</v>
      </c>
      <c r="L15" s="59">
        <v>0</v>
      </c>
      <c r="M15" s="59">
        <v>5</v>
      </c>
      <c r="N15" s="59">
        <v>21</v>
      </c>
      <c r="O15" s="59">
        <v>32</v>
      </c>
      <c r="P15" s="59">
        <v>24</v>
      </c>
      <c r="Q15" s="59">
        <v>0</v>
      </c>
      <c r="R15" s="61">
        <f t="shared" si="0"/>
        <v>118</v>
      </c>
      <c r="S15" s="59">
        <v>0</v>
      </c>
      <c r="T15" s="59">
        <v>30</v>
      </c>
      <c r="U15" s="59">
        <v>0</v>
      </c>
      <c r="V15" s="59">
        <v>0</v>
      </c>
      <c r="W15" s="59">
        <v>0</v>
      </c>
      <c r="X15" s="59">
        <v>17</v>
      </c>
      <c r="Y15" s="59">
        <v>5</v>
      </c>
      <c r="Z15" s="59">
        <v>1</v>
      </c>
      <c r="AA15" s="59">
        <v>0</v>
      </c>
      <c r="AB15" s="61">
        <f t="shared" si="1"/>
        <v>53</v>
      </c>
    </row>
    <row r="16" spans="1:28" x14ac:dyDescent="0.35">
      <c r="A16" s="59"/>
      <c r="B16" s="62" t="s">
        <v>137</v>
      </c>
      <c r="C16" s="59">
        <v>1</v>
      </c>
      <c r="D16" s="63" t="s">
        <v>138</v>
      </c>
      <c r="E16" s="62" t="s">
        <v>139</v>
      </c>
      <c r="F16" s="59" t="s">
        <v>23</v>
      </c>
      <c r="G16" s="59"/>
      <c r="H16" s="60">
        <v>45079</v>
      </c>
      <c r="I16" s="59">
        <v>0</v>
      </c>
      <c r="J16" s="59">
        <v>0</v>
      </c>
      <c r="K16" s="59">
        <v>0</v>
      </c>
      <c r="L16" s="59">
        <v>1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61">
        <f t="shared" si="0"/>
        <v>1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61">
        <f t="shared" si="1"/>
        <v>0</v>
      </c>
    </row>
    <row r="17" spans="1:28" x14ac:dyDescent="0.35">
      <c r="A17" s="59"/>
      <c r="B17" s="67" t="s">
        <v>140</v>
      </c>
      <c r="C17" s="59">
        <v>30</v>
      </c>
      <c r="D17" s="71" t="s">
        <v>141</v>
      </c>
      <c r="E17" s="59" t="s">
        <v>142</v>
      </c>
      <c r="F17" s="59" t="s">
        <v>23</v>
      </c>
      <c r="G17" s="59"/>
      <c r="H17" s="60">
        <v>45091</v>
      </c>
      <c r="I17" s="59">
        <v>0</v>
      </c>
      <c r="J17" s="59">
        <v>0</v>
      </c>
      <c r="K17" s="59">
        <v>0</v>
      </c>
      <c r="L17" s="59">
        <v>0</v>
      </c>
      <c r="M17" s="59">
        <v>2</v>
      </c>
      <c r="N17" s="59">
        <v>12</v>
      </c>
      <c r="O17" s="59">
        <v>6</v>
      </c>
      <c r="P17" s="59">
        <v>1</v>
      </c>
      <c r="Q17" s="59">
        <v>0</v>
      </c>
      <c r="R17" s="61">
        <f t="shared" si="0"/>
        <v>21</v>
      </c>
      <c r="S17" s="59">
        <v>2</v>
      </c>
      <c r="T17" s="59">
        <v>0</v>
      </c>
      <c r="U17" s="59">
        <v>0</v>
      </c>
      <c r="V17" s="59">
        <v>0</v>
      </c>
      <c r="W17" s="59">
        <v>2</v>
      </c>
      <c r="X17" s="59">
        <v>4</v>
      </c>
      <c r="Y17" s="59">
        <v>1</v>
      </c>
      <c r="Z17" s="59">
        <v>0</v>
      </c>
      <c r="AA17" s="59">
        <v>0</v>
      </c>
      <c r="AB17" s="61">
        <f t="shared" si="1"/>
        <v>9</v>
      </c>
    </row>
    <row r="18" spans="1:28" x14ac:dyDescent="0.35">
      <c r="A18" s="59"/>
      <c r="B18" s="58" t="s">
        <v>143</v>
      </c>
      <c r="C18" s="59">
        <v>139</v>
      </c>
      <c r="D18" s="60" t="s">
        <v>144</v>
      </c>
      <c r="E18" s="59" t="s">
        <v>145</v>
      </c>
      <c r="F18" s="59" t="s">
        <v>23</v>
      </c>
      <c r="G18" s="59"/>
      <c r="H18" s="60">
        <v>45091</v>
      </c>
      <c r="I18" s="59">
        <v>8</v>
      </c>
      <c r="J18" s="59">
        <v>42</v>
      </c>
      <c r="K18" s="59">
        <v>0</v>
      </c>
      <c r="L18" s="59">
        <v>0</v>
      </c>
      <c r="M18" s="59">
        <v>6</v>
      </c>
      <c r="N18" s="59">
        <v>17</v>
      </c>
      <c r="O18" s="59">
        <v>24</v>
      </c>
      <c r="P18" s="59">
        <v>0</v>
      </c>
      <c r="Q18" s="59">
        <v>0</v>
      </c>
      <c r="R18" s="61">
        <f t="shared" si="0"/>
        <v>97</v>
      </c>
      <c r="S18" s="59">
        <v>6</v>
      </c>
      <c r="T18" s="59">
        <v>15</v>
      </c>
      <c r="U18" s="59">
        <v>0</v>
      </c>
      <c r="V18" s="59">
        <v>0</v>
      </c>
      <c r="W18" s="59">
        <v>11</v>
      </c>
      <c r="X18" s="59">
        <v>7</v>
      </c>
      <c r="Y18" s="59">
        <v>3</v>
      </c>
      <c r="Z18" s="59">
        <v>0</v>
      </c>
      <c r="AA18" s="59">
        <v>0</v>
      </c>
      <c r="AB18" s="61">
        <f t="shared" si="1"/>
        <v>42</v>
      </c>
    </row>
    <row r="19" spans="1:28" x14ac:dyDescent="0.35">
      <c r="A19" s="59"/>
      <c r="B19" s="59" t="s">
        <v>146</v>
      </c>
      <c r="C19" s="59">
        <v>1</v>
      </c>
      <c r="D19" s="59" t="s">
        <v>87</v>
      </c>
      <c r="E19" s="59" t="s">
        <v>147</v>
      </c>
      <c r="F19" s="59" t="s">
        <v>23</v>
      </c>
      <c r="G19" s="59"/>
      <c r="H19" s="60">
        <v>45106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1</v>
      </c>
      <c r="Q19" s="59">
        <v>0</v>
      </c>
      <c r="R19" s="61">
        <f t="shared" si="0"/>
        <v>1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61">
        <f t="shared" si="1"/>
        <v>0</v>
      </c>
    </row>
    <row r="20" spans="1:28" x14ac:dyDescent="0.35">
      <c r="A20" s="59"/>
      <c r="B20" s="59" t="s">
        <v>148</v>
      </c>
      <c r="C20" s="59">
        <v>2</v>
      </c>
      <c r="D20" s="60" t="s">
        <v>48</v>
      </c>
      <c r="E20" s="62" t="s">
        <v>149</v>
      </c>
      <c r="F20" s="59" t="s">
        <v>23</v>
      </c>
      <c r="G20" s="59"/>
      <c r="H20" s="60">
        <v>45105</v>
      </c>
      <c r="I20" s="59">
        <v>0</v>
      </c>
      <c r="J20" s="59">
        <v>2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61">
        <f t="shared" si="0"/>
        <v>2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61">
        <f t="shared" si="1"/>
        <v>0</v>
      </c>
    </row>
    <row r="21" spans="1:28" x14ac:dyDescent="0.35">
      <c r="A21" s="64"/>
      <c r="B21" s="64" t="s">
        <v>70</v>
      </c>
      <c r="C21" s="64">
        <f>SUM(C6:C20)</f>
        <v>1198</v>
      </c>
      <c r="D21" s="64"/>
      <c r="E21" s="64"/>
      <c r="F21" s="64">
        <f>COUNTIF(F6:F20,"Y")</f>
        <v>0</v>
      </c>
      <c r="G21" s="64"/>
      <c r="H21" s="64" t="s">
        <v>71</v>
      </c>
      <c r="I21" s="85">
        <f t="shared" ref="I21:Q21" si="2">SUM(I4:I20)</f>
        <v>39</v>
      </c>
      <c r="J21" s="85">
        <f t="shared" si="2"/>
        <v>80</v>
      </c>
      <c r="K21" s="85">
        <f t="shared" si="2"/>
        <v>0</v>
      </c>
      <c r="L21" s="85">
        <f t="shared" si="2"/>
        <v>3</v>
      </c>
      <c r="M21" s="85">
        <f t="shared" si="2"/>
        <v>14</v>
      </c>
      <c r="N21" s="85">
        <f t="shared" si="2"/>
        <v>65</v>
      </c>
      <c r="O21" s="85">
        <f t="shared" si="2"/>
        <v>67</v>
      </c>
      <c r="P21" s="85">
        <f t="shared" si="2"/>
        <v>26</v>
      </c>
      <c r="Q21" s="85">
        <f t="shared" si="2"/>
        <v>552</v>
      </c>
      <c r="R21" s="86">
        <f>SUM(R6:R20)</f>
        <v>846</v>
      </c>
      <c r="S21" s="85">
        <f t="shared" ref="S21:Z21" si="3">SUM(S4:S20)</f>
        <v>8</v>
      </c>
      <c r="T21" s="85">
        <f t="shared" si="3"/>
        <v>45</v>
      </c>
      <c r="U21" s="85">
        <f t="shared" si="3"/>
        <v>0</v>
      </c>
      <c r="V21" s="85">
        <f t="shared" si="3"/>
        <v>0</v>
      </c>
      <c r="W21" s="85">
        <f t="shared" si="3"/>
        <v>13</v>
      </c>
      <c r="X21" s="85">
        <f t="shared" si="3"/>
        <v>28</v>
      </c>
      <c r="Y21" s="85">
        <f t="shared" si="3"/>
        <v>9</v>
      </c>
      <c r="Z21" s="85">
        <f t="shared" si="3"/>
        <v>1</v>
      </c>
      <c r="AA21" s="85">
        <f>SUM(AA6:AA20)</f>
        <v>248</v>
      </c>
      <c r="AB21" s="86">
        <f>SUM(AB6:AB20)</f>
        <v>352</v>
      </c>
    </row>
    <row r="22" spans="1:28" x14ac:dyDescent="0.3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</row>
    <row r="23" spans="1:28" x14ac:dyDescent="0.35">
      <c r="A23" s="59">
        <v>2</v>
      </c>
      <c r="B23" s="65" t="s">
        <v>150</v>
      </c>
      <c r="C23" s="59">
        <v>174</v>
      </c>
      <c r="D23" s="60" t="s">
        <v>151</v>
      </c>
      <c r="E23" s="59" t="s">
        <v>152</v>
      </c>
      <c r="F23" s="59" t="s">
        <v>23</v>
      </c>
      <c r="G23" s="59"/>
      <c r="H23" s="60">
        <v>45168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120</v>
      </c>
      <c r="R23" s="64">
        <f>SUM(I23:Q23)</f>
        <v>120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54</v>
      </c>
      <c r="AB23" s="64">
        <f>SUM(S23:AA23)</f>
        <v>54</v>
      </c>
    </row>
    <row r="24" spans="1:28" x14ac:dyDescent="0.35">
      <c r="A24" s="59"/>
      <c r="B24" s="59" t="s">
        <v>153</v>
      </c>
      <c r="C24" s="59">
        <v>1</v>
      </c>
      <c r="D24" s="59" t="s">
        <v>154</v>
      </c>
      <c r="E24" s="59" t="s">
        <v>155</v>
      </c>
      <c r="F24" s="59" t="s">
        <v>23</v>
      </c>
      <c r="G24" s="59"/>
      <c r="H24" s="60">
        <v>45126</v>
      </c>
      <c r="I24" s="59">
        <v>1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61">
        <f t="shared" ref="R24:R31" si="4">SUM(I24:Q24)</f>
        <v>1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61">
        <f t="shared" ref="AB24:AB31" si="5">SUM(S24:AA24)</f>
        <v>0</v>
      </c>
    </row>
    <row r="25" spans="1:28" x14ac:dyDescent="0.35">
      <c r="A25" s="59"/>
      <c r="B25" s="59" t="s">
        <v>156</v>
      </c>
      <c r="C25" s="59">
        <v>1</v>
      </c>
      <c r="D25" s="59" t="s">
        <v>48</v>
      </c>
      <c r="E25" s="59" t="s">
        <v>157</v>
      </c>
      <c r="F25" s="59" t="s">
        <v>23</v>
      </c>
      <c r="G25" s="59"/>
      <c r="H25" s="60">
        <v>45126</v>
      </c>
      <c r="I25" s="59">
        <v>1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61">
        <f t="shared" si="4"/>
        <v>1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61">
        <f t="shared" si="5"/>
        <v>0</v>
      </c>
    </row>
    <row r="26" spans="1:28" x14ac:dyDescent="0.35">
      <c r="A26" s="59"/>
      <c r="B26" s="73" t="s">
        <v>158</v>
      </c>
      <c r="C26" s="59">
        <v>3</v>
      </c>
      <c r="D26" s="60" t="s">
        <v>48</v>
      </c>
      <c r="E26" s="72" t="s">
        <v>159</v>
      </c>
      <c r="F26" s="59" t="s">
        <v>23</v>
      </c>
      <c r="G26" s="59"/>
      <c r="H26" s="60">
        <v>45138</v>
      </c>
      <c r="I26" s="59">
        <v>2</v>
      </c>
      <c r="J26" s="59">
        <v>1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64">
        <f>SUM(I26:Q26)</f>
        <v>3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61">
        <f>SUM(S26:AA26)</f>
        <v>0</v>
      </c>
    </row>
    <row r="27" spans="1:28" x14ac:dyDescent="0.35">
      <c r="A27" s="59"/>
      <c r="B27" s="68" t="s">
        <v>160</v>
      </c>
      <c r="C27" s="59">
        <v>5</v>
      </c>
      <c r="D27" s="59" t="s">
        <v>45</v>
      </c>
      <c r="E27" s="72" t="s">
        <v>161</v>
      </c>
      <c r="F27" s="59" t="s">
        <v>23</v>
      </c>
      <c r="G27" s="59"/>
      <c r="H27" s="60">
        <v>45156</v>
      </c>
      <c r="I27" s="59">
        <v>0</v>
      </c>
      <c r="J27" s="59">
        <v>5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61">
        <f t="shared" si="4"/>
        <v>5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61">
        <f t="shared" si="5"/>
        <v>0</v>
      </c>
    </row>
    <row r="28" spans="1:28" x14ac:dyDescent="0.35">
      <c r="A28" s="59"/>
      <c r="B28" s="59" t="s">
        <v>162</v>
      </c>
      <c r="C28" s="59">
        <v>1</v>
      </c>
      <c r="D28" s="60" t="s">
        <v>163</v>
      </c>
      <c r="E28" s="62" t="s">
        <v>164</v>
      </c>
      <c r="F28" s="59" t="s">
        <v>80</v>
      </c>
      <c r="G28" s="59" t="s">
        <v>165</v>
      </c>
      <c r="H28" s="60">
        <v>45142</v>
      </c>
      <c r="I28" s="59">
        <v>0</v>
      </c>
      <c r="J28" s="59">
        <v>0</v>
      </c>
      <c r="K28" s="59">
        <v>0</v>
      </c>
      <c r="L28" s="59">
        <v>0</v>
      </c>
      <c r="M28" s="59">
        <v>1</v>
      </c>
      <c r="N28" s="59">
        <v>0</v>
      </c>
      <c r="O28" s="59">
        <v>0</v>
      </c>
      <c r="P28" s="59">
        <v>0</v>
      </c>
      <c r="Q28" s="59">
        <v>0</v>
      </c>
      <c r="R28" s="64">
        <f>SUM(I28:Q28)</f>
        <v>1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61">
        <f>SUM(S28:AA28)</f>
        <v>0</v>
      </c>
    </row>
    <row r="29" spans="1:28" x14ac:dyDescent="0.35">
      <c r="A29" s="59"/>
      <c r="B29" s="65" t="s">
        <v>166</v>
      </c>
      <c r="C29" s="59">
        <v>41</v>
      </c>
      <c r="D29" s="62" t="s">
        <v>167</v>
      </c>
      <c r="E29" s="59" t="s">
        <v>168</v>
      </c>
      <c r="F29" s="59" t="s">
        <v>23</v>
      </c>
      <c r="G29" s="59"/>
      <c r="H29" s="60">
        <v>45146</v>
      </c>
      <c r="I29" s="59">
        <v>4</v>
      </c>
      <c r="J29" s="59">
        <v>11</v>
      </c>
      <c r="K29" s="59">
        <v>8</v>
      </c>
      <c r="L29" s="59">
        <v>0</v>
      </c>
      <c r="M29" s="59">
        <v>0</v>
      </c>
      <c r="N29" s="59">
        <v>7</v>
      </c>
      <c r="O29" s="59">
        <v>0</v>
      </c>
      <c r="P29" s="59">
        <v>0</v>
      </c>
      <c r="Q29" s="59">
        <v>0</v>
      </c>
      <c r="R29" s="61">
        <f t="shared" si="4"/>
        <v>30</v>
      </c>
      <c r="S29" s="59">
        <v>3</v>
      </c>
      <c r="T29" s="59">
        <v>7</v>
      </c>
      <c r="U29" s="59">
        <v>0</v>
      </c>
      <c r="V29" s="59">
        <v>0</v>
      </c>
      <c r="W29" s="59">
        <v>0</v>
      </c>
      <c r="X29" s="59">
        <v>1</v>
      </c>
      <c r="Y29" s="59">
        <v>0</v>
      </c>
      <c r="Z29" s="59">
        <v>0</v>
      </c>
      <c r="AA29" s="59">
        <v>0</v>
      </c>
      <c r="AB29" s="61">
        <f t="shared" si="5"/>
        <v>11</v>
      </c>
    </row>
    <row r="30" spans="1:28" x14ac:dyDescent="0.35">
      <c r="A30" s="59"/>
      <c r="B30" s="59" t="s">
        <v>169</v>
      </c>
      <c r="C30" s="59">
        <v>297</v>
      </c>
      <c r="D30" s="59" t="s">
        <v>144</v>
      </c>
      <c r="E30" s="59" t="s">
        <v>170</v>
      </c>
      <c r="F30" s="59" t="s">
        <v>23</v>
      </c>
      <c r="G30" s="59"/>
      <c r="H30" s="60">
        <v>45159</v>
      </c>
      <c r="I30" s="59">
        <v>0</v>
      </c>
      <c r="J30" s="59">
        <v>0</v>
      </c>
      <c r="K30" s="59">
        <v>0</v>
      </c>
      <c r="L30" s="59">
        <v>0</v>
      </c>
      <c r="M30" s="59">
        <v>2</v>
      </c>
      <c r="N30" s="59">
        <v>82</v>
      </c>
      <c r="O30" s="59">
        <v>100</v>
      </c>
      <c r="P30" s="59">
        <v>12</v>
      </c>
      <c r="Q30" s="59">
        <v>0</v>
      </c>
      <c r="R30" s="61">
        <f t="shared" si="4"/>
        <v>196</v>
      </c>
      <c r="S30" s="59">
        <v>8</v>
      </c>
      <c r="T30" s="59">
        <v>29</v>
      </c>
      <c r="U30" s="59">
        <v>0</v>
      </c>
      <c r="V30" s="59">
        <v>0</v>
      </c>
      <c r="W30" s="59">
        <v>22</v>
      </c>
      <c r="X30" s="59">
        <v>13</v>
      </c>
      <c r="Y30" s="59">
        <v>4</v>
      </c>
      <c r="Z30" s="59">
        <v>0</v>
      </c>
      <c r="AA30" s="59">
        <v>0</v>
      </c>
      <c r="AB30" s="61">
        <f t="shared" si="5"/>
        <v>76</v>
      </c>
    </row>
    <row r="31" spans="1:28" x14ac:dyDescent="0.35">
      <c r="A31" s="59"/>
      <c r="B31" s="66" t="s">
        <v>171</v>
      </c>
      <c r="C31" s="59">
        <v>8</v>
      </c>
      <c r="D31" s="59" t="s">
        <v>48</v>
      </c>
      <c r="E31" s="59" t="s">
        <v>172</v>
      </c>
      <c r="F31" s="59" t="s">
        <v>23</v>
      </c>
      <c r="G31" s="59"/>
      <c r="H31" s="60">
        <v>45145</v>
      </c>
      <c r="I31" s="59">
        <v>6</v>
      </c>
      <c r="J31" s="59">
        <v>2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61">
        <f t="shared" si="4"/>
        <v>8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59">
        <v>0</v>
      </c>
      <c r="AB31" s="61">
        <f t="shared" si="5"/>
        <v>0</v>
      </c>
    </row>
    <row r="32" spans="1:28" x14ac:dyDescent="0.35">
      <c r="A32" s="59"/>
      <c r="B32" s="65" t="s">
        <v>173</v>
      </c>
      <c r="C32" s="59">
        <v>1</v>
      </c>
      <c r="D32" s="60" t="s">
        <v>40</v>
      </c>
      <c r="E32" s="59" t="s">
        <v>174</v>
      </c>
      <c r="F32" s="59" t="s">
        <v>23</v>
      </c>
      <c r="G32" s="59"/>
      <c r="H32" s="60">
        <v>45180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1</v>
      </c>
      <c r="P32" s="59">
        <v>0</v>
      </c>
      <c r="Q32" s="59">
        <v>0</v>
      </c>
      <c r="R32" s="64">
        <f>SUM(I32:Q32)</f>
        <v>1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61">
        <f>SUM(S32:AA32)</f>
        <v>0</v>
      </c>
    </row>
    <row r="33" spans="1:29" ht="29" x14ac:dyDescent="0.35">
      <c r="A33" s="59"/>
      <c r="B33" s="59" t="s">
        <v>175</v>
      </c>
      <c r="C33" s="59">
        <v>103</v>
      </c>
      <c r="D33" s="60" t="s">
        <v>82</v>
      </c>
      <c r="E33" s="72" t="s">
        <v>176</v>
      </c>
      <c r="F33" s="59" t="s">
        <v>80</v>
      </c>
      <c r="G33" s="62" t="s">
        <v>177</v>
      </c>
      <c r="H33" s="60">
        <v>45184</v>
      </c>
      <c r="I33" s="59">
        <v>0</v>
      </c>
      <c r="J33" s="59">
        <v>0</v>
      </c>
      <c r="K33" s="59">
        <v>0</v>
      </c>
      <c r="L33" s="59">
        <v>0</v>
      </c>
      <c r="M33" s="59">
        <v>8</v>
      </c>
      <c r="N33" s="59">
        <v>41</v>
      </c>
      <c r="O33" s="59">
        <v>16</v>
      </c>
      <c r="P33" s="59">
        <v>6</v>
      </c>
      <c r="Q33" s="59">
        <v>0</v>
      </c>
      <c r="R33" s="64">
        <f>SUM(I33:Q33)</f>
        <v>71</v>
      </c>
      <c r="S33" s="59">
        <v>4</v>
      </c>
      <c r="T33" s="59">
        <v>4</v>
      </c>
      <c r="U33" s="59">
        <v>0</v>
      </c>
      <c r="V33" s="59">
        <v>0</v>
      </c>
      <c r="W33" s="59">
        <v>8</v>
      </c>
      <c r="X33" s="59">
        <v>12</v>
      </c>
      <c r="Y33" s="59">
        <v>4</v>
      </c>
      <c r="Z33" s="59">
        <v>0</v>
      </c>
      <c r="AA33" s="59">
        <v>0</v>
      </c>
      <c r="AB33" s="61">
        <f>SUM(S33:AA33)</f>
        <v>32</v>
      </c>
    </row>
    <row r="34" spans="1:29" x14ac:dyDescent="0.35">
      <c r="A34" s="77"/>
      <c r="B34" s="61" t="s">
        <v>100</v>
      </c>
      <c r="C34" s="61">
        <f>SUM(C23:C33)</f>
        <v>635</v>
      </c>
      <c r="D34" s="87"/>
      <c r="E34" s="77"/>
      <c r="F34" s="61">
        <f>COUNTIF(F23:F33,"Y")</f>
        <v>2</v>
      </c>
      <c r="G34" s="61"/>
      <c r="H34" s="61" t="s">
        <v>101</v>
      </c>
      <c r="I34" s="77">
        <f t="shared" ref="I34:AB34" si="6">SUM(I23:I31)</f>
        <v>14</v>
      </c>
      <c r="J34" s="77">
        <f t="shared" si="6"/>
        <v>19</v>
      </c>
      <c r="K34" s="77">
        <f t="shared" si="6"/>
        <v>8</v>
      </c>
      <c r="L34" s="77">
        <f t="shared" si="6"/>
        <v>0</v>
      </c>
      <c r="M34" s="77">
        <f t="shared" si="6"/>
        <v>3</v>
      </c>
      <c r="N34" s="77">
        <f t="shared" si="6"/>
        <v>89</v>
      </c>
      <c r="O34" s="77">
        <f t="shared" si="6"/>
        <v>100</v>
      </c>
      <c r="P34" s="77">
        <f t="shared" si="6"/>
        <v>12</v>
      </c>
      <c r="Q34" s="77">
        <f t="shared" si="6"/>
        <v>120</v>
      </c>
      <c r="R34" s="88">
        <f t="shared" si="6"/>
        <v>365</v>
      </c>
      <c r="S34" s="77">
        <f t="shared" si="6"/>
        <v>11</v>
      </c>
      <c r="T34" s="77">
        <f t="shared" si="6"/>
        <v>36</v>
      </c>
      <c r="U34" s="77">
        <f t="shared" si="6"/>
        <v>0</v>
      </c>
      <c r="V34" s="77">
        <f t="shared" si="6"/>
        <v>0</v>
      </c>
      <c r="W34" s="77">
        <f t="shared" si="6"/>
        <v>22</v>
      </c>
      <c r="X34" s="77">
        <f t="shared" si="6"/>
        <v>14</v>
      </c>
      <c r="Y34" s="77">
        <f t="shared" si="6"/>
        <v>4</v>
      </c>
      <c r="Z34" s="77">
        <f t="shared" si="6"/>
        <v>0</v>
      </c>
      <c r="AA34" s="77">
        <f t="shared" si="6"/>
        <v>54</v>
      </c>
      <c r="AB34" s="88">
        <f t="shared" si="6"/>
        <v>141</v>
      </c>
    </row>
    <row r="35" spans="1:29" x14ac:dyDescent="0.35">
      <c r="A35" s="89"/>
      <c r="B35" s="89"/>
      <c r="C35" s="89"/>
      <c r="D35" s="90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29" x14ac:dyDescent="0.35">
      <c r="A36" s="59">
        <v>3</v>
      </c>
      <c r="B36" s="65" t="s">
        <v>178</v>
      </c>
      <c r="C36" s="59">
        <v>3</v>
      </c>
      <c r="D36" s="60" t="s">
        <v>179</v>
      </c>
      <c r="E36" s="59" t="s">
        <v>180</v>
      </c>
      <c r="F36" s="59" t="s">
        <v>23</v>
      </c>
      <c r="G36" s="59"/>
      <c r="H36" s="60">
        <v>45205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3</v>
      </c>
      <c r="O36" s="59">
        <v>0</v>
      </c>
      <c r="P36" s="59">
        <v>0</v>
      </c>
      <c r="Q36" s="59">
        <v>0</v>
      </c>
      <c r="R36" s="64">
        <f t="shared" ref="R36:R38" si="7">SUM(I36:Q36)</f>
        <v>3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61">
        <f t="shared" ref="AB36:AB45" si="8">SUM(S36:AA36)</f>
        <v>0</v>
      </c>
    </row>
    <row r="37" spans="1:29" x14ac:dyDescent="0.35">
      <c r="A37" s="59"/>
      <c r="B37" s="65" t="s">
        <v>181</v>
      </c>
      <c r="C37" s="59">
        <v>322</v>
      </c>
      <c r="D37" s="60" t="s">
        <v>28</v>
      </c>
      <c r="E37" s="69" t="s">
        <v>29</v>
      </c>
      <c r="F37" s="59" t="s">
        <v>23</v>
      </c>
      <c r="G37" s="59"/>
      <c r="H37" s="60">
        <v>45216</v>
      </c>
      <c r="I37" s="59">
        <v>3</v>
      </c>
      <c r="J37" s="59">
        <v>12</v>
      </c>
      <c r="K37" s="59">
        <v>0</v>
      </c>
      <c r="L37" s="59">
        <v>0</v>
      </c>
      <c r="M37" s="59">
        <v>6</v>
      </c>
      <c r="N37" s="59">
        <v>65</v>
      </c>
      <c r="O37" s="59">
        <v>0</v>
      </c>
      <c r="P37" s="59">
        <v>0</v>
      </c>
      <c r="Q37" s="59">
        <v>0</v>
      </c>
      <c r="R37" s="64">
        <f t="shared" si="7"/>
        <v>86</v>
      </c>
      <c r="S37" s="59">
        <v>6</v>
      </c>
      <c r="T37" s="59">
        <v>24</v>
      </c>
      <c r="U37" s="59">
        <v>0</v>
      </c>
      <c r="V37" s="59">
        <v>0</v>
      </c>
      <c r="W37" s="59">
        <v>6</v>
      </c>
      <c r="X37" s="59">
        <v>21</v>
      </c>
      <c r="Y37" s="59">
        <v>0</v>
      </c>
      <c r="Z37" s="59">
        <v>0</v>
      </c>
      <c r="AA37" s="59">
        <v>0</v>
      </c>
      <c r="AB37" s="61">
        <f t="shared" si="8"/>
        <v>57</v>
      </c>
    </row>
    <row r="38" spans="1:29" x14ac:dyDescent="0.35">
      <c r="A38" s="59"/>
      <c r="B38" s="65" t="s">
        <v>182</v>
      </c>
      <c r="C38" s="59">
        <v>1</v>
      </c>
      <c r="D38" s="60" t="s">
        <v>40</v>
      </c>
      <c r="E38" s="62" t="s">
        <v>183</v>
      </c>
      <c r="F38" s="59" t="s">
        <v>23</v>
      </c>
      <c r="G38" s="59"/>
      <c r="H38" s="60">
        <v>45204</v>
      </c>
      <c r="I38" s="59">
        <v>0</v>
      </c>
      <c r="J38" s="59">
        <v>0</v>
      </c>
      <c r="K38" s="59">
        <v>0</v>
      </c>
      <c r="L38" s="59">
        <v>1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64">
        <f t="shared" si="7"/>
        <v>1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61">
        <f t="shared" si="8"/>
        <v>0</v>
      </c>
    </row>
    <row r="39" spans="1:29" s="75" customFormat="1" x14ac:dyDescent="0.35">
      <c r="A39" s="59"/>
      <c r="B39" t="s">
        <v>184</v>
      </c>
      <c r="C39" s="59">
        <v>237</v>
      </c>
      <c r="D39" s="60" t="s">
        <v>25</v>
      </c>
      <c r="E39" s="62" t="s">
        <v>185</v>
      </c>
      <c r="F39" s="59" t="s">
        <v>23</v>
      </c>
      <c r="G39" s="59"/>
      <c r="H39" s="60">
        <v>45230</v>
      </c>
      <c r="I39" s="59">
        <v>140</v>
      </c>
      <c r="J39" s="59">
        <v>85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61">
        <f t="shared" ref="R39:R45" si="9">SUM(I39:Q39)</f>
        <v>225</v>
      </c>
      <c r="S39" s="59">
        <v>7</v>
      </c>
      <c r="T39" s="59">
        <v>5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61">
        <f t="shared" si="8"/>
        <v>12</v>
      </c>
      <c r="AC39"/>
    </row>
    <row r="40" spans="1:29" s="75" customFormat="1" x14ac:dyDescent="0.35">
      <c r="A40" s="59"/>
      <c r="B40" t="s">
        <v>186</v>
      </c>
      <c r="C40" s="59">
        <v>142</v>
      </c>
      <c r="D40" s="60" t="s">
        <v>144</v>
      </c>
      <c r="E40" s="72" t="s">
        <v>187</v>
      </c>
      <c r="F40" s="59" t="s">
        <v>23</v>
      </c>
      <c r="G40" s="59"/>
      <c r="H40" s="60">
        <v>45233</v>
      </c>
      <c r="I40" s="59">
        <v>0</v>
      </c>
      <c r="J40" s="59">
        <v>0</v>
      </c>
      <c r="K40" s="59">
        <v>0</v>
      </c>
      <c r="L40" s="59">
        <v>0</v>
      </c>
      <c r="M40" s="11">
        <v>22</v>
      </c>
      <c r="N40" s="11">
        <v>49</v>
      </c>
      <c r="O40" s="11">
        <v>31</v>
      </c>
      <c r="P40" s="59">
        <v>0</v>
      </c>
      <c r="Q40" s="59">
        <v>0</v>
      </c>
      <c r="R40" s="61">
        <f t="shared" si="9"/>
        <v>102</v>
      </c>
      <c r="S40" s="11">
        <v>8</v>
      </c>
      <c r="T40" s="11">
        <v>22</v>
      </c>
      <c r="U40" s="11">
        <v>0</v>
      </c>
      <c r="V40" s="11">
        <v>0</v>
      </c>
      <c r="W40" s="11">
        <v>0</v>
      </c>
      <c r="X40" s="11">
        <v>2</v>
      </c>
      <c r="Y40" s="11">
        <v>2</v>
      </c>
      <c r="Z40" s="11">
        <v>0</v>
      </c>
      <c r="AA40" s="11">
        <v>0</v>
      </c>
      <c r="AB40" s="61">
        <f t="shared" si="8"/>
        <v>34</v>
      </c>
      <c r="AC40"/>
    </row>
    <row r="41" spans="1:29" x14ac:dyDescent="0.35">
      <c r="A41" s="59"/>
      <c r="B41" s="59" t="s">
        <v>188</v>
      </c>
      <c r="C41" s="59">
        <v>1</v>
      </c>
      <c r="D41" s="60" t="s">
        <v>154</v>
      </c>
      <c r="E41" s="70" t="s">
        <v>189</v>
      </c>
      <c r="F41" s="59" t="s">
        <v>80</v>
      </c>
      <c r="G41" s="59"/>
      <c r="H41" s="60">
        <v>45243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1</v>
      </c>
      <c r="O41" s="59">
        <v>0</v>
      </c>
      <c r="P41" s="59">
        <v>0</v>
      </c>
      <c r="Q41" s="59">
        <v>0</v>
      </c>
      <c r="R41" s="61">
        <f t="shared" si="9"/>
        <v>1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61">
        <f t="shared" si="8"/>
        <v>0</v>
      </c>
    </row>
    <row r="42" spans="1:29" x14ac:dyDescent="0.35">
      <c r="A42" s="59"/>
      <c r="B42" s="71" t="s">
        <v>190</v>
      </c>
      <c r="C42" s="59">
        <v>1</v>
      </c>
      <c r="D42" s="60" t="s">
        <v>37</v>
      </c>
      <c r="E42" s="62" t="s">
        <v>121</v>
      </c>
      <c r="F42" s="59" t="s">
        <v>23</v>
      </c>
      <c r="G42" s="59"/>
      <c r="H42" s="74">
        <v>45250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1</v>
      </c>
      <c r="O42" s="59">
        <v>0</v>
      </c>
      <c r="P42" s="59">
        <v>0</v>
      </c>
      <c r="Q42" s="59">
        <v>0</v>
      </c>
      <c r="R42" s="61">
        <f t="shared" si="9"/>
        <v>1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61">
        <f t="shared" si="8"/>
        <v>0</v>
      </c>
    </row>
    <row r="43" spans="1:29" x14ac:dyDescent="0.35">
      <c r="A43" s="59"/>
      <c r="B43" t="s">
        <v>191</v>
      </c>
      <c r="C43" s="59">
        <v>1</v>
      </c>
      <c r="D43" s="60" t="s">
        <v>192</v>
      </c>
      <c r="E43" s="62" t="s">
        <v>193</v>
      </c>
      <c r="F43" s="59" t="s">
        <v>23</v>
      </c>
      <c r="G43" s="59"/>
      <c r="H43" s="60">
        <v>45250</v>
      </c>
      <c r="I43" s="59">
        <v>1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61">
        <f t="shared" si="9"/>
        <v>1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61">
        <f t="shared" si="8"/>
        <v>0</v>
      </c>
    </row>
    <row r="44" spans="1:29" x14ac:dyDescent="0.35">
      <c r="A44" s="59"/>
      <c r="B44" s="59" t="s">
        <v>194</v>
      </c>
      <c r="C44" s="59">
        <v>1</v>
      </c>
      <c r="D44" s="60" t="s">
        <v>195</v>
      </c>
      <c r="E44" s="59" t="s">
        <v>196</v>
      </c>
      <c r="F44" s="59" t="s">
        <v>23</v>
      </c>
      <c r="G44" s="59"/>
      <c r="H44" s="60">
        <v>45267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1</v>
      </c>
      <c r="P44" s="59">
        <v>0</v>
      </c>
      <c r="Q44" s="59">
        <v>0</v>
      </c>
      <c r="R44" s="61">
        <f t="shared" si="9"/>
        <v>1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61">
        <f t="shared" si="8"/>
        <v>0</v>
      </c>
    </row>
    <row r="45" spans="1:29" x14ac:dyDescent="0.35">
      <c r="A45" s="59"/>
      <c r="B45" s="71" t="s">
        <v>197</v>
      </c>
      <c r="C45" s="59">
        <v>2</v>
      </c>
      <c r="D45" s="60" t="s">
        <v>37</v>
      </c>
      <c r="E45" s="59" t="s">
        <v>198</v>
      </c>
      <c r="F45" s="59" t="s">
        <v>23</v>
      </c>
      <c r="G45" s="59"/>
      <c r="H45" s="60">
        <v>45261</v>
      </c>
      <c r="I45" s="59">
        <v>2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61">
        <f t="shared" si="9"/>
        <v>2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61">
        <f t="shared" si="8"/>
        <v>0</v>
      </c>
    </row>
    <row r="46" spans="1:29" x14ac:dyDescent="0.35">
      <c r="A46" s="77"/>
      <c r="B46" s="61" t="s">
        <v>102</v>
      </c>
      <c r="C46" s="61">
        <f>SUM(C36:C45)</f>
        <v>711</v>
      </c>
      <c r="D46" s="87"/>
      <c r="E46" s="77"/>
      <c r="F46" s="61">
        <f>COUNTIF(F36:F45,"Y")</f>
        <v>1</v>
      </c>
      <c r="G46" s="61"/>
      <c r="H46" s="61" t="s">
        <v>103</v>
      </c>
      <c r="I46" s="77">
        <f t="shared" ref="I46:AB46" si="10">SUM(I31:I45)</f>
        <v>166</v>
      </c>
      <c r="J46" s="77">
        <f t="shared" si="10"/>
        <v>118</v>
      </c>
      <c r="K46" s="77">
        <f t="shared" si="10"/>
        <v>8</v>
      </c>
      <c r="L46" s="77">
        <f t="shared" si="10"/>
        <v>1</v>
      </c>
      <c r="M46" s="77">
        <f t="shared" si="10"/>
        <v>39</v>
      </c>
      <c r="N46" s="77">
        <f t="shared" si="10"/>
        <v>249</v>
      </c>
      <c r="O46" s="77">
        <f t="shared" si="10"/>
        <v>149</v>
      </c>
      <c r="P46" s="77">
        <f t="shared" si="10"/>
        <v>18</v>
      </c>
      <c r="Q46" s="77">
        <f t="shared" si="10"/>
        <v>120</v>
      </c>
      <c r="R46" s="88">
        <f t="shared" si="10"/>
        <v>868</v>
      </c>
      <c r="S46" s="77">
        <f t="shared" si="10"/>
        <v>36</v>
      </c>
      <c r="T46" s="77">
        <f t="shared" si="10"/>
        <v>91</v>
      </c>
      <c r="U46" s="77">
        <f t="shared" si="10"/>
        <v>0</v>
      </c>
      <c r="V46" s="77">
        <f t="shared" si="10"/>
        <v>0</v>
      </c>
      <c r="W46" s="77">
        <f t="shared" si="10"/>
        <v>36</v>
      </c>
      <c r="X46" s="77">
        <f t="shared" si="10"/>
        <v>49</v>
      </c>
      <c r="Y46" s="77">
        <f t="shared" si="10"/>
        <v>10</v>
      </c>
      <c r="Z46" s="77">
        <f t="shared" si="10"/>
        <v>0</v>
      </c>
      <c r="AA46" s="77">
        <f t="shared" si="10"/>
        <v>54</v>
      </c>
      <c r="AB46" s="88">
        <f t="shared" si="10"/>
        <v>276</v>
      </c>
    </row>
    <row r="47" spans="1:29" x14ac:dyDescent="0.35">
      <c r="A47" s="89"/>
      <c r="B47" s="89"/>
      <c r="C47" s="89"/>
      <c r="D47" s="90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</row>
    <row r="48" spans="1:29" x14ac:dyDescent="0.35">
      <c r="A48" s="59"/>
      <c r="B48" s="59" t="s">
        <v>199</v>
      </c>
      <c r="C48" s="59">
        <v>40</v>
      </c>
      <c r="D48" s="60" t="s">
        <v>53</v>
      </c>
      <c r="E48" s="59" t="s">
        <v>200</v>
      </c>
      <c r="F48" s="59" t="s">
        <v>23</v>
      </c>
      <c r="G48" s="59"/>
      <c r="H48" s="60">
        <v>45303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91">
        <f>SUM(I48:Q48)</f>
        <v>0</v>
      </c>
      <c r="S48" s="59">
        <v>4</v>
      </c>
      <c r="T48" s="59">
        <v>0</v>
      </c>
      <c r="U48" s="59">
        <v>0</v>
      </c>
      <c r="V48" s="59">
        <v>0</v>
      </c>
      <c r="W48" s="59">
        <v>12</v>
      </c>
      <c r="X48" s="59">
        <v>21</v>
      </c>
      <c r="Y48" s="59">
        <v>3</v>
      </c>
      <c r="Z48" s="59">
        <v>0</v>
      </c>
      <c r="AA48" s="59">
        <v>0</v>
      </c>
      <c r="AB48" s="61">
        <f>SUM(S48:AA48)</f>
        <v>40</v>
      </c>
    </row>
    <row r="49" spans="1:30" x14ac:dyDescent="0.35">
      <c r="A49" s="59"/>
      <c r="B49" s="65" t="s">
        <v>201</v>
      </c>
      <c r="C49" s="59">
        <v>2</v>
      </c>
      <c r="D49" s="60" t="s">
        <v>202</v>
      </c>
      <c r="E49" s="59" t="s">
        <v>203</v>
      </c>
      <c r="F49" s="59" t="s">
        <v>23</v>
      </c>
      <c r="G49" s="59"/>
      <c r="H49" s="60">
        <v>45302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2</v>
      </c>
      <c r="P49" s="59">
        <v>0</v>
      </c>
      <c r="Q49" s="59">
        <v>0</v>
      </c>
      <c r="R49" s="91">
        <f t="shared" ref="R49:R68" si="11">SUM(I49:Q49)</f>
        <v>2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61">
        <f t="shared" ref="AB49:AB68" si="12">SUM(S49:AA49)</f>
        <v>0</v>
      </c>
    </row>
    <row r="50" spans="1:30" ht="20.5" customHeight="1" x14ac:dyDescent="0.35">
      <c r="A50" s="59"/>
      <c r="B50" s="70" t="s">
        <v>204</v>
      </c>
      <c r="C50" s="59">
        <v>3</v>
      </c>
      <c r="D50" s="60" t="s">
        <v>48</v>
      </c>
      <c r="E50" s="59" t="s">
        <v>205</v>
      </c>
      <c r="F50" s="59" t="s">
        <v>23</v>
      </c>
      <c r="G50" s="59"/>
      <c r="H50" s="60">
        <v>45300</v>
      </c>
      <c r="I50" s="59">
        <v>3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91">
        <f t="shared" si="11"/>
        <v>3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59">
        <v>0</v>
      </c>
      <c r="AB50" s="61">
        <f t="shared" si="12"/>
        <v>0</v>
      </c>
    </row>
    <row r="51" spans="1:30" x14ac:dyDescent="0.35">
      <c r="A51" s="59"/>
      <c r="B51" s="65" t="s">
        <v>206</v>
      </c>
      <c r="C51" s="59">
        <v>7</v>
      </c>
      <c r="D51" s="60" t="s">
        <v>40</v>
      </c>
      <c r="E51" s="59" t="s">
        <v>207</v>
      </c>
      <c r="F51" s="59" t="s">
        <v>23</v>
      </c>
      <c r="G51" s="59"/>
      <c r="H51" s="60">
        <v>45309</v>
      </c>
      <c r="I51" s="59">
        <v>5</v>
      </c>
      <c r="J51" s="59">
        <v>2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91">
        <f t="shared" si="11"/>
        <v>7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61">
        <f t="shared" si="12"/>
        <v>0</v>
      </c>
    </row>
    <row r="52" spans="1:30" x14ac:dyDescent="0.35">
      <c r="A52" s="59"/>
      <c r="B52" s="107" t="s">
        <v>208</v>
      </c>
      <c r="C52" s="11">
        <v>12</v>
      </c>
      <c r="D52" s="12" t="s">
        <v>48</v>
      </c>
      <c r="E52" s="59" t="s">
        <v>209</v>
      </c>
      <c r="F52" s="60" t="s">
        <v>23</v>
      </c>
      <c r="G52" s="59"/>
      <c r="H52" s="60">
        <v>45315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91">
        <f t="shared" si="11"/>
        <v>0</v>
      </c>
      <c r="S52" s="59">
        <v>0</v>
      </c>
      <c r="T52" s="59">
        <v>0</v>
      </c>
      <c r="U52" s="59">
        <v>0</v>
      </c>
      <c r="V52" s="59">
        <v>0</v>
      </c>
      <c r="W52" s="59">
        <v>6</v>
      </c>
      <c r="X52" s="59">
        <v>6</v>
      </c>
      <c r="Y52" s="59">
        <v>0</v>
      </c>
      <c r="Z52" s="59">
        <v>0</v>
      </c>
      <c r="AA52" s="59">
        <v>0</v>
      </c>
      <c r="AB52" s="61">
        <f t="shared" si="12"/>
        <v>12</v>
      </c>
    </row>
    <row r="53" spans="1:30" x14ac:dyDescent="0.35">
      <c r="A53" s="59"/>
      <c r="B53" s="71" t="s">
        <v>210</v>
      </c>
      <c r="C53" s="59">
        <v>8</v>
      </c>
      <c r="D53" s="60" t="s">
        <v>211</v>
      </c>
      <c r="E53" s="59" t="s">
        <v>212</v>
      </c>
      <c r="F53" s="59" t="s">
        <v>23</v>
      </c>
      <c r="G53" s="59"/>
      <c r="H53" s="60">
        <v>45314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8</v>
      </c>
      <c r="R53" s="91">
        <f t="shared" si="11"/>
        <v>8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61">
        <f t="shared" si="12"/>
        <v>0</v>
      </c>
    </row>
    <row r="54" spans="1:30" x14ac:dyDescent="0.35">
      <c r="A54" s="59"/>
      <c r="B54" s="59" t="s">
        <v>213</v>
      </c>
      <c r="C54" s="59">
        <v>1</v>
      </c>
      <c r="D54" s="60" t="s">
        <v>82</v>
      </c>
      <c r="E54" s="59" t="s">
        <v>214</v>
      </c>
      <c r="F54" s="59" t="s">
        <v>23</v>
      </c>
      <c r="G54" s="59"/>
      <c r="H54" s="60">
        <v>45323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1</v>
      </c>
      <c r="P54" s="59">
        <v>0</v>
      </c>
      <c r="Q54" s="59">
        <v>0</v>
      </c>
      <c r="R54" s="91">
        <f t="shared" si="11"/>
        <v>1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61">
        <f t="shared" si="12"/>
        <v>0</v>
      </c>
    </row>
    <row r="55" spans="1:30" s="75" customFormat="1" ht="15.5" x14ac:dyDescent="0.35">
      <c r="A55" s="59"/>
      <c r="B55" s="102" t="s">
        <v>215</v>
      </c>
      <c r="C55" s="59">
        <v>1</v>
      </c>
      <c r="D55" s="60" t="s">
        <v>40</v>
      </c>
      <c r="E55" s="59" t="s">
        <v>216</v>
      </c>
      <c r="F55" s="59" t="s">
        <v>23</v>
      </c>
      <c r="G55" s="59"/>
      <c r="H55" s="60">
        <v>45324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1</v>
      </c>
      <c r="O55" s="59">
        <v>0</v>
      </c>
      <c r="P55" s="59">
        <v>0</v>
      </c>
      <c r="Q55" s="59">
        <v>0</v>
      </c>
      <c r="R55" s="91">
        <f t="shared" si="11"/>
        <v>1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0</v>
      </c>
      <c r="AB55" s="61">
        <f t="shared" si="12"/>
        <v>0</v>
      </c>
      <c r="AC55"/>
      <c r="AD55"/>
    </row>
    <row r="56" spans="1:30" x14ac:dyDescent="0.35">
      <c r="A56" s="59"/>
      <c r="B56" s="65" t="s">
        <v>217</v>
      </c>
      <c r="C56" s="59">
        <v>194</v>
      </c>
      <c r="D56" s="60" t="s">
        <v>132</v>
      </c>
      <c r="E56" s="59" t="s">
        <v>218</v>
      </c>
      <c r="F56" s="59" t="s">
        <v>23</v>
      </c>
      <c r="G56" s="59"/>
      <c r="H56" s="60">
        <v>45330</v>
      </c>
      <c r="I56" s="59">
        <v>7</v>
      </c>
      <c r="J56" s="59">
        <v>13</v>
      </c>
      <c r="K56" s="59">
        <v>0</v>
      </c>
      <c r="L56" s="59">
        <v>0</v>
      </c>
      <c r="M56" s="59">
        <v>21</v>
      </c>
      <c r="N56" s="59">
        <v>78</v>
      </c>
      <c r="O56" s="59">
        <v>39</v>
      </c>
      <c r="P56" s="59">
        <v>5</v>
      </c>
      <c r="Q56" s="59">
        <v>0</v>
      </c>
      <c r="R56" s="91">
        <f t="shared" si="11"/>
        <v>163</v>
      </c>
      <c r="S56" s="59">
        <v>6</v>
      </c>
      <c r="T56" s="59">
        <v>6</v>
      </c>
      <c r="U56" s="59">
        <v>0</v>
      </c>
      <c r="V56" s="59">
        <v>0</v>
      </c>
      <c r="W56" s="59">
        <v>13</v>
      </c>
      <c r="X56" s="59">
        <v>6</v>
      </c>
      <c r="Y56" s="59">
        <v>0</v>
      </c>
      <c r="Z56" s="59">
        <v>0</v>
      </c>
      <c r="AA56" s="59">
        <v>0</v>
      </c>
      <c r="AB56" s="61">
        <f t="shared" si="12"/>
        <v>31</v>
      </c>
    </row>
    <row r="57" spans="1:30" ht="15.5" x14ac:dyDescent="0.35">
      <c r="A57" s="59"/>
      <c r="B57" s="103" t="s">
        <v>219</v>
      </c>
      <c r="C57" s="59">
        <v>1</v>
      </c>
      <c r="D57" s="101" t="s">
        <v>220</v>
      </c>
      <c r="E57" s="62" t="s">
        <v>221</v>
      </c>
      <c r="F57" s="59" t="s">
        <v>23</v>
      </c>
      <c r="G57" s="59"/>
      <c r="H57" s="60">
        <v>45336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1</v>
      </c>
      <c r="P57" s="59">
        <v>0</v>
      </c>
      <c r="Q57" s="59">
        <v>0</v>
      </c>
      <c r="R57" s="91">
        <f t="shared" si="11"/>
        <v>1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61">
        <f t="shared" si="12"/>
        <v>0</v>
      </c>
    </row>
    <row r="58" spans="1:30" ht="15.5" x14ac:dyDescent="0.35">
      <c r="A58" s="59"/>
      <c r="B58" s="103" t="s">
        <v>222</v>
      </c>
      <c r="C58" s="59">
        <v>9</v>
      </c>
      <c r="D58" s="101" t="s">
        <v>223</v>
      </c>
      <c r="E58" s="62" t="s">
        <v>224</v>
      </c>
      <c r="F58" s="59" t="s">
        <v>23</v>
      </c>
      <c r="G58" s="59"/>
      <c r="H58" s="60">
        <v>45349</v>
      </c>
      <c r="I58" s="59">
        <v>2</v>
      </c>
      <c r="J58" s="59">
        <v>1</v>
      </c>
      <c r="K58" s="59">
        <v>0</v>
      </c>
      <c r="L58" s="59">
        <v>0</v>
      </c>
      <c r="M58" s="59">
        <v>2</v>
      </c>
      <c r="N58" s="59">
        <v>4</v>
      </c>
      <c r="O58" s="59">
        <v>0</v>
      </c>
      <c r="P58" s="59">
        <v>0</v>
      </c>
      <c r="Q58" s="59">
        <v>0</v>
      </c>
      <c r="R58" s="91">
        <f t="shared" si="11"/>
        <v>9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0</v>
      </c>
      <c r="AB58" s="61">
        <f t="shared" si="12"/>
        <v>0</v>
      </c>
    </row>
    <row r="59" spans="1:30" ht="15.5" x14ac:dyDescent="0.35">
      <c r="A59" s="59"/>
      <c r="B59" s="103" t="s">
        <v>225</v>
      </c>
      <c r="C59" s="59">
        <v>1</v>
      </c>
      <c r="D59" s="101" t="s">
        <v>48</v>
      </c>
      <c r="E59" s="62" t="s">
        <v>226</v>
      </c>
      <c r="F59" s="59" t="s">
        <v>23</v>
      </c>
      <c r="G59" s="59"/>
      <c r="H59" s="60">
        <v>45350</v>
      </c>
      <c r="I59" s="59">
        <v>1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91">
        <f t="shared" si="11"/>
        <v>1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0</v>
      </c>
      <c r="AB59" s="61">
        <f t="shared" si="12"/>
        <v>0</v>
      </c>
    </row>
    <row r="60" spans="1:30" ht="15.5" x14ac:dyDescent="0.35">
      <c r="A60" s="59"/>
      <c r="B60" s="104" t="s">
        <v>227</v>
      </c>
      <c r="C60" s="59">
        <v>2</v>
      </c>
      <c r="D60" s="59" t="s">
        <v>37</v>
      </c>
      <c r="E60" s="62" t="s">
        <v>228</v>
      </c>
      <c r="F60" s="59" t="s">
        <v>23</v>
      </c>
      <c r="G60" s="59"/>
      <c r="H60" s="60">
        <v>45351</v>
      </c>
      <c r="I60" s="59">
        <v>0</v>
      </c>
      <c r="J60" s="59">
        <v>0</v>
      </c>
      <c r="K60" s="59">
        <v>2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91">
        <f t="shared" si="11"/>
        <v>2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0</v>
      </c>
      <c r="AB60" s="61">
        <f t="shared" si="12"/>
        <v>0</v>
      </c>
    </row>
    <row r="61" spans="1:30" ht="15.5" x14ac:dyDescent="0.35">
      <c r="A61" s="98"/>
      <c r="B61" s="103" t="s">
        <v>229</v>
      </c>
      <c r="C61" s="99">
        <v>-1</v>
      </c>
      <c r="D61" s="62" t="s">
        <v>78</v>
      </c>
      <c r="E61" s="65" t="s">
        <v>230</v>
      </c>
      <c r="F61" s="59" t="s">
        <v>23</v>
      </c>
      <c r="G61" s="59"/>
      <c r="H61" s="60">
        <v>45314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-1</v>
      </c>
      <c r="R61" s="91">
        <f t="shared" si="11"/>
        <v>-1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61">
        <f t="shared" si="12"/>
        <v>0</v>
      </c>
    </row>
    <row r="62" spans="1:30" ht="15.5" x14ac:dyDescent="0.35">
      <c r="A62" s="98"/>
      <c r="B62" s="103" t="s">
        <v>231</v>
      </c>
      <c r="C62" s="99">
        <v>1</v>
      </c>
      <c r="D62" s="106" t="s">
        <v>34</v>
      </c>
      <c r="E62" s="65" t="s">
        <v>232</v>
      </c>
      <c r="F62" s="59" t="s">
        <v>23</v>
      </c>
      <c r="G62" s="59"/>
      <c r="H62" s="60">
        <v>45362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1</v>
      </c>
      <c r="P62" s="59">
        <v>0</v>
      </c>
      <c r="Q62" s="59">
        <v>0</v>
      </c>
      <c r="R62" s="91">
        <f t="shared" si="11"/>
        <v>1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61">
        <f t="shared" si="12"/>
        <v>0</v>
      </c>
    </row>
    <row r="63" spans="1:30" ht="15.5" x14ac:dyDescent="0.35">
      <c r="A63" s="109"/>
      <c r="B63" s="110" t="s">
        <v>233</v>
      </c>
      <c r="C63" s="111">
        <v>2</v>
      </c>
      <c r="D63" s="112" t="s">
        <v>53</v>
      </c>
      <c r="E63" s="113" t="s">
        <v>234</v>
      </c>
      <c r="F63" s="114" t="s">
        <v>23</v>
      </c>
      <c r="G63" s="114"/>
      <c r="H63" s="115">
        <v>45359</v>
      </c>
      <c r="I63" s="114">
        <v>1</v>
      </c>
      <c r="J63" s="114">
        <v>1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6">
        <f t="shared" si="11"/>
        <v>2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7">
        <f t="shared" si="12"/>
        <v>0</v>
      </c>
    </row>
    <row r="64" spans="1:30" s="65" customFormat="1" ht="15.5" x14ac:dyDescent="0.35">
      <c r="B64" s="102" t="s">
        <v>235</v>
      </c>
      <c r="C64" s="65">
        <v>62</v>
      </c>
      <c r="D64" s="65" t="s">
        <v>28</v>
      </c>
      <c r="E64" s="65" t="s">
        <v>236</v>
      </c>
      <c r="F64" s="65" t="s">
        <v>23</v>
      </c>
      <c r="H64" s="121">
        <v>45366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31</v>
      </c>
      <c r="O64" s="65">
        <v>0</v>
      </c>
      <c r="P64" s="65">
        <v>0</v>
      </c>
      <c r="Q64" s="65">
        <v>0</v>
      </c>
      <c r="R64" s="116">
        <f t="shared" si="11"/>
        <v>31</v>
      </c>
      <c r="S64" s="65">
        <v>3</v>
      </c>
      <c r="T64" s="65">
        <v>12</v>
      </c>
      <c r="U64" s="65">
        <v>0</v>
      </c>
      <c r="V64" s="65">
        <v>0</v>
      </c>
      <c r="W64" s="65">
        <v>0</v>
      </c>
      <c r="X64" s="65">
        <v>16</v>
      </c>
      <c r="Y64" s="65">
        <v>0</v>
      </c>
      <c r="Z64" s="65">
        <v>0</v>
      </c>
      <c r="AA64" s="65">
        <v>0</v>
      </c>
      <c r="AB64" s="117">
        <f t="shared" si="12"/>
        <v>31</v>
      </c>
    </row>
    <row r="65" spans="1:28" ht="16" customHeight="1" x14ac:dyDescent="0.35">
      <c r="A65" s="118"/>
      <c r="B65" s="68" t="s">
        <v>237</v>
      </c>
      <c r="C65" s="119">
        <v>46</v>
      </c>
      <c r="D65" s="120" t="s">
        <v>238</v>
      </c>
      <c r="E65" s="72" t="s">
        <v>239</v>
      </c>
      <c r="F65" s="122" t="s">
        <v>23</v>
      </c>
      <c r="G65" s="120"/>
      <c r="H65" s="122">
        <v>45345</v>
      </c>
      <c r="I65" s="120">
        <v>0</v>
      </c>
      <c r="J65" s="120">
        <v>0</v>
      </c>
      <c r="K65" s="120">
        <v>0</v>
      </c>
      <c r="L65" s="120">
        <v>0</v>
      </c>
      <c r="M65" s="120">
        <v>0</v>
      </c>
      <c r="N65" s="120">
        <v>14</v>
      </c>
      <c r="O65" s="120">
        <v>18</v>
      </c>
      <c r="P65" s="120">
        <v>0</v>
      </c>
      <c r="Q65" s="120">
        <v>0</v>
      </c>
      <c r="R65" s="116">
        <f t="shared" si="11"/>
        <v>32</v>
      </c>
      <c r="S65" s="120">
        <v>0</v>
      </c>
      <c r="T65" s="120">
        <v>0</v>
      </c>
      <c r="U65" s="120">
        <v>0</v>
      </c>
      <c r="V65" s="120">
        <v>1</v>
      </c>
      <c r="W65" s="120">
        <v>13</v>
      </c>
      <c r="X65" s="120">
        <v>0</v>
      </c>
      <c r="Y65" s="120">
        <v>0</v>
      </c>
      <c r="Z65" s="120">
        <v>0</v>
      </c>
      <c r="AA65" s="120">
        <v>0</v>
      </c>
      <c r="AB65" s="117">
        <f t="shared" si="12"/>
        <v>14</v>
      </c>
    </row>
    <row r="66" spans="1:28" s="102" customFormat="1" ht="16" customHeight="1" x14ac:dyDescent="0.35">
      <c r="B66" s="102" t="s">
        <v>870</v>
      </c>
      <c r="C66" s="102">
        <v>2</v>
      </c>
      <c r="D66" s="137" t="s">
        <v>192</v>
      </c>
      <c r="E66" s="138" t="s">
        <v>904</v>
      </c>
      <c r="F66" s="102" t="s">
        <v>23</v>
      </c>
      <c r="H66" s="136">
        <v>45341</v>
      </c>
      <c r="I66" s="102">
        <v>0</v>
      </c>
      <c r="J66" s="102">
        <v>0</v>
      </c>
      <c r="K66" s="102">
        <v>0</v>
      </c>
      <c r="L66" s="102">
        <v>0</v>
      </c>
      <c r="M66" s="102">
        <v>1</v>
      </c>
      <c r="N66" s="102">
        <v>1</v>
      </c>
      <c r="O66" s="102">
        <v>0</v>
      </c>
      <c r="P66" s="102">
        <v>0</v>
      </c>
      <c r="Q66" s="102">
        <v>0</v>
      </c>
      <c r="R66" s="116">
        <f t="shared" si="11"/>
        <v>2</v>
      </c>
      <c r="S66" s="102">
        <v>0</v>
      </c>
      <c r="T66" s="102">
        <v>0</v>
      </c>
      <c r="U66" s="102">
        <v>0</v>
      </c>
      <c r="V66" s="102">
        <v>0</v>
      </c>
      <c r="W66" s="102">
        <v>0</v>
      </c>
      <c r="X66" s="102">
        <v>0</v>
      </c>
      <c r="Y66" s="102">
        <v>0</v>
      </c>
      <c r="Z66" s="102">
        <v>0</v>
      </c>
      <c r="AA66" s="102">
        <v>0</v>
      </c>
      <c r="AB66" s="117">
        <f t="shared" si="12"/>
        <v>0</v>
      </c>
    </row>
    <row r="67" spans="1:28" s="128" customFormat="1" ht="16" customHeight="1" x14ac:dyDescent="0.35">
      <c r="B67" s="128" t="s">
        <v>868</v>
      </c>
      <c r="D67" s="128" t="s">
        <v>202</v>
      </c>
      <c r="E67" s="138" t="s">
        <v>905</v>
      </c>
      <c r="F67" s="128" t="s">
        <v>23</v>
      </c>
      <c r="H67" s="136">
        <v>45327</v>
      </c>
      <c r="I67" s="128">
        <v>2</v>
      </c>
      <c r="J67" s="128">
        <v>4</v>
      </c>
      <c r="K67" s="128">
        <v>0</v>
      </c>
      <c r="L67" s="128">
        <v>0</v>
      </c>
      <c r="M67" s="128">
        <v>0</v>
      </c>
      <c r="N67" s="128">
        <v>9</v>
      </c>
      <c r="O67" s="128">
        <v>4</v>
      </c>
      <c r="P67" s="128">
        <v>0</v>
      </c>
      <c r="Q67" s="128">
        <v>0</v>
      </c>
      <c r="R67" s="116">
        <f t="shared" si="11"/>
        <v>19</v>
      </c>
      <c r="S67" s="128">
        <v>0</v>
      </c>
      <c r="T67" s="128">
        <v>0</v>
      </c>
      <c r="U67" s="128">
        <v>0</v>
      </c>
      <c r="V67" s="128">
        <v>0</v>
      </c>
      <c r="W67" s="128">
        <v>0</v>
      </c>
      <c r="X67" s="128">
        <v>0</v>
      </c>
      <c r="Y67" s="128">
        <v>0</v>
      </c>
      <c r="Z67" s="128">
        <v>0</v>
      </c>
      <c r="AA67" s="128">
        <v>0</v>
      </c>
      <c r="AB67" s="117">
        <f t="shared" si="12"/>
        <v>0</v>
      </c>
    </row>
    <row r="68" spans="1:28" ht="15.5" x14ac:dyDescent="0.35">
      <c r="A68" s="98"/>
      <c r="B68" s="105" t="s">
        <v>240</v>
      </c>
      <c r="C68" s="99">
        <v>2</v>
      </c>
      <c r="D68" s="101" t="s">
        <v>82</v>
      </c>
      <c r="E68" s="62" t="s">
        <v>241</v>
      </c>
      <c r="F68" s="59" t="s">
        <v>23</v>
      </c>
      <c r="G68" s="59"/>
      <c r="H68" s="60">
        <v>45329</v>
      </c>
      <c r="I68" s="59">
        <v>1</v>
      </c>
      <c r="J68" s="59">
        <v>0</v>
      </c>
      <c r="K68" s="59">
        <v>1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-1</v>
      </c>
      <c r="R68" s="91">
        <f t="shared" si="11"/>
        <v>1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61">
        <f t="shared" si="12"/>
        <v>0</v>
      </c>
    </row>
    <row r="69" spans="1:28" x14ac:dyDescent="0.35">
      <c r="A69" s="77"/>
      <c r="B69" s="100" t="s">
        <v>104</v>
      </c>
      <c r="C69" s="61">
        <f>SUM(C48:C68)</f>
        <v>395</v>
      </c>
      <c r="D69" s="87"/>
      <c r="E69" s="77"/>
      <c r="F69" s="61">
        <f>COUNTIF(F48:F68,"Y")</f>
        <v>0</v>
      </c>
      <c r="G69" s="61"/>
      <c r="H69" s="61" t="s">
        <v>105</v>
      </c>
      <c r="I69" s="77">
        <f t="shared" ref="I69:AB69" si="13">SUM(I48:I68)</f>
        <v>22</v>
      </c>
      <c r="J69" s="77">
        <f t="shared" si="13"/>
        <v>21</v>
      </c>
      <c r="K69" s="77">
        <f t="shared" si="13"/>
        <v>3</v>
      </c>
      <c r="L69" s="77">
        <f t="shared" si="13"/>
        <v>0</v>
      </c>
      <c r="M69" s="77">
        <f t="shared" si="13"/>
        <v>24</v>
      </c>
      <c r="N69" s="77">
        <f t="shared" si="13"/>
        <v>138</v>
      </c>
      <c r="O69" s="77">
        <f t="shared" si="13"/>
        <v>66</v>
      </c>
      <c r="P69" s="77">
        <f t="shared" si="13"/>
        <v>5</v>
      </c>
      <c r="Q69" s="77">
        <f t="shared" si="13"/>
        <v>6</v>
      </c>
      <c r="R69" s="88">
        <f t="shared" si="13"/>
        <v>285</v>
      </c>
      <c r="S69" s="77">
        <f t="shared" si="13"/>
        <v>13</v>
      </c>
      <c r="T69" s="77">
        <f t="shared" si="13"/>
        <v>18</v>
      </c>
      <c r="U69" s="77">
        <f t="shared" si="13"/>
        <v>0</v>
      </c>
      <c r="V69" s="77">
        <f t="shared" si="13"/>
        <v>1</v>
      </c>
      <c r="W69" s="77">
        <f t="shared" si="13"/>
        <v>44</v>
      </c>
      <c r="X69" s="77">
        <f t="shared" si="13"/>
        <v>49</v>
      </c>
      <c r="Y69" s="77">
        <f t="shared" si="13"/>
        <v>3</v>
      </c>
      <c r="Z69" s="77">
        <f t="shared" si="13"/>
        <v>0</v>
      </c>
      <c r="AA69" s="77">
        <f t="shared" si="13"/>
        <v>0</v>
      </c>
      <c r="AB69" s="88">
        <f t="shared" si="13"/>
        <v>128</v>
      </c>
    </row>
    <row r="70" spans="1:28" x14ac:dyDescent="0.35">
      <c r="A70" s="81"/>
      <c r="B70" s="81"/>
      <c r="C70" s="82"/>
      <c r="D70" s="92"/>
      <c r="E70" s="81"/>
      <c r="F70" s="82"/>
      <c r="G70" s="82"/>
      <c r="H70" s="82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x14ac:dyDescent="0.35">
      <c r="A71" s="93"/>
      <c r="B71" s="94" t="s">
        <v>106</v>
      </c>
      <c r="C71" s="88">
        <f>C69+C46+C34+C21</f>
        <v>2939</v>
      </c>
      <c r="D71" s="95"/>
      <c r="E71" s="93"/>
      <c r="F71" s="88">
        <f>F46+F34+F21+F69</f>
        <v>3</v>
      </c>
      <c r="G71" s="88"/>
      <c r="H71" s="94" t="s">
        <v>107</v>
      </c>
      <c r="I71" s="94">
        <f t="shared" ref="I71:AB71" si="14">I69+I46+I34+I21</f>
        <v>241</v>
      </c>
      <c r="J71" s="94">
        <f t="shared" si="14"/>
        <v>238</v>
      </c>
      <c r="K71" s="94">
        <f t="shared" si="14"/>
        <v>19</v>
      </c>
      <c r="L71" s="94">
        <f t="shared" si="14"/>
        <v>4</v>
      </c>
      <c r="M71" s="94">
        <f t="shared" si="14"/>
        <v>80</v>
      </c>
      <c r="N71" s="94">
        <f t="shared" si="14"/>
        <v>541</v>
      </c>
      <c r="O71" s="94">
        <f t="shared" si="14"/>
        <v>382</v>
      </c>
      <c r="P71" s="94">
        <f t="shared" si="14"/>
        <v>61</v>
      </c>
      <c r="Q71" s="94">
        <f t="shared" si="14"/>
        <v>798</v>
      </c>
      <c r="R71" s="94">
        <f t="shared" si="14"/>
        <v>2364</v>
      </c>
      <c r="S71" s="94">
        <f t="shared" si="14"/>
        <v>68</v>
      </c>
      <c r="T71" s="94">
        <f t="shared" si="14"/>
        <v>190</v>
      </c>
      <c r="U71" s="94">
        <f t="shared" si="14"/>
        <v>0</v>
      </c>
      <c r="V71" s="94">
        <f t="shared" si="14"/>
        <v>1</v>
      </c>
      <c r="W71" s="94">
        <f t="shared" si="14"/>
        <v>115</v>
      </c>
      <c r="X71" s="94">
        <f t="shared" si="14"/>
        <v>140</v>
      </c>
      <c r="Y71" s="94">
        <f t="shared" si="14"/>
        <v>26</v>
      </c>
      <c r="Z71" s="94">
        <f t="shared" si="14"/>
        <v>1</v>
      </c>
      <c r="AA71" s="94">
        <f t="shared" si="14"/>
        <v>356</v>
      </c>
      <c r="AB71" s="94">
        <f t="shared" si="14"/>
        <v>897</v>
      </c>
    </row>
    <row r="72" spans="1:28" x14ac:dyDescent="0.35">
      <c r="D72" s="74"/>
    </row>
    <row r="73" spans="1:28" x14ac:dyDescent="0.35">
      <c r="D73" s="74"/>
      <c r="J73" s="160" t="s">
        <v>108</v>
      </c>
      <c r="K73" s="161"/>
      <c r="L73" s="161"/>
      <c r="M73" s="161"/>
      <c r="N73" s="162"/>
      <c r="O73" s="96">
        <f>R71+AB71</f>
        <v>3261</v>
      </c>
    </row>
    <row r="74" spans="1:28" x14ac:dyDescent="0.35">
      <c r="D74" s="74"/>
      <c r="J74" s="160" t="s">
        <v>109</v>
      </c>
      <c r="K74" s="161"/>
      <c r="L74" s="161"/>
      <c r="M74" s="161"/>
      <c r="N74" s="162"/>
      <c r="O74" s="97">
        <f>AB71/C71*100</f>
        <v>30.520585233072474</v>
      </c>
    </row>
    <row r="75" spans="1:28" x14ac:dyDescent="0.35">
      <c r="B75" t="s">
        <v>242</v>
      </c>
      <c r="D75" s="74"/>
    </row>
    <row r="76" spans="1:28" x14ac:dyDescent="0.35">
      <c r="D76" s="74"/>
    </row>
    <row r="77" spans="1:28" x14ac:dyDescent="0.35">
      <c r="D77" s="74"/>
    </row>
    <row r="78" spans="1:28" s="75" customFormat="1" x14ac:dyDescent="0.35">
      <c r="A78"/>
      <c r="B78"/>
      <c r="C78"/>
      <c r="D78" s="74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8" s="75" customFormat="1" x14ac:dyDescent="0.35">
      <c r="A79"/>
      <c r="B79"/>
      <c r="C79"/>
      <c r="D79" s="74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8" ht="26.5" customHeight="1" x14ac:dyDescent="0.35">
      <c r="D80" s="74"/>
    </row>
    <row r="81" spans="4:4" x14ac:dyDescent="0.35">
      <c r="D81" s="74"/>
    </row>
    <row r="82" spans="4:4" x14ac:dyDescent="0.35">
      <c r="D82" s="74"/>
    </row>
    <row r="83" spans="4:4" x14ac:dyDescent="0.35">
      <c r="D83" s="74"/>
    </row>
    <row r="84" spans="4:4" x14ac:dyDescent="0.35">
      <c r="D84" s="74"/>
    </row>
    <row r="85" spans="4:4" x14ac:dyDescent="0.35">
      <c r="D85" s="74"/>
    </row>
    <row r="86" spans="4:4" x14ac:dyDescent="0.35">
      <c r="D86" s="74"/>
    </row>
    <row r="87" spans="4:4" x14ac:dyDescent="0.35">
      <c r="D87" s="74"/>
    </row>
    <row r="88" spans="4:4" x14ac:dyDescent="0.35">
      <c r="D88" s="74"/>
    </row>
    <row r="89" spans="4:4" x14ac:dyDescent="0.35">
      <c r="D89" s="74"/>
    </row>
    <row r="90" spans="4:4" x14ac:dyDescent="0.35">
      <c r="D90" s="74"/>
    </row>
    <row r="91" spans="4:4" x14ac:dyDescent="0.35">
      <c r="D91" s="74"/>
    </row>
    <row r="92" spans="4:4" x14ac:dyDescent="0.35">
      <c r="D92" s="74"/>
    </row>
    <row r="93" spans="4:4" x14ac:dyDescent="0.35">
      <c r="D93" s="74"/>
    </row>
    <row r="94" spans="4:4" x14ac:dyDescent="0.35">
      <c r="D94" s="74"/>
    </row>
    <row r="95" spans="4:4" x14ac:dyDescent="0.35">
      <c r="D95" s="74"/>
    </row>
    <row r="96" spans="4:4" x14ac:dyDescent="0.35">
      <c r="D96" s="74"/>
    </row>
    <row r="97" spans="4:4" x14ac:dyDescent="0.35">
      <c r="D97" s="74"/>
    </row>
    <row r="98" spans="4:4" x14ac:dyDescent="0.35">
      <c r="D98" s="74"/>
    </row>
    <row r="99" spans="4:4" x14ac:dyDescent="0.35">
      <c r="D99" s="74"/>
    </row>
    <row r="100" spans="4:4" x14ac:dyDescent="0.35">
      <c r="D100" s="74"/>
    </row>
    <row r="101" spans="4:4" x14ac:dyDescent="0.35">
      <c r="D101" s="74"/>
    </row>
    <row r="102" spans="4:4" x14ac:dyDescent="0.35">
      <c r="D102" s="74"/>
    </row>
    <row r="103" spans="4:4" x14ac:dyDescent="0.35">
      <c r="D103" s="74"/>
    </row>
    <row r="104" spans="4:4" x14ac:dyDescent="0.35">
      <c r="D104" s="74"/>
    </row>
    <row r="105" spans="4:4" x14ac:dyDescent="0.35">
      <c r="D105" s="74"/>
    </row>
    <row r="106" spans="4:4" x14ac:dyDescent="0.35">
      <c r="D106" s="74"/>
    </row>
    <row r="107" spans="4:4" x14ac:dyDescent="0.35">
      <c r="D107" s="74"/>
    </row>
    <row r="108" spans="4:4" x14ac:dyDescent="0.35">
      <c r="D108" s="74"/>
    </row>
    <row r="109" spans="4:4" x14ac:dyDescent="0.35">
      <c r="D109" s="74"/>
    </row>
    <row r="110" spans="4:4" x14ac:dyDescent="0.35">
      <c r="D110" s="74"/>
    </row>
    <row r="111" spans="4:4" x14ac:dyDescent="0.35">
      <c r="D111" s="74"/>
    </row>
    <row r="112" spans="4:4" x14ac:dyDescent="0.35">
      <c r="D112" s="74"/>
    </row>
    <row r="113" spans="4:4" x14ac:dyDescent="0.35">
      <c r="D113" s="74"/>
    </row>
    <row r="114" spans="4:4" x14ac:dyDescent="0.35">
      <c r="D114" s="74"/>
    </row>
    <row r="115" spans="4:4" x14ac:dyDescent="0.35">
      <c r="D115" s="74"/>
    </row>
    <row r="116" spans="4:4" x14ac:dyDescent="0.35">
      <c r="D116" s="74"/>
    </row>
    <row r="117" spans="4:4" x14ac:dyDescent="0.35">
      <c r="D117" s="74"/>
    </row>
    <row r="118" spans="4:4" x14ac:dyDescent="0.35">
      <c r="D118" s="74"/>
    </row>
    <row r="119" spans="4:4" x14ac:dyDescent="0.35">
      <c r="D119" s="74"/>
    </row>
    <row r="120" spans="4:4" x14ac:dyDescent="0.35">
      <c r="D120" s="74"/>
    </row>
    <row r="121" spans="4:4" x14ac:dyDescent="0.35">
      <c r="D121" s="74"/>
    </row>
    <row r="122" spans="4:4" x14ac:dyDescent="0.35">
      <c r="D122" s="74"/>
    </row>
    <row r="123" spans="4:4" x14ac:dyDescent="0.35">
      <c r="D123" s="74"/>
    </row>
    <row r="124" spans="4:4" x14ac:dyDescent="0.35">
      <c r="D124" s="74"/>
    </row>
    <row r="125" spans="4:4" x14ac:dyDescent="0.35">
      <c r="D125" s="74"/>
    </row>
    <row r="126" spans="4:4" x14ac:dyDescent="0.35">
      <c r="D126" s="74"/>
    </row>
    <row r="127" spans="4:4" x14ac:dyDescent="0.35">
      <c r="D127" s="74"/>
    </row>
    <row r="128" spans="4:4" x14ac:dyDescent="0.35">
      <c r="D128" s="74"/>
    </row>
    <row r="129" spans="4:4" x14ac:dyDescent="0.35">
      <c r="D129" s="74"/>
    </row>
    <row r="130" spans="4:4" x14ac:dyDescent="0.35">
      <c r="D130" s="74"/>
    </row>
    <row r="131" spans="4:4" x14ac:dyDescent="0.35">
      <c r="D131" s="74"/>
    </row>
    <row r="132" spans="4:4" x14ac:dyDescent="0.35">
      <c r="D132" s="74"/>
    </row>
  </sheetData>
  <mergeCells count="5">
    <mergeCell ref="J73:N73"/>
    <mergeCell ref="J74:N74"/>
    <mergeCell ref="A1:F1"/>
    <mergeCell ref="I3:Q3"/>
    <mergeCell ref="S3:AA3"/>
  </mergeCells>
  <conditionalFormatting sqref="A64 C64:Q64 S64:AA64 AC64:XFD64">
    <cfRule type="cellIs" dxfId="307" priority="37" operator="equal">
      <formula>"Withdrawn"</formula>
    </cfRule>
    <cfRule type="cellIs" dxfId="306" priority="38" operator="equal">
      <formula>"Awaiting Decision"</formula>
    </cfRule>
    <cfRule type="cellIs" dxfId="305" priority="42" operator="equal">
      <formula>"NYD"</formula>
    </cfRule>
    <cfRule type="cellIs" dxfId="304" priority="43" operator="equal">
      <formula>"Withdrawn"</formula>
    </cfRule>
    <cfRule type="cellIs" dxfId="303" priority="44" operator="equal">
      <formula>"Permitted"</formula>
    </cfRule>
    <cfRule type="cellIs" dxfId="302" priority="45" operator="equal">
      <formula>"Refused"</formula>
    </cfRule>
  </conditionalFormatting>
  <conditionalFormatting sqref="A66:C66 F66:G67 I66:Q67 S66:AA67 AC66:XFD67">
    <cfRule type="cellIs" dxfId="301" priority="1" operator="equal">
      <formula>"Awaiting Decision"</formula>
    </cfRule>
    <cfRule type="cellIs" dxfId="300" priority="2" operator="equal">
      <formula>"Dismissed"</formula>
    </cfRule>
    <cfRule type="cellIs" dxfId="299" priority="3" operator="equal">
      <formula>"Allowed"</formula>
    </cfRule>
    <cfRule type="cellIs" dxfId="298" priority="4" operator="equal">
      <formula>"Appeal"</formula>
    </cfRule>
    <cfRule type="cellIs" dxfId="297" priority="5" operator="equal">
      <formula>"NYD"</formula>
    </cfRule>
    <cfRule type="cellIs" dxfId="296" priority="6" operator="equal">
      <formula>"Withdrawn"</formula>
    </cfRule>
    <cfRule type="cellIs" dxfId="295" priority="7" operator="equal">
      <formula>"Permitted"</formula>
    </cfRule>
    <cfRule type="cellIs" dxfId="294" priority="8" operator="equal">
      <formula>"Refused"</formula>
    </cfRule>
    <cfRule type="cellIs" dxfId="293" priority="9" operator="equal">
      <formula>"Withdrawn"</formula>
    </cfRule>
  </conditionalFormatting>
  <conditionalFormatting sqref="A67:D67">
    <cfRule type="cellIs" dxfId="292" priority="10" operator="equal">
      <formula>"Awaiting Decision"</formula>
    </cfRule>
    <cfRule type="cellIs" dxfId="291" priority="11" operator="equal">
      <formula>"Dismissed"</formula>
    </cfRule>
    <cfRule type="cellIs" dxfId="290" priority="12" operator="equal">
      <formula>"Allowed"</formula>
    </cfRule>
    <cfRule type="cellIs" dxfId="289" priority="13" operator="equal">
      <formula>"Appeal"</formula>
    </cfRule>
    <cfRule type="cellIs" dxfId="288" priority="14" operator="equal">
      <formula>"NYD"</formula>
    </cfRule>
    <cfRule type="cellIs" dxfId="287" priority="15" operator="equal">
      <formula>"Withdrawn"</formula>
    </cfRule>
    <cfRule type="cellIs" dxfId="286" priority="16" operator="equal">
      <formula>"Permitted"</formula>
    </cfRule>
    <cfRule type="cellIs" dxfId="285" priority="17" operator="equal">
      <formula>"Refused"</formula>
    </cfRule>
    <cfRule type="cellIs" dxfId="284" priority="18" operator="equal">
      <formula>"Withdrawn"</formula>
    </cfRule>
  </conditionalFormatting>
  <conditionalFormatting sqref="A64:Q64">
    <cfRule type="cellIs" dxfId="283" priority="30" operator="equal">
      <formula>"Dismissed"</formula>
    </cfRule>
    <cfRule type="cellIs" dxfId="282" priority="31" operator="equal">
      <formula>"Allowed"</formula>
    </cfRule>
    <cfRule type="cellIs" dxfId="281" priority="32" operator="equal">
      <formula>"Appeal"</formula>
    </cfRule>
  </conditionalFormatting>
  <conditionalFormatting sqref="B15:B18">
    <cfRule type="cellIs" dxfId="280" priority="522" operator="equal">
      <formula>"Dismissed"</formula>
    </cfRule>
    <cfRule type="cellIs" dxfId="279" priority="523" operator="equal">
      <formula>"Allowed"</formula>
    </cfRule>
    <cfRule type="cellIs" dxfId="278" priority="524" operator="equal">
      <formula>"Dismissed"</formula>
    </cfRule>
    <cfRule type="cellIs" dxfId="277" priority="525" operator="equal">
      <formula>"Awaiting Decision"</formula>
    </cfRule>
    <cfRule type="cellIs" dxfId="276" priority="526" operator="equal">
      <formula>"Appeal"</formula>
    </cfRule>
    <cfRule type="cellIs" dxfId="275" priority="527" operator="equal">
      <formula>"Withdrawn"</formula>
    </cfRule>
    <cfRule type="cellIs" dxfId="274" priority="528" operator="equal">
      <formula>"Refused"</formula>
    </cfRule>
    <cfRule type="cellIs" dxfId="273" priority="529" operator="equal">
      <formula>"Permitted"</formula>
    </cfRule>
    <cfRule type="cellIs" dxfId="272" priority="530" operator="equal">
      <formula>"NYD"</formula>
    </cfRule>
  </conditionalFormatting>
  <conditionalFormatting sqref="B24">
    <cfRule type="cellIs" dxfId="271" priority="459" operator="equal">
      <formula>"Dismissed"</formula>
    </cfRule>
    <cfRule type="cellIs" dxfId="270" priority="460" operator="equal">
      <formula>"Allowed"</formula>
    </cfRule>
    <cfRule type="cellIs" dxfId="269" priority="461" operator="equal">
      <formula>"Dismissed"</formula>
    </cfRule>
    <cfRule type="cellIs" dxfId="268" priority="463" operator="equal">
      <formula>"Appeal"</formula>
    </cfRule>
    <cfRule type="cellIs" dxfId="267" priority="464" operator="equal">
      <formula>"Withdrawn"</formula>
    </cfRule>
  </conditionalFormatting>
  <conditionalFormatting sqref="B24:B26">
    <cfRule type="cellIs" dxfId="266" priority="451" operator="equal">
      <formula>"Awaiting Decision"</formula>
    </cfRule>
    <cfRule type="cellIs" dxfId="265" priority="455" operator="equal">
      <formula>"NYD"</formula>
    </cfRule>
    <cfRule type="cellIs" dxfId="264" priority="457" operator="equal">
      <formula>"Permitted"</formula>
    </cfRule>
    <cfRule type="cellIs" dxfId="263" priority="458" operator="equal">
      <formula>"Refused"</formula>
    </cfRule>
  </conditionalFormatting>
  <conditionalFormatting sqref="B25:B26">
    <cfRule type="cellIs" dxfId="262" priority="452" operator="equal">
      <formula>"Dismissed"</formula>
    </cfRule>
    <cfRule type="cellIs" dxfId="261" priority="453" operator="equal">
      <formula>"Allowed"</formula>
    </cfRule>
    <cfRule type="cellIs" dxfId="260" priority="454" operator="equal">
      <formula>"Appeal"</formula>
    </cfRule>
    <cfRule type="cellIs" dxfId="259" priority="456" operator="equal">
      <formula>"Withdrawn"</formula>
    </cfRule>
  </conditionalFormatting>
  <conditionalFormatting sqref="B26">
    <cfRule type="cellIs" dxfId="258" priority="265" operator="equal">
      <formula>"Withdrawn"</formula>
    </cfRule>
  </conditionalFormatting>
  <conditionalFormatting sqref="B28:B30">
    <cfRule type="cellIs" dxfId="257" priority="276" operator="equal">
      <formula>"Dismissed"</formula>
    </cfRule>
    <cfRule type="cellIs" dxfId="256" priority="277" operator="equal">
      <formula>"Allowed"</formula>
    </cfRule>
    <cfRule type="cellIs" dxfId="255" priority="278" operator="equal">
      <formula>"Dismissed"</formula>
    </cfRule>
    <cfRule type="cellIs" dxfId="254" priority="279" operator="equal">
      <formula>"Awaiting Decision"</formula>
    </cfRule>
    <cfRule type="cellIs" dxfId="253" priority="280" operator="equal">
      <formula>"Appeal"</formula>
    </cfRule>
    <cfRule type="cellIs" dxfId="252" priority="282" operator="equal">
      <formula>"Refused"</formula>
    </cfRule>
    <cfRule type="cellIs" dxfId="251" priority="283" operator="equal">
      <formula>"Permitted"</formula>
    </cfRule>
    <cfRule type="cellIs" dxfId="250" priority="284" operator="equal">
      <formula>"NYD"</formula>
    </cfRule>
  </conditionalFormatting>
  <conditionalFormatting sqref="B28:B33">
    <cfRule type="cellIs" dxfId="249" priority="281" operator="equal">
      <formula>"Withdrawn"</formula>
    </cfRule>
  </conditionalFormatting>
  <conditionalFormatting sqref="B33">
    <cfRule type="cellIs" dxfId="248" priority="325" operator="equal">
      <formula>"Dismissed"</formula>
    </cfRule>
    <cfRule type="cellIs" dxfId="247" priority="326" operator="equal">
      <formula>"Allowed"</formula>
    </cfRule>
    <cfRule type="cellIs" dxfId="246" priority="327" operator="equal">
      <formula>"Dismissed"</formula>
    </cfRule>
    <cfRule type="cellIs" dxfId="245" priority="328" operator="equal">
      <formula>"Awaiting Decision"</formula>
    </cfRule>
    <cfRule type="cellIs" dxfId="244" priority="329" operator="equal">
      <formula>"Appeal"</formula>
    </cfRule>
    <cfRule type="cellIs" dxfId="243" priority="331" operator="equal">
      <formula>"Refused"</formula>
    </cfRule>
    <cfRule type="cellIs" dxfId="242" priority="332" operator="equal">
      <formula>"Permitted"</formula>
    </cfRule>
    <cfRule type="cellIs" dxfId="241" priority="333" operator="equal">
      <formula>"NYD"</formula>
    </cfRule>
    <cfRule type="cellIs" dxfId="240" priority="585" operator="equal">
      <formula>"Dismissed"</formula>
    </cfRule>
    <cfRule type="cellIs" dxfId="239" priority="587" operator="equal">
      <formula>"Dismissed"</formula>
    </cfRule>
  </conditionalFormatting>
  <conditionalFormatting sqref="B36:B37">
    <cfRule type="cellIs" dxfId="238" priority="305" operator="equal">
      <formula>"Dismissed"</formula>
    </cfRule>
    <cfRule type="cellIs" dxfId="237" priority="306" operator="equal">
      <formula>"Allowed"</formula>
    </cfRule>
    <cfRule type="cellIs" dxfId="236" priority="307" operator="equal">
      <formula>"Dismissed"</formula>
    </cfRule>
    <cfRule type="cellIs" dxfId="235" priority="308" operator="equal">
      <formula>"Awaiting Decision"</formula>
    </cfRule>
    <cfRule type="cellIs" dxfId="234" priority="309" operator="equal">
      <formula>"Appeal"</formula>
    </cfRule>
    <cfRule type="cellIs" dxfId="233" priority="310" operator="equal">
      <formula>"Withdrawn"</formula>
    </cfRule>
    <cfRule type="cellIs" dxfId="232" priority="311" operator="equal">
      <formula>"Refused"</formula>
    </cfRule>
    <cfRule type="cellIs" dxfId="231" priority="312" operator="equal">
      <formula>"Permitted"</formula>
    </cfRule>
    <cfRule type="cellIs" dxfId="230" priority="313" operator="equal">
      <formula>"NYD"</formula>
    </cfRule>
  </conditionalFormatting>
  <conditionalFormatting sqref="B39:B40">
    <cfRule type="cellIs" dxfId="229" priority="237" operator="equal">
      <formula>"Dismissed"</formula>
    </cfRule>
    <cfRule type="cellIs" dxfId="228" priority="238" operator="equal">
      <formula>"Allowed"</formula>
    </cfRule>
    <cfRule type="cellIs" dxfId="227" priority="239" operator="equal">
      <formula>"Dismissed"</formula>
    </cfRule>
    <cfRule type="cellIs" dxfId="226" priority="240" operator="equal">
      <formula>"Awaiting Decision"</formula>
    </cfRule>
    <cfRule type="cellIs" dxfId="225" priority="241" operator="equal">
      <formula>"Appeal"</formula>
    </cfRule>
    <cfRule type="cellIs" dxfId="224" priority="242" operator="equal">
      <formula>"Withdrawn"</formula>
    </cfRule>
    <cfRule type="cellIs" dxfId="223" priority="243" operator="equal">
      <formula>"Refused"</formula>
    </cfRule>
    <cfRule type="cellIs" dxfId="222" priority="244" operator="equal">
      <formula>"Permitted"</formula>
    </cfRule>
    <cfRule type="cellIs" dxfId="221" priority="245" operator="equal">
      <formula>"NYD"</formula>
    </cfRule>
  </conditionalFormatting>
  <conditionalFormatting sqref="B43">
    <cfRule type="cellIs" dxfId="220" priority="199" operator="equal">
      <formula>"Dismissed"</formula>
    </cfRule>
    <cfRule type="cellIs" dxfId="219" priority="200" operator="equal">
      <formula>"Allowed"</formula>
    </cfRule>
    <cfRule type="cellIs" dxfId="218" priority="201" operator="equal">
      <formula>"Dismissed"</formula>
    </cfRule>
    <cfRule type="cellIs" dxfId="217" priority="202" operator="equal">
      <formula>"Awaiting Decision"</formula>
    </cfRule>
    <cfRule type="cellIs" dxfId="216" priority="203" operator="equal">
      <formula>"Appeal"</formula>
    </cfRule>
    <cfRule type="cellIs" dxfId="215" priority="204" operator="equal">
      <formula>"Withdrawn"</formula>
    </cfRule>
    <cfRule type="cellIs" dxfId="214" priority="205" operator="equal">
      <formula>"Refused"</formula>
    </cfRule>
    <cfRule type="cellIs" dxfId="213" priority="206" operator="equal">
      <formula>"Permitted"</formula>
    </cfRule>
    <cfRule type="cellIs" dxfId="212" priority="207" operator="equal">
      <formula>"NYD"</formula>
    </cfRule>
  </conditionalFormatting>
  <conditionalFormatting sqref="B45">
    <cfRule type="cellIs" dxfId="211" priority="180" operator="equal">
      <formula>"Withdrawn"</formula>
    </cfRule>
    <cfRule type="cellIs" dxfId="210" priority="181" operator="equal">
      <formula>"Awaiting Decision"</formula>
    </cfRule>
    <cfRule type="cellIs" dxfId="209" priority="182" operator="equal">
      <formula>"Dismissed"</formula>
    </cfRule>
    <cfRule type="cellIs" dxfId="208" priority="183" operator="equal">
      <formula>"Allowed"</formula>
    </cfRule>
    <cfRule type="cellIs" dxfId="207" priority="184" operator="equal">
      <formula>"Appeal"</formula>
    </cfRule>
    <cfRule type="cellIs" dxfId="206" priority="185" operator="equal">
      <formula>"NYD"</formula>
    </cfRule>
    <cfRule type="cellIs" dxfId="205" priority="186" operator="equal">
      <formula>"Withdrawn"</formula>
    </cfRule>
    <cfRule type="cellIs" dxfId="204" priority="187" operator="equal">
      <formula>"Permitted"</formula>
    </cfRule>
    <cfRule type="cellIs" dxfId="203" priority="188" operator="equal">
      <formula>"Refused"</formula>
    </cfRule>
  </conditionalFormatting>
  <conditionalFormatting sqref="B48">
    <cfRule type="cellIs" dxfId="202" priority="170" operator="equal">
      <formula>"Dismissed"</formula>
    </cfRule>
    <cfRule type="cellIs" dxfId="201" priority="171" operator="equal">
      <formula>"Allowed"</formula>
    </cfRule>
    <cfRule type="cellIs" dxfId="200" priority="172" operator="equal">
      <formula>"Dismissed"</formula>
    </cfRule>
    <cfRule type="cellIs" dxfId="199" priority="173" operator="equal">
      <formula>"Awaiting Decision"</formula>
    </cfRule>
    <cfRule type="cellIs" dxfId="198" priority="174" operator="equal">
      <formula>"Appeal"</formula>
    </cfRule>
    <cfRule type="cellIs" dxfId="197" priority="175" operator="equal">
      <formula>"Withdrawn"</formula>
    </cfRule>
    <cfRule type="cellIs" dxfId="196" priority="176" operator="equal">
      <formula>"Refused"</formula>
    </cfRule>
    <cfRule type="cellIs" dxfId="195" priority="177" operator="equal">
      <formula>"Permitted"</formula>
    </cfRule>
    <cfRule type="cellIs" dxfId="194" priority="178" operator="equal">
      <formula>"NYD"</formula>
    </cfRule>
  </conditionalFormatting>
  <conditionalFormatting sqref="B50:B51">
    <cfRule type="cellIs" dxfId="193" priority="155" operator="equal">
      <formula>"Allowed"</formula>
    </cfRule>
    <cfRule type="cellIs" dxfId="192" priority="156" operator="equal">
      <formula>"Appeal"</formula>
    </cfRule>
    <cfRule type="cellIs" dxfId="191" priority="158" operator="equal">
      <formula>"Withdrawn"</formula>
    </cfRule>
  </conditionalFormatting>
  <conditionalFormatting sqref="B50:B52">
    <cfRule type="cellIs" dxfId="190" priority="145" operator="equal">
      <formula>"Dismissed"</formula>
    </cfRule>
    <cfRule type="cellIs" dxfId="189" priority="146" operator="equal">
      <formula>"Awaiting Decision"</formula>
    </cfRule>
    <cfRule type="cellIs" dxfId="188" priority="148" operator="equal">
      <formula>"Withdrawn"</formula>
    </cfRule>
    <cfRule type="cellIs" dxfId="187" priority="149" operator="equal">
      <formula>"Refused"</formula>
    </cfRule>
    <cfRule type="cellIs" dxfId="186" priority="150" operator="equal">
      <formula>"Permitted"</formula>
    </cfRule>
    <cfRule type="cellIs" dxfId="185" priority="151" operator="equal">
      <formula>"NYD"</formula>
    </cfRule>
  </conditionalFormatting>
  <conditionalFormatting sqref="B52">
    <cfRule type="cellIs" dxfId="184" priority="143" operator="equal">
      <formula>"Dismissed"</formula>
    </cfRule>
    <cfRule type="cellIs" dxfId="183" priority="144" operator="equal">
      <formula>"Allowed"</formula>
    </cfRule>
    <cfRule type="cellIs" dxfId="182" priority="147" operator="equal">
      <formula>"Appeal"</formula>
    </cfRule>
  </conditionalFormatting>
  <conditionalFormatting sqref="B56:B58">
    <cfRule type="cellIs" dxfId="181" priority="115" operator="equal">
      <formula>"Withdrawn"</formula>
    </cfRule>
  </conditionalFormatting>
  <conditionalFormatting sqref="B57:B58">
    <cfRule type="cellIs" dxfId="180" priority="116" operator="equal">
      <formula>"Awaiting Decision"</formula>
    </cfRule>
    <cfRule type="cellIs" dxfId="179" priority="117" operator="equal">
      <formula>"Dismissed"</formula>
    </cfRule>
    <cfRule type="cellIs" dxfId="178" priority="118" operator="equal">
      <formula>"Allowed"</formula>
    </cfRule>
    <cfRule type="cellIs" dxfId="177" priority="119" operator="equal">
      <formula>"Appeal"</formula>
    </cfRule>
    <cfRule type="cellIs" dxfId="176" priority="120" operator="equal">
      <formula>"NYD"</formula>
    </cfRule>
    <cfRule type="cellIs" dxfId="175" priority="121" operator="equal">
      <formula>"Withdrawn"</formula>
    </cfRule>
    <cfRule type="cellIs" dxfId="174" priority="122" operator="equal">
      <formula>"Permitted"</formula>
    </cfRule>
    <cfRule type="cellIs" dxfId="173" priority="123" operator="equal">
      <formula>"Refused"</formula>
    </cfRule>
  </conditionalFormatting>
  <conditionalFormatting sqref="B64">
    <cfRule type="cellIs" dxfId="172" priority="34" operator="equal">
      <formula>"Withdrawn"</formula>
    </cfRule>
  </conditionalFormatting>
  <conditionalFormatting sqref="B64:B65">
    <cfRule type="cellIs" dxfId="171" priority="28" operator="equal">
      <formula>"Withdrawn"</formula>
    </cfRule>
    <cfRule type="cellIs" dxfId="170" priority="29" operator="equal">
      <formula>"Awaiting Decision"</formula>
    </cfRule>
    <cfRule type="cellIs" dxfId="169" priority="33" operator="equal">
      <formula>"NYD"</formula>
    </cfRule>
    <cfRule type="cellIs" dxfId="168" priority="35" operator="equal">
      <formula>"Permitted"</formula>
    </cfRule>
    <cfRule type="cellIs" dxfId="167" priority="36" operator="equal">
      <formula>"Refused"</formula>
    </cfRule>
  </conditionalFormatting>
  <conditionalFormatting sqref="B65">
    <cfRule type="cellIs" dxfId="166" priority="56" operator="equal">
      <formula>"Dismissed"</formula>
    </cfRule>
    <cfRule type="cellIs" dxfId="165" priority="57" operator="equal">
      <formula>"Allowed"</formula>
    </cfRule>
    <cfRule type="cellIs" dxfId="164" priority="58" operator="equal">
      <formula>"Dismissed"</formula>
    </cfRule>
    <cfRule type="cellIs" dxfId="163" priority="60" operator="equal">
      <formula>"Appeal"</formula>
    </cfRule>
  </conditionalFormatting>
  <conditionalFormatting sqref="D15">
    <cfRule type="cellIs" dxfId="162" priority="558" operator="equal">
      <formula>"Dismissed"</formula>
    </cfRule>
    <cfRule type="cellIs" dxfId="161" priority="559" operator="equal">
      <formula>"Allowed"</formula>
    </cfRule>
    <cfRule type="cellIs" dxfId="160" priority="560" operator="equal">
      <formula>"Dismissed"</formula>
    </cfRule>
    <cfRule type="cellIs" dxfId="159" priority="561" operator="equal">
      <formula>"Awaiting Decision"</formula>
    </cfRule>
    <cfRule type="cellIs" dxfId="158" priority="562" operator="equal">
      <formula>"Appeal"</formula>
    </cfRule>
    <cfRule type="cellIs" dxfId="157" priority="563" operator="equal">
      <formula>"Withdrawn"</formula>
    </cfRule>
    <cfRule type="cellIs" dxfId="156" priority="564" operator="equal">
      <formula>"Refused"</formula>
    </cfRule>
    <cfRule type="cellIs" dxfId="155" priority="565" operator="equal">
      <formula>"Permitted"</formula>
    </cfRule>
    <cfRule type="cellIs" dxfId="154" priority="566" operator="equal">
      <formula>"NYD"</formula>
    </cfRule>
  </conditionalFormatting>
  <conditionalFormatting sqref="D17">
    <cfRule type="cellIs" dxfId="153" priority="531" operator="equal">
      <formula>"Dismissed"</formula>
    </cfRule>
    <cfRule type="cellIs" dxfId="152" priority="532" operator="equal">
      <formula>"Allowed"</formula>
    </cfRule>
    <cfRule type="cellIs" dxfId="151" priority="533" operator="equal">
      <formula>"Dismissed"</formula>
    </cfRule>
    <cfRule type="cellIs" dxfId="150" priority="534" operator="equal">
      <formula>"Awaiting Decision"</formula>
    </cfRule>
    <cfRule type="cellIs" dxfId="149" priority="535" operator="equal">
      <formula>"Appeal"</formula>
    </cfRule>
    <cfRule type="cellIs" dxfId="148" priority="536" operator="equal">
      <formula>"Withdrawn"</formula>
    </cfRule>
    <cfRule type="cellIs" dxfId="147" priority="537" operator="equal">
      <formula>"Refused"</formula>
    </cfRule>
    <cfRule type="cellIs" dxfId="146" priority="538" operator="equal">
      <formula>"Permitted"</formula>
    </cfRule>
    <cfRule type="cellIs" dxfId="145" priority="539" operator="equal">
      <formula>"NYD"</formula>
    </cfRule>
  </conditionalFormatting>
  <conditionalFormatting sqref="D60">
    <cfRule type="cellIs" dxfId="144" priority="88" operator="equal">
      <formula>"Withdrawn"</formula>
    </cfRule>
    <cfRule type="cellIs" dxfId="143" priority="89" operator="equal">
      <formula>"Awaiting Decision"</formula>
    </cfRule>
    <cfRule type="cellIs" dxfId="142" priority="90" operator="equal">
      <formula>"Dismissed"</formula>
    </cfRule>
    <cfRule type="cellIs" dxfId="141" priority="91" operator="equal">
      <formula>"Allowed"</formula>
    </cfRule>
    <cfRule type="cellIs" dxfId="140" priority="92" operator="equal">
      <formula>"Appeal"</formula>
    </cfRule>
    <cfRule type="cellIs" dxfId="139" priority="94" operator="equal">
      <formula>"Withdrawn"</formula>
    </cfRule>
  </conditionalFormatting>
  <conditionalFormatting sqref="D60:D63">
    <cfRule type="cellIs" dxfId="138" priority="76" operator="equal">
      <formula>"NYD"</formula>
    </cfRule>
    <cfRule type="cellIs" dxfId="137" priority="77" operator="equal">
      <formula>"Refused"</formula>
    </cfRule>
    <cfRule type="cellIs" dxfId="136" priority="78" operator="equal">
      <formula>"Permitted"</formula>
    </cfRule>
  </conditionalFormatting>
  <conditionalFormatting sqref="D61:D63">
    <cfRule type="cellIs" dxfId="135" priority="75" operator="equal">
      <formula>"Withdrawn"</formula>
    </cfRule>
  </conditionalFormatting>
  <conditionalFormatting sqref="E15:E16">
    <cfRule type="cellIs" dxfId="134" priority="549" operator="equal">
      <formula>"Dismissed"</formula>
    </cfRule>
    <cfRule type="cellIs" dxfId="133" priority="550" operator="equal">
      <formula>"Allowed"</formula>
    </cfRule>
    <cfRule type="cellIs" dxfId="132" priority="551" operator="equal">
      <formula>"Dismissed"</formula>
    </cfRule>
    <cfRule type="cellIs" dxfId="131" priority="552" operator="equal">
      <formula>"Awaiting Decision"</formula>
    </cfRule>
    <cfRule type="cellIs" dxfId="130" priority="553" operator="equal">
      <formula>"Appeal"</formula>
    </cfRule>
    <cfRule type="cellIs" dxfId="129" priority="554" operator="equal">
      <formula>"Withdrawn"</formula>
    </cfRule>
    <cfRule type="cellIs" dxfId="128" priority="555" operator="equal">
      <formula>"Refused"</formula>
    </cfRule>
    <cfRule type="cellIs" dxfId="127" priority="556" operator="equal">
      <formula>"Permitted"</formula>
    </cfRule>
    <cfRule type="cellIs" dxfId="126" priority="557" operator="equal">
      <formula>"NYD"</formula>
    </cfRule>
  </conditionalFormatting>
  <conditionalFormatting sqref="E20">
    <cfRule type="cellIs" dxfId="125" priority="513" operator="equal">
      <formula>"Dismissed"</formula>
    </cfRule>
    <cfRule type="cellIs" dxfId="124" priority="514" operator="equal">
      <formula>"Allowed"</formula>
    </cfRule>
    <cfRule type="cellIs" dxfId="123" priority="515" operator="equal">
      <formula>"Dismissed"</formula>
    </cfRule>
    <cfRule type="cellIs" dxfId="122" priority="516" operator="equal">
      <formula>"Awaiting Decision"</formula>
    </cfRule>
    <cfRule type="cellIs" dxfId="121" priority="517" operator="equal">
      <formula>"Appeal"</formula>
    </cfRule>
    <cfRule type="cellIs" dxfId="120" priority="518" operator="equal">
      <formula>"Withdrawn"</formula>
    </cfRule>
    <cfRule type="cellIs" dxfId="119" priority="519" operator="equal">
      <formula>"Refused"</formula>
    </cfRule>
    <cfRule type="cellIs" dxfId="118" priority="520" operator="equal">
      <formula>"Permitted"</formula>
    </cfRule>
    <cfRule type="cellIs" dxfId="117" priority="521" operator="equal">
      <formula>"NYD"</formula>
    </cfRule>
  </conditionalFormatting>
  <conditionalFormatting sqref="E26">
    <cfRule type="cellIs" dxfId="116" priority="256" operator="equal">
      <formula>"Withdrawn"</formula>
    </cfRule>
    <cfRule type="cellIs" dxfId="115" priority="258" operator="equal">
      <formula>"Dismissed"</formula>
    </cfRule>
    <cfRule type="cellIs" dxfId="114" priority="259" operator="equal">
      <formula>"Allowed"</formula>
    </cfRule>
    <cfRule type="cellIs" dxfId="113" priority="260" operator="equal">
      <formula>"Appeal"</formula>
    </cfRule>
    <cfRule type="cellIs" dxfId="112" priority="262" operator="equal">
      <formula>"Withdrawn"</formula>
    </cfRule>
  </conditionalFormatting>
  <conditionalFormatting sqref="E26:E28">
    <cfRule type="cellIs" dxfId="111" priority="257" operator="equal">
      <formula>"Awaiting Decision"</formula>
    </cfRule>
    <cfRule type="cellIs" dxfId="110" priority="261" operator="equal">
      <formula>"NYD"</formula>
    </cfRule>
    <cfRule type="cellIs" dxfId="109" priority="263" operator="equal">
      <formula>"Permitted"</formula>
    </cfRule>
    <cfRule type="cellIs" dxfId="108" priority="264" operator="equal">
      <formula>"Refused"</formula>
    </cfRule>
  </conditionalFormatting>
  <conditionalFormatting sqref="E27:E28">
    <cfRule type="cellIs" dxfId="107" priority="268" operator="equal">
      <formula>"Dismissed"</formula>
    </cfRule>
    <cfRule type="cellIs" dxfId="106" priority="445" operator="equal">
      <formula>"Allowed"</formula>
    </cfRule>
    <cfRule type="cellIs" dxfId="105" priority="446" operator="equal">
      <formula>"Appeal"</formula>
    </cfRule>
    <cfRule type="cellIs" dxfId="104" priority="448" operator="equal">
      <formula>"Withdrawn"</formula>
    </cfRule>
  </conditionalFormatting>
  <conditionalFormatting sqref="E28">
    <cfRule type="cellIs" dxfId="103" priority="266" operator="equal">
      <formula>"Dismissed"</formula>
    </cfRule>
    <cfRule type="cellIs" dxfId="102" priority="267" operator="equal">
      <formula>"Allowed"</formula>
    </cfRule>
    <cfRule type="cellIs" dxfId="101" priority="270" operator="equal">
      <formula>"Appeal"</formula>
    </cfRule>
    <cfRule type="cellIs" dxfId="100" priority="271" operator="equal">
      <formula>"Withdrawn"</formula>
    </cfRule>
  </conditionalFormatting>
  <conditionalFormatting sqref="E33">
    <cfRule type="cellIs" dxfId="99" priority="286" operator="equal">
      <formula>"Dismissed"</formula>
    </cfRule>
    <cfRule type="cellIs" dxfId="98" priority="287" operator="equal">
      <formula>"Allowed"</formula>
    </cfRule>
    <cfRule type="cellIs" dxfId="97" priority="288" operator="equal">
      <formula>"Dismissed"</formula>
    </cfRule>
    <cfRule type="cellIs" dxfId="96" priority="289" operator="equal">
      <formula>"Awaiting Decision"</formula>
    </cfRule>
    <cfRule type="cellIs" dxfId="95" priority="290" operator="equal">
      <formula>"Appeal"</formula>
    </cfRule>
    <cfRule type="cellIs" dxfId="94" priority="291" operator="equal">
      <formula>"Withdrawn"</formula>
    </cfRule>
    <cfRule type="cellIs" dxfId="93" priority="292" operator="equal">
      <formula>"Refused"</formula>
    </cfRule>
    <cfRule type="cellIs" dxfId="92" priority="293" operator="equal">
      <formula>"Permitted"</formula>
    </cfRule>
    <cfRule type="cellIs" dxfId="91" priority="294" operator="equal">
      <formula>"NYD"</formula>
    </cfRule>
  </conditionalFormatting>
  <conditionalFormatting sqref="E37">
    <cfRule type="cellIs" dxfId="90" priority="296" operator="equal">
      <formula>"Dismissed"</formula>
    </cfRule>
    <cfRule type="cellIs" dxfId="89" priority="297" operator="equal">
      <formula>"Allowed"</formula>
    </cfRule>
    <cfRule type="cellIs" dxfId="88" priority="298" operator="equal">
      <formula>"Dismissed"</formula>
    </cfRule>
    <cfRule type="cellIs" dxfId="87" priority="300" operator="equal">
      <formula>"Appeal"</formula>
    </cfRule>
  </conditionalFormatting>
  <conditionalFormatting sqref="E37:E40">
    <cfRule type="cellIs" dxfId="86" priority="230" operator="equal">
      <formula>"Awaiting Decision"</formula>
    </cfRule>
    <cfRule type="cellIs" dxfId="85" priority="232" operator="equal">
      <formula>"Withdrawn"</formula>
    </cfRule>
    <cfRule type="cellIs" dxfId="84" priority="233" operator="equal">
      <formula>"Refused"</formula>
    </cfRule>
    <cfRule type="cellIs" dxfId="83" priority="234" operator="equal">
      <formula>"Permitted"</formula>
    </cfRule>
    <cfRule type="cellIs" dxfId="82" priority="235" operator="equal">
      <formula>"NYD"</formula>
    </cfRule>
  </conditionalFormatting>
  <conditionalFormatting sqref="E38">
    <cfRule type="cellIs" dxfId="81" priority="250" operator="equal">
      <formula>"Allowed"</formula>
    </cfRule>
    <cfRule type="cellIs" dxfId="80" priority="251" operator="equal">
      <formula>"Appeal"</formula>
    </cfRule>
    <cfRule type="cellIs" dxfId="79" priority="253" operator="equal">
      <formula>"Withdrawn"</formula>
    </cfRule>
  </conditionalFormatting>
  <conditionalFormatting sqref="E38:E40">
    <cfRule type="cellIs" dxfId="78" priority="229" operator="equal">
      <formula>"Dismissed"</formula>
    </cfRule>
  </conditionalFormatting>
  <conditionalFormatting sqref="E39:E40">
    <cfRule type="cellIs" dxfId="77" priority="227" operator="equal">
      <formula>"Dismissed"</formula>
    </cfRule>
    <cfRule type="cellIs" dxfId="76" priority="228" operator="equal">
      <formula>"Allowed"</formula>
    </cfRule>
    <cfRule type="cellIs" dxfId="75" priority="231" operator="equal">
      <formula>"Appeal"</formula>
    </cfRule>
  </conditionalFormatting>
  <conditionalFormatting sqref="E42">
    <cfRule type="cellIs" dxfId="74" priority="221" operator="equal">
      <formula>"Allowed"</formula>
    </cfRule>
    <cfRule type="cellIs" dxfId="73" priority="222" operator="equal">
      <formula>"Appeal"</formula>
    </cfRule>
    <cfRule type="cellIs" dxfId="72" priority="224" operator="equal">
      <formula>"Withdrawn"</formula>
    </cfRule>
  </conditionalFormatting>
  <conditionalFormatting sqref="E42:E43">
    <cfRule type="cellIs" dxfId="71" priority="191" operator="equal">
      <formula>"Dismissed"</formula>
    </cfRule>
    <cfRule type="cellIs" dxfId="70" priority="192" operator="equal">
      <formula>"Awaiting Decision"</formula>
    </cfRule>
    <cfRule type="cellIs" dxfId="69" priority="194" operator="equal">
      <formula>"Withdrawn"</formula>
    </cfRule>
    <cfRule type="cellIs" dxfId="68" priority="195" operator="equal">
      <formula>"Refused"</formula>
    </cfRule>
    <cfRule type="cellIs" dxfId="67" priority="196" operator="equal">
      <formula>"Permitted"</formula>
    </cfRule>
    <cfRule type="cellIs" dxfId="66" priority="197" operator="equal">
      <formula>"NYD"</formula>
    </cfRule>
  </conditionalFormatting>
  <conditionalFormatting sqref="E43">
    <cfRule type="cellIs" dxfId="65" priority="189" operator="equal">
      <formula>"Dismissed"</formula>
    </cfRule>
    <cfRule type="cellIs" dxfId="64" priority="190" operator="equal">
      <formula>"Allowed"</formula>
    </cfRule>
    <cfRule type="cellIs" dxfId="63" priority="193" operator="equal">
      <formula>"Appeal"</formula>
    </cfRule>
  </conditionalFormatting>
  <conditionalFormatting sqref="E57:E60">
    <cfRule type="cellIs" dxfId="62" priority="79" operator="equal">
      <formula>"Withdrawn"</formula>
    </cfRule>
    <cfRule type="cellIs" dxfId="61" priority="80" operator="equal">
      <formula>"Awaiting Decision"</formula>
    </cfRule>
    <cfRule type="cellIs" dxfId="60" priority="81" operator="equal">
      <formula>"Dismissed"</formula>
    </cfRule>
    <cfRule type="cellIs" dxfId="59" priority="82" operator="equal">
      <formula>"Allowed"</formula>
    </cfRule>
    <cfRule type="cellIs" dxfId="58" priority="83" operator="equal">
      <formula>"Appeal"</formula>
    </cfRule>
    <cfRule type="cellIs" dxfId="57" priority="84" operator="equal">
      <formula>"NYD"</formula>
    </cfRule>
    <cfRule type="cellIs" dxfId="56" priority="85" operator="equal">
      <formula>"Withdrawn"</formula>
    </cfRule>
    <cfRule type="cellIs" dxfId="55" priority="86" operator="equal">
      <formula>"Permitted"</formula>
    </cfRule>
    <cfRule type="cellIs" dxfId="54" priority="87" operator="equal">
      <formula>"Refused"</formula>
    </cfRule>
  </conditionalFormatting>
  <conditionalFormatting sqref="E65">
    <cfRule type="cellIs" dxfId="53" priority="46" operator="equal">
      <formula>"Dismissed"</formula>
    </cfRule>
    <cfRule type="cellIs" dxfId="52" priority="47" operator="equal">
      <formula>"Allowed"</formula>
    </cfRule>
    <cfRule type="cellIs" dxfId="51" priority="48" operator="equal">
      <formula>"Dismissed"</formula>
    </cfRule>
    <cfRule type="cellIs" dxfId="50" priority="49" operator="equal">
      <formula>"Awaiting Decision"</formula>
    </cfRule>
    <cfRule type="cellIs" dxfId="49" priority="50" operator="equal">
      <formula>"Appeal"</formula>
    </cfRule>
    <cfRule type="cellIs" dxfId="48" priority="51" operator="equal">
      <formula>"Withdrawn"</formula>
    </cfRule>
    <cfRule type="cellIs" dxfId="47" priority="52" operator="equal">
      <formula>"Refused"</formula>
    </cfRule>
    <cfRule type="cellIs" dxfId="46" priority="53" operator="equal">
      <formula>"Permitted"</formula>
    </cfRule>
    <cfRule type="cellIs" dxfId="45" priority="54" operator="equal">
      <formula>"NYD"</formula>
    </cfRule>
  </conditionalFormatting>
  <conditionalFormatting sqref="E68">
    <cfRule type="cellIs" dxfId="44" priority="66" operator="equal">
      <formula>"Withdrawn"</formula>
    </cfRule>
    <cfRule type="cellIs" dxfId="43" priority="67" operator="equal">
      <formula>"Awaiting Decision"</formula>
    </cfRule>
    <cfRule type="cellIs" dxfId="42" priority="68" operator="equal">
      <formula>"Dismissed"</formula>
    </cfRule>
    <cfRule type="cellIs" dxfId="41" priority="69" operator="equal">
      <formula>"Allowed"</formula>
    </cfRule>
    <cfRule type="cellIs" dxfId="40" priority="70" operator="equal">
      <formula>"Appeal"</formula>
    </cfRule>
    <cfRule type="cellIs" dxfId="39" priority="71" operator="equal">
      <formula>"NYD"</formula>
    </cfRule>
    <cfRule type="cellIs" dxfId="38" priority="72" operator="equal">
      <formula>"Withdrawn"</formula>
    </cfRule>
    <cfRule type="cellIs" dxfId="37" priority="73" operator="equal">
      <formula>"Permitted"</formula>
    </cfRule>
    <cfRule type="cellIs" dxfId="36" priority="74" operator="equal">
      <formula>"Refused"</formula>
    </cfRule>
  </conditionalFormatting>
  <conditionalFormatting sqref="H42">
    <cfRule type="cellIs" dxfId="35" priority="209" operator="equal">
      <formula>"Withdrawn"</formula>
    </cfRule>
    <cfRule type="cellIs" dxfId="34" priority="210" operator="equal">
      <formula>"Awaiting Decision"</formula>
    </cfRule>
    <cfRule type="cellIs" dxfId="33" priority="211" operator="equal">
      <formula>"Dismissed"</formula>
    </cfRule>
    <cfRule type="cellIs" dxfId="32" priority="212" operator="equal">
      <formula>"Allowed"</formula>
    </cfRule>
    <cfRule type="cellIs" dxfId="31" priority="213" operator="equal">
      <formula>"Appeal"</formula>
    </cfRule>
    <cfRule type="cellIs" dxfId="30" priority="214" operator="equal">
      <formula>"NYD"</formula>
    </cfRule>
    <cfRule type="cellIs" dxfId="29" priority="215" operator="equal">
      <formula>"Withdrawn"</formula>
    </cfRule>
    <cfRule type="cellIs" dxfId="28" priority="216" operator="equal">
      <formula>"Permitted"</formula>
    </cfRule>
    <cfRule type="cellIs" dxfId="27" priority="217" operator="equal">
      <formula>"Refused"</formula>
    </cfRule>
  </conditionalFormatting>
  <conditionalFormatting sqref="S64:AA64 AC64:XFD64">
    <cfRule type="cellIs" dxfId="26" priority="39" operator="equal">
      <formula>"Dismissed"</formula>
    </cfRule>
    <cfRule type="cellIs" dxfId="25" priority="40" operator="equal">
      <formula>"Allowed"</formula>
    </cfRule>
    <cfRule type="cellIs" dxfId="24" priority="41" operator="equal">
      <formula>"Appeal"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5ABE-79AC-4C1A-A76E-0ADB63A536A7}">
  <dimension ref="A1:AB119"/>
  <sheetViews>
    <sheetView topLeftCell="A12" zoomScale="85" zoomScaleNormal="85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9.1796875" style="1" bestFit="1" customWidth="1"/>
    <col min="6" max="6" width="13.81640625" style="1" customWidth="1"/>
    <col min="7" max="7" width="15.7265625" style="1" bestFit="1" customWidth="1"/>
    <col min="8" max="8" width="4.1796875" style="1" bestFit="1" customWidth="1"/>
    <col min="9" max="9" width="5.453125" style="1" customWidth="1"/>
    <col min="10" max="10" width="4.453125" style="1" bestFit="1" customWidth="1"/>
    <col min="11" max="12" width="3.81640625" style="1" bestFit="1" customWidth="1"/>
    <col min="13" max="13" width="4.453125" style="1" bestFit="1" customWidth="1"/>
    <col min="14" max="14" width="6.453125" style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8" width="3.54296875" style="1" bestFit="1" customWidth="1"/>
    <col min="19" max="19" width="4.17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16384" width="10.453125" style="1"/>
  </cols>
  <sheetData>
    <row r="1" spans="1:27" ht="21" x14ac:dyDescent="0.5">
      <c r="A1" s="154" t="s">
        <v>243</v>
      </c>
      <c r="B1" s="154"/>
      <c r="C1" s="154"/>
      <c r="D1" s="154"/>
      <c r="E1" s="154"/>
      <c r="F1" s="154"/>
    </row>
    <row r="2" spans="1:27" x14ac:dyDescent="0.3">
      <c r="D2" s="3"/>
    </row>
    <row r="3" spans="1:27" x14ac:dyDescent="0.3">
      <c r="D3" s="3"/>
      <c r="H3" s="155" t="s">
        <v>0</v>
      </c>
      <c r="I3" s="155"/>
      <c r="J3" s="155"/>
      <c r="K3" s="155"/>
      <c r="L3" s="155"/>
      <c r="M3" s="155"/>
      <c r="N3" s="155"/>
      <c r="O3" s="155"/>
      <c r="P3" s="155"/>
      <c r="Q3" s="4"/>
      <c r="R3" s="156" t="s">
        <v>1</v>
      </c>
      <c r="S3" s="157"/>
      <c r="T3" s="157"/>
      <c r="U3" s="157"/>
      <c r="V3" s="157"/>
      <c r="W3" s="157"/>
      <c r="X3" s="157"/>
      <c r="Y3" s="157"/>
      <c r="Z3" s="158"/>
      <c r="AA3" s="4"/>
    </row>
    <row r="4" spans="1:27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27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27" x14ac:dyDescent="0.3">
      <c r="A6" s="11">
        <v>1</v>
      </c>
      <c r="B6" s="11" t="s">
        <v>244</v>
      </c>
      <c r="C6" s="11">
        <v>1</v>
      </c>
      <c r="D6" s="11" t="s">
        <v>82</v>
      </c>
      <c r="E6" s="11" t="s">
        <v>245</v>
      </c>
      <c r="F6" s="11" t="s">
        <v>23</v>
      </c>
      <c r="G6" s="12">
        <v>44662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35">
        <v>0</v>
      </c>
      <c r="P6" s="56">
        <v>0</v>
      </c>
      <c r="Q6" s="19">
        <f>SUM(H6:P6)</f>
        <v>1</v>
      </c>
      <c r="R6" s="57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35">
        <v>0</v>
      </c>
      <c r="Z6" s="56">
        <v>0</v>
      </c>
      <c r="AA6" s="7">
        <f t="shared" ref="AA6:AA14" si="0">SUM(R6:Z6)</f>
        <v>0</v>
      </c>
    </row>
    <row r="7" spans="1:27" x14ac:dyDescent="0.3">
      <c r="A7" s="11"/>
      <c r="B7" s="11" t="s">
        <v>246</v>
      </c>
      <c r="C7" s="11">
        <v>3</v>
      </c>
      <c r="D7" s="11" t="s">
        <v>179</v>
      </c>
      <c r="E7" s="11" t="s">
        <v>247</v>
      </c>
      <c r="F7" s="11" t="s">
        <v>23</v>
      </c>
      <c r="G7" s="12">
        <v>44670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3</v>
      </c>
      <c r="N7" s="11">
        <v>0</v>
      </c>
      <c r="O7" s="35">
        <v>0</v>
      </c>
      <c r="P7" s="56">
        <v>0</v>
      </c>
      <c r="Q7" s="19">
        <f>SUM(H7:P7)</f>
        <v>3</v>
      </c>
      <c r="R7" s="57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35">
        <v>0</v>
      </c>
      <c r="Z7" s="56">
        <v>0</v>
      </c>
      <c r="AA7" s="7">
        <f t="shared" si="0"/>
        <v>0</v>
      </c>
    </row>
    <row r="8" spans="1:27" x14ac:dyDescent="0.3">
      <c r="A8" s="11"/>
      <c r="B8" s="11" t="s">
        <v>248</v>
      </c>
      <c r="C8" s="11">
        <v>3</v>
      </c>
      <c r="D8" s="11" t="s">
        <v>238</v>
      </c>
      <c r="E8" s="11" t="s">
        <v>249</v>
      </c>
      <c r="F8" s="11" t="s">
        <v>23</v>
      </c>
      <c r="G8" s="12">
        <v>44678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35">
        <v>2</v>
      </c>
      <c r="P8" s="56">
        <v>0</v>
      </c>
      <c r="Q8" s="19">
        <f t="shared" ref="Q8:Q14" si="1">SUM(H8:P8)</f>
        <v>3</v>
      </c>
      <c r="R8" s="57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35">
        <v>0</v>
      </c>
      <c r="Z8" s="56">
        <v>0</v>
      </c>
      <c r="AA8" s="7">
        <f t="shared" si="0"/>
        <v>0</v>
      </c>
    </row>
    <row r="9" spans="1:27" x14ac:dyDescent="0.3">
      <c r="A9" s="11"/>
      <c r="B9" s="11" t="s">
        <v>250</v>
      </c>
      <c r="C9" s="11">
        <v>3</v>
      </c>
      <c r="D9" s="11" t="s">
        <v>251</v>
      </c>
      <c r="E9" s="11" t="s">
        <v>252</v>
      </c>
      <c r="F9" s="11" t="s">
        <v>23</v>
      </c>
      <c r="G9" s="12">
        <v>44697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1</v>
      </c>
      <c r="N9" s="11">
        <v>2</v>
      </c>
      <c r="O9" s="35">
        <v>0</v>
      </c>
      <c r="P9" s="56">
        <v>0</v>
      </c>
      <c r="Q9" s="19">
        <f t="shared" si="1"/>
        <v>3</v>
      </c>
      <c r="R9" s="57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35">
        <v>0</v>
      </c>
      <c r="Z9" s="56">
        <v>0</v>
      </c>
      <c r="AA9" s="7">
        <f t="shared" si="0"/>
        <v>0</v>
      </c>
    </row>
    <row r="10" spans="1:27" x14ac:dyDescent="0.3">
      <c r="A10" s="11"/>
      <c r="B10" s="11" t="s">
        <v>253</v>
      </c>
      <c r="C10" s="11">
        <v>6</v>
      </c>
      <c r="D10" s="11" t="s">
        <v>45</v>
      </c>
      <c r="E10" s="11" t="s">
        <v>254</v>
      </c>
      <c r="F10" s="11" t="s">
        <v>23</v>
      </c>
      <c r="G10" s="12">
        <v>44699</v>
      </c>
      <c r="H10" s="11">
        <v>0</v>
      </c>
      <c r="I10" s="11">
        <v>6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35">
        <v>0</v>
      </c>
      <c r="P10" s="56">
        <v>0</v>
      </c>
      <c r="Q10" s="19">
        <f t="shared" si="1"/>
        <v>6</v>
      </c>
      <c r="R10" s="57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35">
        <v>0</v>
      </c>
      <c r="Z10" s="56">
        <v>0</v>
      </c>
      <c r="AA10" s="7">
        <f t="shared" si="0"/>
        <v>0</v>
      </c>
    </row>
    <row r="11" spans="1:27" x14ac:dyDescent="0.3">
      <c r="A11" s="11"/>
      <c r="B11" s="11" t="s">
        <v>255</v>
      </c>
      <c r="C11" s="11">
        <v>1</v>
      </c>
      <c r="D11" s="11" t="s">
        <v>192</v>
      </c>
      <c r="E11" s="11" t="s">
        <v>256</v>
      </c>
      <c r="F11" s="11" t="s">
        <v>23</v>
      </c>
      <c r="G11" s="12">
        <v>44705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35">
        <v>0</v>
      </c>
      <c r="P11" s="56">
        <v>0</v>
      </c>
      <c r="Q11" s="19">
        <f t="shared" si="1"/>
        <v>1</v>
      </c>
      <c r="R11" s="57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35">
        <v>0</v>
      </c>
      <c r="Z11" s="56">
        <v>0</v>
      </c>
      <c r="AA11" s="7">
        <f t="shared" si="0"/>
        <v>0</v>
      </c>
    </row>
    <row r="12" spans="1:27" x14ac:dyDescent="0.3">
      <c r="A12" s="11"/>
      <c r="B12" s="11" t="s">
        <v>257</v>
      </c>
      <c r="C12" s="11">
        <v>6</v>
      </c>
      <c r="D12" s="12" t="s">
        <v>238</v>
      </c>
      <c r="E12" s="11" t="s">
        <v>258</v>
      </c>
      <c r="F12" s="11" t="s">
        <v>23</v>
      </c>
      <c r="G12" s="12">
        <v>44708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</v>
      </c>
      <c r="N12" s="11">
        <v>4</v>
      </c>
      <c r="O12" s="11">
        <v>0</v>
      </c>
      <c r="P12" s="11">
        <v>0</v>
      </c>
      <c r="Q12" s="19">
        <f t="shared" si="1"/>
        <v>6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7">
        <f>SUM(R12:Z12)</f>
        <v>0</v>
      </c>
    </row>
    <row r="13" spans="1:27" x14ac:dyDescent="0.3">
      <c r="A13" s="11"/>
      <c r="B13" s="11" t="s">
        <v>259</v>
      </c>
      <c r="C13" s="11">
        <v>1</v>
      </c>
      <c r="D13" s="12" t="s">
        <v>260</v>
      </c>
      <c r="E13" s="11" t="s">
        <v>261</v>
      </c>
      <c r="F13" s="11" t="s">
        <v>23</v>
      </c>
      <c r="G13" s="12">
        <v>44708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</v>
      </c>
      <c r="N13" s="11">
        <v>0</v>
      </c>
      <c r="O13" s="11">
        <v>0</v>
      </c>
      <c r="P13" s="11">
        <v>0</v>
      </c>
      <c r="Q13" s="19">
        <f t="shared" si="1"/>
        <v>1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7">
        <f t="shared" si="0"/>
        <v>0</v>
      </c>
    </row>
    <row r="14" spans="1:27" x14ac:dyDescent="0.3">
      <c r="A14" s="11"/>
      <c r="B14" s="11" t="s">
        <v>262</v>
      </c>
      <c r="C14" s="11">
        <v>1</v>
      </c>
      <c r="D14" s="12" t="s">
        <v>260</v>
      </c>
      <c r="E14" s="11" t="s">
        <v>261</v>
      </c>
      <c r="F14" s="11" t="s">
        <v>23</v>
      </c>
      <c r="G14" s="12">
        <v>44708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0</v>
      </c>
      <c r="Q14" s="19">
        <f t="shared" si="1"/>
        <v>1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7">
        <f t="shared" si="0"/>
        <v>0</v>
      </c>
    </row>
    <row r="15" spans="1:27" x14ac:dyDescent="0.3">
      <c r="A15" s="11"/>
      <c r="B15" s="11" t="s">
        <v>263</v>
      </c>
      <c r="C15" s="11">
        <v>4</v>
      </c>
      <c r="D15" s="12" t="s">
        <v>141</v>
      </c>
      <c r="E15" s="11" t="s">
        <v>264</v>
      </c>
      <c r="F15" s="11" t="s">
        <v>23</v>
      </c>
      <c r="G15" s="12">
        <v>44720</v>
      </c>
      <c r="H15" s="11">
        <v>0</v>
      </c>
      <c r="I15" s="11">
        <v>4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7">
        <f t="shared" ref="Q15:Q16" si="2">SUM(H15:P15)</f>
        <v>4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7">
        <f t="shared" ref="AA15:AA16" si="3">SUM(R15:Z15)</f>
        <v>0</v>
      </c>
    </row>
    <row r="16" spans="1:27" x14ac:dyDescent="0.3">
      <c r="A16" s="11"/>
      <c r="B16" s="11" t="s">
        <v>265</v>
      </c>
      <c r="C16" s="11">
        <v>1</v>
      </c>
      <c r="D16" s="11" t="s">
        <v>266</v>
      </c>
      <c r="E16" s="11" t="s">
        <v>267</v>
      </c>
      <c r="F16" s="11" t="s">
        <v>23</v>
      </c>
      <c r="G16" s="12">
        <v>44734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0</v>
      </c>
      <c r="O16" s="11">
        <v>0</v>
      </c>
      <c r="P16" s="11">
        <v>0</v>
      </c>
      <c r="Q16" s="7">
        <f t="shared" si="2"/>
        <v>1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7">
        <f t="shared" si="3"/>
        <v>0</v>
      </c>
    </row>
    <row r="17" spans="1:27" x14ac:dyDescent="0.3">
      <c r="A17" s="6"/>
      <c r="B17" s="6" t="s">
        <v>70</v>
      </c>
      <c r="C17" s="6">
        <f>SUM(C4:C16)</f>
        <v>30</v>
      </c>
      <c r="D17" s="6"/>
      <c r="E17" s="6"/>
      <c r="F17" s="6">
        <f>COUNTIF(F12:F16,"Y")</f>
        <v>0</v>
      </c>
      <c r="G17" s="6" t="s">
        <v>71</v>
      </c>
      <c r="H17" s="18">
        <f t="shared" ref="H17:P17" si="4">SUM(H4:H16)</f>
        <v>0</v>
      </c>
      <c r="I17" s="18">
        <f t="shared" si="4"/>
        <v>10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10</v>
      </c>
      <c r="N17" s="18">
        <f t="shared" si="4"/>
        <v>8</v>
      </c>
      <c r="O17" s="18">
        <f t="shared" si="4"/>
        <v>2</v>
      </c>
      <c r="P17" s="18">
        <f t="shared" si="4"/>
        <v>0</v>
      </c>
      <c r="Q17" s="25">
        <f>SUM(Q6:Q16)</f>
        <v>30</v>
      </c>
      <c r="R17" s="18">
        <f t="shared" ref="R17:Y17" si="5">SUM(R4:R16)</f>
        <v>0</v>
      </c>
      <c r="S17" s="18">
        <f t="shared" si="5"/>
        <v>0</v>
      </c>
      <c r="T17" s="18">
        <f t="shared" si="5"/>
        <v>0</v>
      </c>
      <c r="U17" s="18">
        <f t="shared" si="5"/>
        <v>0</v>
      </c>
      <c r="V17" s="18">
        <f t="shared" si="5"/>
        <v>0</v>
      </c>
      <c r="W17" s="18">
        <f t="shared" si="5"/>
        <v>0</v>
      </c>
      <c r="X17" s="18">
        <f t="shared" si="5"/>
        <v>0</v>
      </c>
      <c r="Y17" s="18">
        <f t="shared" si="5"/>
        <v>0</v>
      </c>
      <c r="Z17" s="18">
        <f>SUM(Z12:Z16)</f>
        <v>0</v>
      </c>
      <c r="AA17" s="25">
        <f>SUM(AA12:AA16)</f>
        <v>0</v>
      </c>
    </row>
    <row r="18" spans="1:27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x14ac:dyDescent="0.3">
      <c r="A19" s="11">
        <v>2</v>
      </c>
      <c r="B19" s="11" t="s">
        <v>268</v>
      </c>
      <c r="C19" s="11">
        <v>1</v>
      </c>
      <c r="D19" s="12" t="s">
        <v>45</v>
      </c>
      <c r="E19" s="11" t="s">
        <v>269</v>
      </c>
      <c r="F19" s="11" t="s">
        <v>23</v>
      </c>
      <c r="G19" s="12">
        <v>44746</v>
      </c>
      <c r="H19" s="11">
        <v>1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6">
        <f>SUM(H19:P19)</f>
        <v>1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6">
        <f>SUM(R19:Z19)</f>
        <v>0</v>
      </c>
    </row>
    <row r="20" spans="1:27" x14ac:dyDescent="0.3">
      <c r="A20" s="11"/>
      <c r="B20" s="11" t="s">
        <v>270</v>
      </c>
      <c r="C20" s="11">
        <v>1</v>
      </c>
      <c r="D20" s="12" t="s">
        <v>179</v>
      </c>
      <c r="E20" s="11" t="s">
        <v>271</v>
      </c>
      <c r="F20" s="11" t="s">
        <v>80</v>
      </c>
      <c r="G20" s="12">
        <v>44747</v>
      </c>
      <c r="H20" s="11">
        <v>0</v>
      </c>
      <c r="I20" s="11">
        <v>0</v>
      </c>
      <c r="J20" s="11">
        <v>0</v>
      </c>
      <c r="K20" s="11">
        <v>0</v>
      </c>
      <c r="L20" s="11">
        <v>1</v>
      </c>
      <c r="M20" s="11">
        <v>0</v>
      </c>
      <c r="N20" s="11">
        <v>0</v>
      </c>
      <c r="O20" s="11">
        <v>0</v>
      </c>
      <c r="P20" s="11">
        <v>0</v>
      </c>
      <c r="Q20" s="6">
        <f t="shared" ref="Q20:Q30" si="6">SUM(H20:P20)</f>
        <v>1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6">
        <f t="shared" ref="AA20:AA30" si="7">SUM(R20:Z20)</f>
        <v>0</v>
      </c>
    </row>
    <row r="21" spans="1:27" x14ac:dyDescent="0.3">
      <c r="A21" s="11"/>
      <c r="B21" s="11" t="s">
        <v>272</v>
      </c>
      <c r="C21" s="11">
        <v>175</v>
      </c>
      <c r="D21" s="12" t="s">
        <v>144</v>
      </c>
      <c r="E21" s="11" t="s">
        <v>273</v>
      </c>
      <c r="F21" s="11" t="s">
        <v>23</v>
      </c>
      <c r="G21" s="12">
        <v>44757</v>
      </c>
      <c r="H21" s="11">
        <v>0</v>
      </c>
      <c r="I21" s="11">
        <v>8</v>
      </c>
      <c r="J21" s="11">
        <v>0</v>
      </c>
      <c r="K21" s="11">
        <v>0</v>
      </c>
      <c r="L21" s="11">
        <v>10</v>
      </c>
      <c r="M21" s="11">
        <v>76</v>
      </c>
      <c r="N21" s="11">
        <v>45</v>
      </c>
      <c r="O21" s="11">
        <v>0</v>
      </c>
      <c r="P21" s="11">
        <v>0</v>
      </c>
      <c r="Q21" s="6">
        <f t="shared" si="6"/>
        <v>139</v>
      </c>
      <c r="R21" s="11">
        <v>6</v>
      </c>
      <c r="S21" s="11">
        <v>15</v>
      </c>
      <c r="T21" s="11">
        <v>0</v>
      </c>
      <c r="U21" s="11">
        <v>0</v>
      </c>
      <c r="V21" s="11">
        <v>6</v>
      </c>
      <c r="W21" s="11">
        <v>6</v>
      </c>
      <c r="X21" s="11">
        <v>3</v>
      </c>
      <c r="Y21" s="11">
        <v>0</v>
      </c>
      <c r="Z21" s="11">
        <v>0</v>
      </c>
      <c r="AA21" s="6">
        <f t="shared" si="7"/>
        <v>36</v>
      </c>
    </row>
    <row r="22" spans="1:27" x14ac:dyDescent="0.3">
      <c r="A22" s="11"/>
      <c r="B22" s="11" t="s">
        <v>274</v>
      </c>
      <c r="C22" s="11">
        <v>1</v>
      </c>
      <c r="D22" s="12" t="s">
        <v>192</v>
      </c>
      <c r="E22" s="11" t="s">
        <v>275</v>
      </c>
      <c r="F22" s="11" t="s">
        <v>80</v>
      </c>
      <c r="G22" s="12">
        <v>44771</v>
      </c>
      <c r="H22" s="11">
        <v>0</v>
      </c>
      <c r="I22" s="11">
        <v>0</v>
      </c>
      <c r="J22" s="11">
        <v>0</v>
      </c>
      <c r="K22" s="11">
        <v>0</v>
      </c>
      <c r="L22" s="11">
        <v>1</v>
      </c>
      <c r="M22" s="11">
        <v>0</v>
      </c>
      <c r="N22" s="11">
        <v>0</v>
      </c>
      <c r="O22" s="11">
        <v>0</v>
      </c>
      <c r="P22" s="11">
        <v>0</v>
      </c>
      <c r="Q22" s="6">
        <f t="shared" si="6"/>
        <v>1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6">
        <f t="shared" si="7"/>
        <v>0</v>
      </c>
    </row>
    <row r="23" spans="1:27" x14ac:dyDescent="0.3">
      <c r="A23" s="11"/>
      <c r="B23" s="11" t="s">
        <v>276</v>
      </c>
      <c r="C23" s="11">
        <v>4</v>
      </c>
      <c r="D23" s="12" t="s">
        <v>192</v>
      </c>
      <c r="E23" s="11" t="s">
        <v>277</v>
      </c>
      <c r="F23" s="11" t="s">
        <v>23</v>
      </c>
      <c r="G23" s="12">
        <v>44768</v>
      </c>
      <c r="H23" s="11">
        <v>0</v>
      </c>
      <c r="I23" s="11">
        <v>0</v>
      </c>
      <c r="J23" s="11">
        <v>0</v>
      </c>
      <c r="K23" s="11">
        <v>1</v>
      </c>
      <c r="L23" s="11">
        <v>3</v>
      </c>
      <c r="M23" s="11">
        <v>0</v>
      </c>
      <c r="N23" s="11">
        <v>0</v>
      </c>
      <c r="O23" s="11">
        <v>0</v>
      </c>
      <c r="P23" s="11">
        <v>0</v>
      </c>
      <c r="Q23" s="6">
        <f t="shared" si="6"/>
        <v>4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6">
        <f t="shared" si="7"/>
        <v>0</v>
      </c>
    </row>
    <row r="24" spans="1:27" x14ac:dyDescent="0.3">
      <c r="A24" s="11"/>
      <c r="B24" s="11" t="s">
        <v>278</v>
      </c>
      <c r="C24" s="11">
        <v>85</v>
      </c>
      <c r="D24" s="12" t="s">
        <v>279</v>
      </c>
      <c r="E24" s="11" t="s">
        <v>280</v>
      </c>
      <c r="F24" s="11" t="s">
        <v>23</v>
      </c>
      <c r="G24" s="12">
        <v>44771</v>
      </c>
      <c r="H24" s="11">
        <v>23</v>
      </c>
      <c r="I24" s="11">
        <v>42</v>
      </c>
      <c r="J24" s="11">
        <v>2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6">
        <f t="shared" si="6"/>
        <v>67</v>
      </c>
      <c r="R24" s="11">
        <v>7</v>
      </c>
      <c r="S24" s="11">
        <v>11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6">
        <f t="shared" si="7"/>
        <v>18</v>
      </c>
    </row>
    <row r="25" spans="1:27" x14ac:dyDescent="0.3">
      <c r="A25" s="11"/>
      <c r="B25" s="11" t="s">
        <v>281</v>
      </c>
      <c r="C25" s="11">
        <v>5</v>
      </c>
      <c r="D25" s="12" t="s">
        <v>238</v>
      </c>
      <c r="E25" s="11" t="s">
        <v>282</v>
      </c>
      <c r="F25" s="11" t="s">
        <v>23</v>
      </c>
      <c r="G25" s="12">
        <v>44778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3</v>
      </c>
      <c r="N25" s="11">
        <v>2</v>
      </c>
      <c r="O25" s="11">
        <v>0</v>
      </c>
      <c r="P25" s="11">
        <v>0</v>
      </c>
      <c r="Q25" s="6">
        <f t="shared" si="6"/>
        <v>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6">
        <f t="shared" si="7"/>
        <v>0</v>
      </c>
    </row>
    <row r="26" spans="1:27" x14ac:dyDescent="0.3">
      <c r="A26" s="11"/>
      <c r="B26" s="11" t="s">
        <v>283</v>
      </c>
      <c r="C26" s="11">
        <v>2</v>
      </c>
      <c r="D26" s="12" t="s">
        <v>284</v>
      </c>
      <c r="E26" s="11" t="s">
        <v>285</v>
      </c>
      <c r="F26" s="11" t="s">
        <v>23</v>
      </c>
      <c r="G26" s="12">
        <v>44788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1</v>
      </c>
      <c r="N26" s="11">
        <v>1</v>
      </c>
      <c r="O26" s="11">
        <v>0</v>
      </c>
      <c r="P26" s="11">
        <v>0</v>
      </c>
      <c r="Q26" s="6">
        <f t="shared" si="6"/>
        <v>2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6">
        <f t="shared" si="7"/>
        <v>0</v>
      </c>
    </row>
    <row r="27" spans="1:27" x14ac:dyDescent="0.3">
      <c r="A27" s="11"/>
      <c r="B27" s="11" t="s">
        <v>286</v>
      </c>
      <c r="C27" s="11">
        <v>108</v>
      </c>
      <c r="D27" s="12" t="s">
        <v>287</v>
      </c>
      <c r="E27" s="11" t="s">
        <v>288</v>
      </c>
      <c r="F27" s="11" t="s">
        <v>23</v>
      </c>
      <c r="G27" s="12">
        <v>44799</v>
      </c>
      <c r="H27" s="11">
        <v>0</v>
      </c>
      <c r="I27" s="11">
        <v>7</v>
      </c>
      <c r="J27" s="11">
        <v>0</v>
      </c>
      <c r="K27" s="11">
        <v>0</v>
      </c>
      <c r="L27" s="11">
        <v>0</v>
      </c>
      <c r="M27" s="11">
        <v>33</v>
      </c>
      <c r="N27" s="11">
        <v>26</v>
      </c>
      <c r="O27" s="11">
        <v>9</v>
      </c>
      <c r="P27" s="11">
        <v>0</v>
      </c>
      <c r="Q27" s="6">
        <f t="shared" si="6"/>
        <v>75</v>
      </c>
      <c r="R27" s="11">
        <v>6</v>
      </c>
      <c r="S27" s="11">
        <v>7</v>
      </c>
      <c r="T27" s="11">
        <v>0</v>
      </c>
      <c r="U27" s="11">
        <v>0</v>
      </c>
      <c r="V27" s="11">
        <v>7</v>
      </c>
      <c r="W27" s="11">
        <v>10</v>
      </c>
      <c r="X27" s="11">
        <v>3</v>
      </c>
      <c r="Y27" s="11">
        <v>0</v>
      </c>
      <c r="Z27" s="11">
        <v>0</v>
      </c>
      <c r="AA27" s="6">
        <f t="shared" si="7"/>
        <v>33</v>
      </c>
    </row>
    <row r="28" spans="1:27" x14ac:dyDescent="0.3">
      <c r="A28" s="11"/>
      <c r="B28" s="11" t="s">
        <v>289</v>
      </c>
      <c r="C28" s="11">
        <v>288</v>
      </c>
      <c r="D28" s="1" t="s">
        <v>25</v>
      </c>
      <c r="E28" s="12" t="s">
        <v>290</v>
      </c>
      <c r="F28" s="11" t="s">
        <v>23</v>
      </c>
      <c r="G28" s="12">
        <v>44812</v>
      </c>
      <c r="H28" s="11">
        <v>92</v>
      </c>
      <c r="I28" s="11">
        <v>106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6">
        <f t="shared" si="6"/>
        <v>198</v>
      </c>
      <c r="R28" s="11">
        <v>45</v>
      </c>
      <c r="S28" s="11">
        <v>45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6">
        <f t="shared" si="7"/>
        <v>90</v>
      </c>
    </row>
    <row r="29" spans="1:27" x14ac:dyDescent="0.3">
      <c r="A29" s="11"/>
      <c r="B29" s="11" t="s">
        <v>291</v>
      </c>
      <c r="C29" s="11">
        <v>2</v>
      </c>
      <c r="D29" s="12" t="s">
        <v>40</v>
      </c>
      <c r="E29" s="11" t="s">
        <v>292</v>
      </c>
      <c r="F29" s="11" t="s">
        <v>23</v>
      </c>
      <c r="G29" s="12">
        <v>44826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2</v>
      </c>
      <c r="N29" s="11">
        <v>0</v>
      </c>
      <c r="O29" s="11">
        <v>0</v>
      </c>
      <c r="P29" s="11">
        <v>0</v>
      </c>
      <c r="Q29" s="6">
        <f t="shared" si="6"/>
        <v>2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6">
        <f t="shared" si="7"/>
        <v>0</v>
      </c>
    </row>
    <row r="30" spans="1:27" x14ac:dyDescent="0.3">
      <c r="A30" s="11"/>
      <c r="B30" s="11" t="s">
        <v>293</v>
      </c>
      <c r="C30" s="11">
        <v>1</v>
      </c>
      <c r="D30" s="12" t="s">
        <v>48</v>
      </c>
      <c r="E30" s="11" t="s">
        <v>294</v>
      </c>
      <c r="F30" s="11" t="s">
        <v>23</v>
      </c>
      <c r="G30" s="12">
        <v>44827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0</v>
      </c>
      <c r="O30" s="11">
        <v>0</v>
      </c>
      <c r="P30" s="11">
        <v>0</v>
      </c>
      <c r="Q30" s="6">
        <f t="shared" si="6"/>
        <v>1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6">
        <f t="shared" si="7"/>
        <v>0</v>
      </c>
    </row>
    <row r="31" spans="1:27" s="2" customFormat="1" x14ac:dyDescent="0.3">
      <c r="A31" s="5"/>
      <c r="B31" s="7" t="s">
        <v>100</v>
      </c>
      <c r="C31" s="7">
        <f>SUM(C19:C30)</f>
        <v>673</v>
      </c>
      <c r="D31" s="13"/>
      <c r="E31" s="5"/>
      <c r="F31" s="7">
        <f>COUNTIF(F19:F30,"Y")</f>
        <v>2</v>
      </c>
      <c r="G31" s="7" t="s">
        <v>101</v>
      </c>
      <c r="H31" s="5">
        <f t="shared" ref="H31:AA31" si="8">SUM(H19:H30)</f>
        <v>116</v>
      </c>
      <c r="I31" s="5">
        <f t="shared" si="8"/>
        <v>163</v>
      </c>
      <c r="J31" s="5">
        <f t="shared" si="8"/>
        <v>2</v>
      </c>
      <c r="K31" s="5">
        <f t="shared" si="8"/>
        <v>1</v>
      </c>
      <c r="L31" s="5">
        <f t="shared" si="8"/>
        <v>15</v>
      </c>
      <c r="M31" s="5">
        <f t="shared" si="8"/>
        <v>116</v>
      </c>
      <c r="N31" s="5">
        <f t="shared" si="8"/>
        <v>74</v>
      </c>
      <c r="O31" s="5">
        <f t="shared" si="8"/>
        <v>9</v>
      </c>
      <c r="P31" s="5">
        <f t="shared" si="8"/>
        <v>0</v>
      </c>
      <c r="Q31" s="17">
        <f t="shared" si="8"/>
        <v>496</v>
      </c>
      <c r="R31" s="5">
        <f t="shared" si="8"/>
        <v>64</v>
      </c>
      <c r="S31" s="5">
        <f t="shared" si="8"/>
        <v>78</v>
      </c>
      <c r="T31" s="5">
        <f t="shared" si="8"/>
        <v>0</v>
      </c>
      <c r="U31" s="5">
        <f t="shared" si="8"/>
        <v>0</v>
      </c>
      <c r="V31" s="5">
        <f t="shared" si="8"/>
        <v>13</v>
      </c>
      <c r="W31" s="5">
        <f t="shared" si="8"/>
        <v>16</v>
      </c>
      <c r="X31" s="5">
        <f t="shared" si="8"/>
        <v>6</v>
      </c>
      <c r="Y31" s="5">
        <f t="shared" si="8"/>
        <v>0</v>
      </c>
      <c r="Z31" s="5">
        <f t="shared" si="8"/>
        <v>0</v>
      </c>
      <c r="AA31" s="17">
        <f t="shared" si="8"/>
        <v>177</v>
      </c>
    </row>
    <row r="32" spans="1:27" x14ac:dyDescent="0.3">
      <c r="A32" s="26"/>
      <c r="B32" s="26"/>
      <c r="C32" s="26"/>
      <c r="D32" s="27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8" x14ac:dyDescent="0.3">
      <c r="A33" s="11">
        <v>3</v>
      </c>
      <c r="B33" s="11" t="s">
        <v>295</v>
      </c>
      <c r="C33" s="11">
        <v>40</v>
      </c>
      <c r="D33" s="12" t="s">
        <v>296</v>
      </c>
      <c r="E33" s="11" t="s">
        <v>297</v>
      </c>
      <c r="F33" s="11" t="s">
        <v>23</v>
      </c>
      <c r="G33" s="12">
        <v>44855</v>
      </c>
      <c r="H33" s="11">
        <v>3</v>
      </c>
      <c r="I33" s="11">
        <v>20</v>
      </c>
      <c r="J33" s="11">
        <v>0</v>
      </c>
      <c r="K33" s="11">
        <v>0</v>
      </c>
      <c r="L33" s="11">
        <v>0</v>
      </c>
      <c r="M33" s="11">
        <v>1</v>
      </c>
      <c r="N33" s="11">
        <v>3</v>
      </c>
      <c r="O33" s="11">
        <v>0</v>
      </c>
      <c r="P33" s="11">
        <v>0</v>
      </c>
      <c r="Q33" s="7">
        <f>SUM(H33:P33)</f>
        <v>27</v>
      </c>
      <c r="R33" s="11">
        <v>6</v>
      </c>
      <c r="S33" s="11">
        <v>7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7">
        <f>SUM(R33:Z33)</f>
        <v>13</v>
      </c>
    </row>
    <row r="34" spans="1:28" x14ac:dyDescent="0.3">
      <c r="A34" s="11"/>
      <c r="B34" s="11" t="s">
        <v>298</v>
      </c>
      <c r="C34" s="11">
        <v>27</v>
      </c>
      <c r="D34" s="12" t="s">
        <v>48</v>
      </c>
      <c r="E34" s="11" t="s">
        <v>299</v>
      </c>
      <c r="F34" s="11" t="s">
        <v>23</v>
      </c>
      <c r="G34" s="12">
        <v>44868</v>
      </c>
      <c r="H34" s="11">
        <v>21</v>
      </c>
      <c r="I34" s="11">
        <v>6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7">
        <f t="shared" ref="Q34:Q42" si="9">SUM(H34:P34)</f>
        <v>27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7">
        <f t="shared" ref="AA34:AA42" si="10">SUM(R34:Z34)</f>
        <v>0</v>
      </c>
    </row>
    <row r="35" spans="1:28" x14ac:dyDescent="0.3">
      <c r="A35" s="11"/>
      <c r="B35" s="11" t="s">
        <v>300</v>
      </c>
      <c r="C35" s="11">
        <v>1</v>
      </c>
      <c r="D35" s="12" t="s">
        <v>53</v>
      </c>
      <c r="E35" s="11" t="s">
        <v>301</v>
      </c>
      <c r="F35" s="11" t="s">
        <v>23</v>
      </c>
      <c r="G35" s="12">
        <v>44894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</v>
      </c>
      <c r="O35" s="11">
        <v>0</v>
      </c>
      <c r="P35" s="11">
        <v>0</v>
      </c>
      <c r="Q35" s="7">
        <f t="shared" si="9"/>
        <v>1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7">
        <f t="shared" si="10"/>
        <v>0</v>
      </c>
    </row>
    <row r="36" spans="1:28" x14ac:dyDescent="0.3">
      <c r="A36" s="11"/>
      <c r="B36" s="11" t="s">
        <v>302</v>
      </c>
      <c r="C36" s="11">
        <v>103</v>
      </c>
      <c r="D36" s="12" t="s">
        <v>82</v>
      </c>
      <c r="E36" s="11" t="s">
        <v>303</v>
      </c>
      <c r="F36" s="11" t="s">
        <v>23</v>
      </c>
      <c r="G36" s="12">
        <v>44890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71</v>
      </c>
      <c r="Q36" s="7">
        <f t="shared" si="9"/>
        <v>71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32</v>
      </c>
      <c r="AA36" s="7">
        <f t="shared" si="10"/>
        <v>32</v>
      </c>
      <c r="AB36" s="1" t="s">
        <v>304</v>
      </c>
    </row>
    <row r="37" spans="1:28" x14ac:dyDescent="0.3">
      <c r="A37" s="11"/>
      <c r="B37" s="11" t="s">
        <v>305</v>
      </c>
      <c r="C37" s="11">
        <v>24</v>
      </c>
      <c r="D37" s="12" t="s">
        <v>45</v>
      </c>
      <c r="E37" s="11" t="s">
        <v>306</v>
      </c>
      <c r="F37" s="11" t="s">
        <v>23</v>
      </c>
      <c r="G37" s="12">
        <v>44883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4</v>
      </c>
      <c r="N37" s="11">
        <v>12</v>
      </c>
      <c r="O37" s="11">
        <v>0</v>
      </c>
      <c r="P37" s="11">
        <v>0</v>
      </c>
      <c r="Q37" s="7">
        <f t="shared" si="9"/>
        <v>16</v>
      </c>
      <c r="R37" s="11">
        <v>0</v>
      </c>
      <c r="S37" s="11">
        <v>0</v>
      </c>
      <c r="T37" s="11">
        <v>0</v>
      </c>
      <c r="U37" s="11">
        <v>0</v>
      </c>
      <c r="V37" s="11">
        <v>6</v>
      </c>
      <c r="W37" s="11">
        <v>2</v>
      </c>
      <c r="X37" s="11">
        <v>0</v>
      </c>
      <c r="Y37" s="11">
        <v>0</v>
      </c>
      <c r="Z37" s="11">
        <v>0</v>
      </c>
      <c r="AA37" s="7">
        <f t="shared" si="10"/>
        <v>8</v>
      </c>
    </row>
    <row r="38" spans="1:28" x14ac:dyDescent="0.3">
      <c r="A38" s="11"/>
      <c r="B38" s="11" t="s">
        <v>307</v>
      </c>
      <c r="C38" s="11">
        <v>1</v>
      </c>
      <c r="D38" s="12" t="s">
        <v>192</v>
      </c>
      <c r="E38" s="11" t="s">
        <v>308</v>
      </c>
      <c r="F38" s="11" t="s">
        <v>23</v>
      </c>
      <c r="G38" s="12">
        <v>44897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1</v>
      </c>
      <c r="P38" s="11">
        <v>0</v>
      </c>
      <c r="Q38" s="7">
        <f t="shared" si="9"/>
        <v>1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7">
        <f t="shared" si="10"/>
        <v>0</v>
      </c>
    </row>
    <row r="39" spans="1:28" x14ac:dyDescent="0.3">
      <c r="A39" s="11"/>
      <c r="B39" s="11" t="s">
        <v>309</v>
      </c>
      <c r="C39" s="11">
        <v>1</v>
      </c>
      <c r="D39" s="12" t="s">
        <v>40</v>
      </c>
      <c r="E39" s="11" t="s">
        <v>310</v>
      </c>
      <c r="F39" s="11" t="s">
        <v>23</v>
      </c>
      <c r="G39" s="12">
        <v>44886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</v>
      </c>
      <c r="N39" s="11">
        <v>0</v>
      </c>
      <c r="O39" s="11">
        <v>0</v>
      </c>
      <c r="P39" s="11">
        <v>0</v>
      </c>
      <c r="Q39" s="7">
        <f t="shared" si="9"/>
        <v>1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7">
        <f t="shared" si="10"/>
        <v>0</v>
      </c>
    </row>
    <row r="40" spans="1:28" x14ac:dyDescent="0.3">
      <c r="A40" s="11"/>
      <c r="B40" s="11" t="s">
        <v>311</v>
      </c>
      <c r="C40" s="11">
        <v>1</v>
      </c>
      <c r="D40" s="12" t="s">
        <v>202</v>
      </c>
      <c r="E40" s="11" t="s">
        <v>312</v>
      </c>
      <c r="F40" s="11" t="s">
        <v>23</v>
      </c>
      <c r="G40" s="12">
        <v>44911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1</v>
      </c>
      <c r="N40" s="11">
        <v>0</v>
      </c>
      <c r="O40" s="11">
        <v>0</v>
      </c>
      <c r="P40" s="11">
        <v>0</v>
      </c>
      <c r="Q40" s="7">
        <f t="shared" si="9"/>
        <v>1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7">
        <f t="shared" si="10"/>
        <v>0</v>
      </c>
    </row>
    <row r="41" spans="1:28" x14ac:dyDescent="0.3">
      <c r="A41" s="11"/>
      <c r="B41" s="11" t="s">
        <v>313</v>
      </c>
      <c r="C41" s="11">
        <v>1</v>
      </c>
      <c r="D41" s="12" t="s">
        <v>314</v>
      </c>
      <c r="E41" s="11" t="s">
        <v>315</v>
      </c>
      <c r="F41" s="11" t="s">
        <v>23</v>
      </c>
      <c r="G41" s="12">
        <v>44910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1</v>
      </c>
      <c r="N41" s="11">
        <v>0</v>
      </c>
      <c r="O41" s="11">
        <v>0</v>
      </c>
      <c r="P41" s="11">
        <v>0</v>
      </c>
      <c r="Q41" s="7">
        <f t="shared" si="9"/>
        <v>1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7">
        <f t="shared" si="10"/>
        <v>0</v>
      </c>
    </row>
    <row r="42" spans="1:28" x14ac:dyDescent="0.3">
      <c r="A42" s="11"/>
      <c r="B42" s="11" t="s">
        <v>316</v>
      </c>
      <c r="C42" s="11">
        <v>1</v>
      </c>
      <c r="D42" s="12" t="s">
        <v>195</v>
      </c>
      <c r="E42" s="11" t="s">
        <v>196</v>
      </c>
      <c r="F42" s="11" t="s">
        <v>80</v>
      </c>
      <c r="G42" s="12">
        <v>44910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11">
        <v>0</v>
      </c>
      <c r="Q42" s="7">
        <f t="shared" si="9"/>
        <v>1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7">
        <f t="shared" si="10"/>
        <v>0</v>
      </c>
    </row>
    <row r="43" spans="1:28" s="2" customFormat="1" x14ac:dyDescent="0.3">
      <c r="A43" s="5"/>
      <c r="B43" s="7" t="s">
        <v>102</v>
      </c>
      <c r="C43" s="7">
        <f>SUM(C33:C42)</f>
        <v>200</v>
      </c>
      <c r="D43" s="13"/>
      <c r="E43" s="5"/>
      <c r="F43" s="7">
        <f>COUNTIF(F33:F42,"Y")</f>
        <v>1</v>
      </c>
      <c r="G43" s="7" t="s">
        <v>103</v>
      </c>
      <c r="H43" s="5">
        <f t="shared" ref="H43:AA43" si="11">SUM(H33:H42)</f>
        <v>24</v>
      </c>
      <c r="I43" s="5">
        <f t="shared" si="11"/>
        <v>26</v>
      </c>
      <c r="J43" s="5">
        <f t="shared" si="11"/>
        <v>0</v>
      </c>
      <c r="K43" s="5">
        <f t="shared" si="11"/>
        <v>0</v>
      </c>
      <c r="L43" s="5">
        <f t="shared" si="11"/>
        <v>0</v>
      </c>
      <c r="M43" s="5">
        <f t="shared" si="11"/>
        <v>9</v>
      </c>
      <c r="N43" s="5">
        <f t="shared" si="11"/>
        <v>16</v>
      </c>
      <c r="O43" s="5">
        <f t="shared" si="11"/>
        <v>1</v>
      </c>
      <c r="P43" s="5">
        <f t="shared" si="11"/>
        <v>71</v>
      </c>
      <c r="Q43" s="17">
        <f t="shared" si="11"/>
        <v>147</v>
      </c>
      <c r="R43" s="5">
        <f t="shared" si="11"/>
        <v>6</v>
      </c>
      <c r="S43" s="5">
        <f t="shared" si="11"/>
        <v>7</v>
      </c>
      <c r="T43" s="5">
        <f t="shared" si="11"/>
        <v>0</v>
      </c>
      <c r="U43" s="5">
        <f t="shared" si="11"/>
        <v>0</v>
      </c>
      <c r="V43" s="5">
        <f t="shared" si="11"/>
        <v>6</v>
      </c>
      <c r="W43" s="5">
        <f t="shared" si="11"/>
        <v>2</v>
      </c>
      <c r="X43" s="5">
        <f t="shared" si="11"/>
        <v>0</v>
      </c>
      <c r="Y43" s="5">
        <f t="shared" si="11"/>
        <v>0</v>
      </c>
      <c r="Z43" s="5">
        <f t="shared" si="11"/>
        <v>32</v>
      </c>
      <c r="AA43" s="17">
        <f t="shared" si="11"/>
        <v>53</v>
      </c>
      <c r="AB43" s="1">
        <f>Q43+AA43</f>
        <v>200</v>
      </c>
    </row>
    <row r="44" spans="1:28" x14ac:dyDescent="0.3">
      <c r="A44" s="26"/>
      <c r="B44" s="26"/>
      <c r="C44" s="26"/>
      <c r="D44" s="27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8" x14ac:dyDescent="0.3">
      <c r="A45" s="11"/>
      <c r="B45" s="11" t="s">
        <v>317</v>
      </c>
      <c r="C45" s="11">
        <v>1</v>
      </c>
      <c r="D45" s="12" t="s">
        <v>192</v>
      </c>
      <c r="E45" s="11" t="s">
        <v>318</v>
      </c>
      <c r="F45" s="11" t="s">
        <v>23</v>
      </c>
      <c r="G45" s="12">
        <v>44929</v>
      </c>
      <c r="H45" s="11">
        <v>0</v>
      </c>
      <c r="I45" s="11">
        <v>0</v>
      </c>
      <c r="J45" s="11">
        <v>0</v>
      </c>
      <c r="K45" s="11">
        <v>0</v>
      </c>
      <c r="L45" s="11">
        <v>1</v>
      </c>
      <c r="M45" s="11">
        <v>0</v>
      </c>
      <c r="N45" s="11">
        <v>0</v>
      </c>
      <c r="O45" s="11">
        <v>0</v>
      </c>
      <c r="P45" s="11">
        <v>0</v>
      </c>
      <c r="Q45" s="19">
        <f>SUM(H45:P45)</f>
        <v>1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7">
        <f>SUM(R45:Z45)</f>
        <v>0</v>
      </c>
    </row>
    <row r="46" spans="1:28" x14ac:dyDescent="0.3">
      <c r="A46" s="11"/>
      <c r="B46" s="11" t="s">
        <v>319</v>
      </c>
      <c r="C46" s="11">
        <v>1</v>
      </c>
      <c r="D46" s="12" t="s">
        <v>320</v>
      </c>
      <c r="E46" s="11" t="s">
        <v>321</v>
      </c>
      <c r="F46" s="11" t="s">
        <v>23</v>
      </c>
      <c r="G46" s="12">
        <v>44932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</v>
      </c>
      <c r="O46" s="11">
        <v>0</v>
      </c>
      <c r="P46" s="11">
        <v>0</v>
      </c>
      <c r="Q46" s="19">
        <f t="shared" ref="Q46:Q55" si="12">SUM(H46:P46)</f>
        <v>1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7">
        <f t="shared" ref="AA46:AA55" si="13">SUM(R46:Z46)</f>
        <v>0</v>
      </c>
    </row>
    <row r="47" spans="1:28" x14ac:dyDescent="0.3">
      <c r="A47" s="11"/>
      <c r="B47" s="11" t="s">
        <v>322</v>
      </c>
      <c r="C47" s="11">
        <v>42</v>
      </c>
      <c r="D47" s="12" t="s">
        <v>25</v>
      </c>
      <c r="E47" s="11" t="s">
        <v>323</v>
      </c>
      <c r="F47" s="11" t="s">
        <v>23</v>
      </c>
      <c r="G47" s="12">
        <v>44937</v>
      </c>
      <c r="H47" s="11">
        <v>28</v>
      </c>
      <c r="I47" s="11">
        <v>14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9">
        <f t="shared" si="12"/>
        <v>42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7">
        <f t="shared" si="13"/>
        <v>0</v>
      </c>
    </row>
    <row r="48" spans="1:28" x14ac:dyDescent="0.3">
      <c r="A48" s="11"/>
      <c r="B48" s="11" t="s">
        <v>324</v>
      </c>
      <c r="C48" s="11">
        <v>1</v>
      </c>
      <c r="D48" s="12" t="s">
        <v>325</v>
      </c>
      <c r="E48" s="11" t="s">
        <v>326</v>
      </c>
      <c r="F48" s="11" t="s">
        <v>23</v>
      </c>
      <c r="G48" s="12">
        <v>44978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1</v>
      </c>
      <c r="N48" s="11">
        <v>0</v>
      </c>
      <c r="O48" s="11">
        <v>0</v>
      </c>
      <c r="P48" s="11">
        <v>0</v>
      </c>
      <c r="Q48" s="19">
        <f t="shared" si="12"/>
        <v>1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7">
        <f t="shared" si="13"/>
        <v>0</v>
      </c>
    </row>
    <row r="49" spans="1:28" x14ac:dyDescent="0.3">
      <c r="A49" s="11"/>
      <c r="B49" s="11" t="s">
        <v>327</v>
      </c>
      <c r="C49" s="11">
        <v>7</v>
      </c>
      <c r="D49" s="12" t="s">
        <v>115</v>
      </c>
      <c r="E49" s="11" t="s">
        <v>328</v>
      </c>
      <c r="F49" s="11" t="s">
        <v>23</v>
      </c>
      <c r="G49" s="12">
        <v>44981</v>
      </c>
      <c r="H49" s="11">
        <v>0</v>
      </c>
      <c r="I49" s="11">
        <v>4</v>
      </c>
      <c r="J49" s="11">
        <v>0</v>
      </c>
      <c r="K49" s="11">
        <v>0</v>
      </c>
      <c r="L49" s="11">
        <v>0</v>
      </c>
      <c r="M49" s="11">
        <v>2</v>
      </c>
      <c r="N49" s="11">
        <v>1</v>
      </c>
      <c r="O49" s="11">
        <v>0</v>
      </c>
      <c r="P49" s="11">
        <v>0</v>
      </c>
      <c r="Q49" s="19">
        <f t="shared" si="12"/>
        <v>7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7">
        <f t="shared" si="13"/>
        <v>0</v>
      </c>
    </row>
    <row r="50" spans="1:28" x14ac:dyDescent="0.3">
      <c r="A50" s="11"/>
      <c r="B50" s="11" t="s">
        <v>329</v>
      </c>
      <c r="C50" s="11">
        <v>275</v>
      </c>
      <c r="D50" s="12" t="s">
        <v>144</v>
      </c>
      <c r="E50" s="11" t="s">
        <v>330</v>
      </c>
      <c r="F50" s="11" t="s">
        <v>23</v>
      </c>
      <c r="G50" s="12">
        <v>44981</v>
      </c>
      <c r="H50" s="11">
        <v>18</v>
      </c>
      <c r="I50" s="11">
        <v>25</v>
      </c>
      <c r="J50" s="11">
        <v>0</v>
      </c>
      <c r="K50" s="11">
        <v>0</v>
      </c>
      <c r="L50" s="11">
        <v>32</v>
      </c>
      <c r="M50" s="11">
        <v>93</v>
      </c>
      <c r="N50" s="11">
        <v>50</v>
      </c>
      <c r="O50" s="11">
        <v>0</v>
      </c>
      <c r="P50" s="11">
        <v>0</v>
      </c>
      <c r="Q50" s="19">
        <f t="shared" si="12"/>
        <v>218</v>
      </c>
      <c r="R50" s="11">
        <v>3</v>
      </c>
      <c r="S50" s="11">
        <v>29</v>
      </c>
      <c r="T50" s="11">
        <v>0</v>
      </c>
      <c r="U50" s="11">
        <v>0</v>
      </c>
      <c r="V50" s="11">
        <v>9</v>
      </c>
      <c r="W50" s="11">
        <v>12</v>
      </c>
      <c r="X50" s="11">
        <v>4</v>
      </c>
      <c r="Y50" s="11">
        <v>0</v>
      </c>
      <c r="Z50" s="11">
        <v>0</v>
      </c>
      <c r="AA50" s="7">
        <f t="shared" si="13"/>
        <v>57</v>
      </c>
    </row>
    <row r="51" spans="1:28" x14ac:dyDescent="0.3">
      <c r="A51" s="11"/>
      <c r="B51" s="11" t="s">
        <v>331</v>
      </c>
      <c r="C51" s="11">
        <v>1</v>
      </c>
      <c r="D51" s="12" t="s">
        <v>40</v>
      </c>
      <c r="E51" s="11" t="s">
        <v>332</v>
      </c>
      <c r="F51" s="11" t="s">
        <v>23</v>
      </c>
      <c r="G51" s="12">
        <v>44952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1</v>
      </c>
      <c r="O51" s="11">
        <v>0</v>
      </c>
      <c r="P51" s="11">
        <v>0</v>
      </c>
      <c r="Q51" s="19">
        <f t="shared" si="12"/>
        <v>1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7">
        <f t="shared" si="13"/>
        <v>0</v>
      </c>
    </row>
    <row r="52" spans="1:28" x14ac:dyDescent="0.3">
      <c r="A52" s="11"/>
      <c r="B52" s="11" t="s">
        <v>333</v>
      </c>
      <c r="C52" s="11">
        <v>2</v>
      </c>
      <c r="D52" s="12" t="s">
        <v>334</v>
      </c>
      <c r="E52" s="11" t="s">
        <v>335</v>
      </c>
      <c r="F52" s="11" t="s">
        <v>80</v>
      </c>
      <c r="G52" s="12">
        <v>44985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</v>
      </c>
      <c r="O52" s="11">
        <v>0</v>
      </c>
      <c r="P52" s="11">
        <v>0</v>
      </c>
      <c r="Q52" s="19">
        <f t="shared" si="12"/>
        <v>2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7">
        <f t="shared" si="13"/>
        <v>0</v>
      </c>
    </row>
    <row r="53" spans="1:28" x14ac:dyDescent="0.3">
      <c r="A53" s="11"/>
      <c r="B53" s="11" t="s">
        <v>336</v>
      </c>
      <c r="C53" s="11">
        <v>42</v>
      </c>
      <c r="D53" s="12" t="s">
        <v>337</v>
      </c>
      <c r="E53" s="11" t="s">
        <v>338</v>
      </c>
      <c r="F53" s="11" t="s">
        <v>23</v>
      </c>
      <c r="G53" s="12">
        <v>44994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9">
        <f t="shared" si="12"/>
        <v>0</v>
      </c>
      <c r="R53" s="11">
        <v>14</v>
      </c>
      <c r="S53" s="11">
        <v>5</v>
      </c>
      <c r="T53" s="11">
        <v>0</v>
      </c>
      <c r="U53" s="11">
        <v>0</v>
      </c>
      <c r="V53" s="11">
        <v>9</v>
      </c>
      <c r="W53" s="11">
        <v>14</v>
      </c>
      <c r="X53" s="11">
        <v>0</v>
      </c>
      <c r="Y53" s="11">
        <v>0</v>
      </c>
      <c r="Z53" s="11">
        <v>0</v>
      </c>
      <c r="AA53" s="7">
        <f t="shared" si="13"/>
        <v>42</v>
      </c>
    </row>
    <row r="54" spans="1:28" x14ac:dyDescent="0.3">
      <c r="A54" s="11"/>
      <c r="B54" s="11" t="s">
        <v>339</v>
      </c>
      <c r="C54" s="11">
        <v>1</v>
      </c>
      <c r="D54" s="12" t="s">
        <v>179</v>
      </c>
      <c r="E54" s="11" t="s">
        <v>340</v>
      </c>
      <c r="F54" s="11" t="s">
        <v>80</v>
      </c>
      <c r="G54" s="12">
        <v>45008</v>
      </c>
      <c r="H54" s="11">
        <v>0</v>
      </c>
      <c r="I54" s="11">
        <v>0</v>
      </c>
      <c r="J54" s="11">
        <v>0</v>
      </c>
      <c r="K54" s="11">
        <v>0</v>
      </c>
      <c r="L54" s="11">
        <v>1</v>
      </c>
      <c r="M54" s="11">
        <v>0</v>
      </c>
      <c r="N54" s="11">
        <v>0</v>
      </c>
      <c r="O54" s="11">
        <v>0</v>
      </c>
      <c r="P54" s="11">
        <v>0</v>
      </c>
      <c r="Q54" s="19">
        <f t="shared" si="12"/>
        <v>1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7">
        <f t="shared" si="13"/>
        <v>0</v>
      </c>
    </row>
    <row r="55" spans="1:28" x14ac:dyDescent="0.3">
      <c r="A55" s="11"/>
      <c r="B55" s="11" t="s">
        <v>341</v>
      </c>
      <c r="C55" s="11">
        <v>8</v>
      </c>
      <c r="D55" s="12" t="s">
        <v>342</v>
      </c>
      <c r="E55" s="11" t="s">
        <v>343</v>
      </c>
      <c r="F55" s="11" t="s">
        <v>23</v>
      </c>
      <c r="G55" s="12">
        <v>45016</v>
      </c>
      <c r="H55" s="11">
        <v>2</v>
      </c>
      <c r="I55" s="11">
        <v>2</v>
      </c>
      <c r="J55" s="11">
        <v>0</v>
      </c>
      <c r="K55" s="11">
        <v>0</v>
      </c>
      <c r="L55" s="11">
        <v>2</v>
      </c>
      <c r="M55" s="11">
        <v>2</v>
      </c>
      <c r="N55" s="11">
        <v>0</v>
      </c>
      <c r="O55" s="11">
        <v>0</v>
      </c>
      <c r="P55" s="11">
        <v>0</v>
      </c>
      <c r="Q55" s="19">
        <f t="shared" si="12"/>
        <v>8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7">
        <f t="shared" si="13"/>
        <v>0</v>
      </c>
    </row>
    <row r="56" spans="1:28" s="2" customFormat="1" x14ac:dyDescent="0.3">
      <c r="A56" s="5"/>
      <c r="B56" s="5" t="s">
        <v>104</v>
      </c>
      <c r="C56" s="7">
        <f>SUM(C45:C55)</f>
        <v>381</v>
      </c>
      <c r="D56" s="13"/>
      <c r="E56" s="5"/>
      <c r="F56" s="7">
        <f>COUNTIF(F46:F55,"Y")</f>
        <v>2</v>
      </c>
      <c r="G56" s="7" t="s">
        <v>105</v>
      </c>
      <c r="H56" s="5">
        <f t="shared" ref="H56:AA56" si="14">SUM(H45:H55)</f>
        <v>48</v>
      </c>
      <c r="I56" s="5">
        <f t="shared" si="14"/>
        <v>45</v>
      </c>
      <c r="J56" s="5">
        <f t="shared" si="14"/>
        <v>0</v>
      </c>
      <c r="K56" s="5">
        <f t="shared" si="14"/>
        <v>0</v>
      </c>
      <c r="L56" s="5">
        <f t="shared" si="14"/>
        <v>36</v>
      </c>
      <c r="M56" s="5">
        <f t="shared" si="14"/>
        <v>98</v>
      </c>
      <c r="N56" s="5">
        <f t="shared" si="14"/>
        <v>55</v>
      </c>
      <c r="O56" s="5">
        <f t="shared" si="14"/>
        <v>0</v>
      </c>
      <c r="P56" s="5">
        <f t="shared" si="14"/>
        <v>0</v>
      </c>
      <c r="Q56" s="17">
        <f t="shared" si="14"/>
        <v>282</v>
      </c>
      <c r="R56" s="5">
        <f t="shared" si="14"/>
        <v>17</v>
      </c>
      <c r="S56" s="5">
        <f t="shared" si="14"/>
        <v>34</v>
      </c>
      <c r="T56" s="5">
        <f t="shared" si="14"/>
        <v>0</v>
      </c>
      <c r="U56" s="5">
        <f t="shared" si="14"/>
        <v>0</v>
      </c>
      <c r="V56" s="5">
        <f t="shared" si="14"/>
        <v>18</v>
      </c>
      <c r="W56" s="5">
        <f t="shared" si="14"/>
        <v>26</v>
      </c>
      <c r="X56" s="5">
        <f t="shared" si="14"/>
        <v>4</v>
      </c>
      <c r="Y56" s="5">
        <f t="shared" si="14"/>
        <v>0</v>
      </c>
      <c r="Z56" s="5">
        <f t="shared" si="14"/>
        <v>0</v>
      </c>
      <c r="AA56" s="17">
        <f t="shared" si="14"/>
        <v>99</v>
      </c>
      <c r="AB56" s="2">
        <f>Q56+AA56</f>
        <v>381</v>
      </c>
    </row>
    <row r="57" spans="1:28" s="2" customFormat="1" x14ac:dyDescent="0.3">
      <c r="A57" s="21"/>
      <c r="B57" s="21"/>
      <c r="C57" s="22"/>
      <c r="D57" s="28"/>
      <c r="E57" s="21"/>
      <c r="F57" s="22"/>
      <c r="G57" s="22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8" ht="26.5" customHeight="1" x14ac:dyDescent="0.3">
      <c r="A58" s="14"/>
      <c r="B58" s="15" t="s">
        <v>106</v>
      </c>
      <c r="C58" s="17">
        <f>C56+C43+C31+C17</f>
        <v>1284</v>
      </c>
      <c r="D58" s="16"/>
      <c r="E58" s="14"/>
      <c r="F58" s="17">
        <f>F43+F31+F17+F56</f>
        <v>5</v>
      </c>
      <c r="G58" s="15" t="s">
        <v>344</v>
      </c>
      <c r="H58" s="15">
        <f t="shared" ref="H58:AA58" si="15">H56+H43+H31+H17</f>
        <v>188</v>
      </c>
      <c r="I58" s="15">
        <f t="shared" si="15"/>
        <v>244</v>
      </c>
      <c r="J58" s="15">
        <f t="shared" si="15"/>
        <v>2</v>
      </c>
      <c r="K58" s="15">
        <f t="shared" si="15"/>
        <v>1</v>
      </c>
      <c r="L58" s="15">
        <f t="shared" si="15"/>
        <v>51</v>
      </c>
      <c r="M58" s="15">
        <f t="shared" si="15"/>
        <v>233</v>
      </c>
      <c r="N58" s="15">
        <f t="shared" si="15"/>
        <v>153</v>
      </c>
      <c r="O58" s="15">
        <f t="shared" si="15"/>
        <v>12</v>
      </c>
      <c r="P58" s="15">
        <f t="shared" si="15"/>
        <v>71</v>
      </c>
      <c r="Q58" s="15">
        <f t="shared" si="15"/>
        <v>955</v>
      </c>
      <c r="R58" s="15">
        <f t="shared" si="15"/>
        <v>87</v>
      </c>
      <c r="S58" s="15">
        <f t="shared" si="15"/>
        <v>119</v>
      </c>
      <c r="T58" s="15">
        <f t="shared" si="15"/>
        <v>0</v>
      </c>
      <c r="U58" s="15">
        <f t="shared" si="15"/>
        <v>0</v>
      </c>
      <c r="V58" s="15">
        <f t="shared" si="15"/>
        <v>37</v>
      </c>
      <c r="W58" s="15">
        <f t="shared" si="15"/>
        <v>44</v>
      </c>
      <c r="X58" s="15">
        <f t="shared" si="15"/>
        <v>10</v>
      </c>
      <c r="Y58" s="15">
        <f t="shared" si="15"/>
        <v>0</v>
      </c>
      <c r="Z58" s="15">
        <f t="shared" si="15"/>
        <v>32</v>
      </c>
      <c r="AA58" s="15">
        <f t="shared" si="15"/>
        <v>329</v>
      </c>
    </row>
    <row r="59" spans="1:28" x14ac:dyDescent="0.3">
      <c r="D59" s="3"/>
    </row>
    <row r="60" spans="1:28" x14ac:dyDescent="0.3">
      <c r="D60" s="3"/>
      <c r="I60" s="159" t="s">
        <v>108</v>
      </c>
      <c r="J60" s="159"/>
      <c r="K60" s="159"/>
      <c r="L60" s="159"/>
      <c r="M60" s="159"/>
      <c r="N60" s="29">
        <f>Q58+AA58</f>
        <v>1284</v>
      </c>
    </row>
    <row r="61" spans="1:28" x14ac:dyDescent="0.3">
      <c r="B61" s="1" t="s">
        <v>242</v>
      </c>
      <c r="D61" s="3"/>
      <c r="I61" s="159" t="s">
        <v>109</v>
      </c>
      <c r="J61" s="159"/>
      <c r="K61" s="159"/>
      <c r="L61" s="159"/>
      <c r="M61" s="159"/>
      <c r="N61" s="29">
        <f>AA58/C58*100</f>
        <v>25.623052959501557</v>
      </c>
    </row>
    <row r="62" spans="1:28" x14ac:dyDescent="0.3">
      <c r="D62" s="3"/>
    </row>
    <row r="63" spans="1:28" x14ac:dyDescent="0.3">
      <c r="D63" s="3"/>
    </row>
    <row r="64" spans="1:28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</sheetData>
  <autoFilter ref="A4:AB4" xr:uid="{A03A5ABE-79AC-4C1A-A76E-0ADB63A536A7}"/>
  <mergeCells count="5">
    <mergeCell ref="I60:M60"/>
    <mergeCell ref="I61:M61"/>
    <mergeCell ref="A1:F1"/>
    <mergeCell ref="H3:P3"/>
    <mergeCell ref="R3:Z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DFA6-A3D9-4641-96AA-98F3D998B4A7}">
  <dimension ref="A1:AD147"/>
  <sheetViews>
    <sheetView zoomScale="80" zoomScaleNormal="80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6" style="1" bestFit="1" customWidth="1"/>
    <col min="6" max="6" width="13.81640625" style="1" customWidth="1"/>
    <col min="7" max="7" width="15.7265625" style="1" bestFit="1" customWidth="1"/>
    <col min="8" max="8" width="15.7265625" style="1" hidden="1" customWidth="1"/>
    <col min="9" max="9" width="4.17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5.1796875" style="1" bestFit="1" customWidth="1"/>
    <col min="16" max="16" width="5.26953125" style="1" bestFit="1" customWidth="1"/>
    <col min="17" max="18" width="5.1796875" style="1" bestFit="1" customWidth="1"/>
    <col min="19" max="19" width="3.54296875" style="1" bestFit="1" customWidth="1"/>
    <col min="20" max="20" width="4.17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8" width="5.1796875" style="1" bestFit="1" customWidth="1"/>
    <col min="29" max="16384" width="10.453125" style="1"/>
  </cols>
  <sheetData>
    <row r="1" spans="1:28" ht="21" x14ac:dyDescent="0.5">
      <c r="A1" s="154" t="s">
        <v>345</v>
      </c>
      <c r="B1" s="154"/>
      <c r="C1" s="154"/>
      <c r="D1" s="154"/>
      <c r="E1" s="154"/>
      <c r="F1" s="154"/>
    </row>
    <row r="2" spans="1:28" x14ac:dyDescent="0.3">
      <c r="D2" s="3"/>
    </row>
    <row r="3" spans="1:28" x14ac:dyDescent="0.3">
      <c r="D3" s="3"/>
      <c r="I3" s="155" t="s">
        <v>0</v>
      </c>
      <c r="J3" s="155"/>
      <c r="K3" s="155"/>
      <c r="L3" s="155"/>
      <c r="M3" s="155"/>
      <c r="N3" s="155"/>
      <c r="O3" s="155"/>
      <c r="P3" s="155"/>
      <c r="Q3" s="155"/>
      <c r="R3" s="4"/>
      <c r="S3" s="156" t="s">
        <v>1</v>
      </c>
      <c r="T3" s="157"/>
      <c r="U3" s="157"/>
      <c r="V3" s="157"/>
      <c r="W3" s="157"/>
      <c r="X3" s="157"/>
      <c r="Y3" s="157"/>
      <c r="Z3" s="157"/>
      <c r="AA3" s="158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/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51"/>
      <c r="T5" s="52"/>
      <c r="U5" s="52"/>
      <c r="V5" s="52"/>
      <c r="W5" s="52"/>
      <c r="X5" s="52"/>
      <c r="Y5" s="52"/>
      <c r="Z5" s="53"/>
      <c r="AA5" s="54"/>
      <c r="AB5" s="22"/>
    </row>
    <row r="6" spans="1:28" x14ac:dyDescent="0.3">
      <c r="A6" s="11">
        <v>1</v>
      </c>
      <c r="B6" s="11" t="s">
        <v>346</v>
      </c>
      <c r="C6" s="11">
        <v>58</v>
      </c>
      <c r="D6" s="11" t="s">
        <v>25</v>
      </c>
      <c r="E6" s="11" t="s">
        <v>347</v>
      </c>
      <c r="F6" s="11" t="s">
        <v>23</v>
      </c>
      <c r="G6" s="12">
        <v>44287</v>
      </c>
      <c r="H6" s="12"/>
      <c r="I6" s="11">
        <v>42</v>
      </c>
      <c r="J6" s="11">
        <v>16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8">
        <f>SUM(I6:Q6)</f>
        <v>58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10">
        <f>SUM(S6:AA6)</f>
        <v>0</v>
      </c>
    </row>
    <row r="7" spans="1:28" x14ac:dyDescent="0.3">
      <c r="A7" s="11"/>
      <c r="B7" s="11" t="s">
        <v>348</v>
      </c>
      <c r="C7" s="11">
        <v>40</v>
      </c>
      <c r="D7" s="11" t="s">
        <v>25</v>
      </c>
      <c r="E7" s="11" t="s">
        <v>347</v>
      </c>
      <c r="F7" s="11" t="s">
        <v>23</v>
      </c>
      <c r="G7" s="12">
        <v>44299</v>
      </c>
      <c r="H7" s="12"/>
      <c r="I7" s="11">
        <v>26</v>
      </c>
      <c r="J7" s="11">
        <v>14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8">
        <f t="shared" ref="R7:R28" si="0">SUM(I7:Q7)</f>
        <v>40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10">
        <f t="shared" ref="AB7:AB28" si="1">SUM(S7:AA7)</f>
        <v>0</v>
      </c>
    </row>
    <row r="8" spans="1:28" x14ac:dyDescent="0.3">
      <c r="A8" s="11"/>
      <c r="B8" s="11" t="s">
        <v>349</v>
      </c>
      <c r="C8" s="11">
        <v>1</v>
      </c>
      <c r="D8" s="11" t="s">
        <v>266</v>
      </c>
      <c r="E8" s="11" t="s">
        <v>267</v>
      </c>
      <c r="F8" s="11" t="s">
        <v>23</v>
      </c>
      <c r="G8" s="12">
        <v>44312</v>
      </c>
      <c r="H8" s="12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11">
        <v>0</v>
      </c>
      <c r="P8" s="11">
        <v>0</v>
      </c>
      <c r="Q8" s="11">
        <v>0</v>
      </c>
      <c r="R8" s="8">
        <f t="shared" si="0"/>
        <v>1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10">
        <f t="shared" si="1"/>
        <v>0</v>
      </c>
    </row>
    <row r="9" spans="1:28" x14ac:dyDescent="0.3">
      <c r="A9" s="11"/>
      <c r="B9" s="11" t="s">
        <v>350</v>
      </c>
      <c r="C9" s="11">
        <v>36</v>
      </c>
      <c r="D9" s="11" t="s">
        <v>25</v>
      </c>
      <c r="E9" s="11" t="s">
        <v>351</v>
      </c>
      <c r="F9" s="11" t="s">
        <v>23</v>
      </c>
      <c r="G9" s="12">
        <v>44326</v>
      </c>
      <c r="H9" s="12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36</v>
      </c>
      <c r="R9" s="8">
        <f t="shared" si="0"/>
        <v>36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10">
        <f t="shared" si="1"/>
        <v>0</v>
      </c>
    </row>
    <row r="10" spans="1:28" x14ac:dyDescent="0.3">
      <c r="A10" s="11"/>
      <c r="B10" s="11" t="s">
        <v>352</v>
      </c>
      <c r="C10" s="11">
        <v>1</v>
      </c>
      <c r="D10" s="11" t="s">
        <v>48</v>
      </c>
      <c r="E10" s="11" t="s">
        <v>353</v>
      </c>
      <c r="F10" s="11" t="s">
        <v>23</v>
      </c>
      <c r="G10" s="12">
        <v>44327</v>
      </c>
      <c r="H10" s="12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</v>
      </c>
      <c r="O10" s="11">
        <v>0</v>
      </c>
      <c r="P10" s="11">
        <v>0</v>
      </c>
      <c r="Q10" s="11">
        <v>0</v>
      </c>
      <c r="R10" s="8">
        <f t="shared" si="0"/>
        <v>1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10">
        <f t="shared" si="1"/>
        <v>0</v>
      </c>
    </row>
    <row r="11" spans="1:28" x14ac:dyDescent="0.3">
      <c r="A11" s="11"/>
      <c r="B11" s="11" t="s">
        <v>354</v>
      </c>
      <c r="C11" s="11">
        <v>133</v>
      </c>
      <c r="D11" s="11" t="s">
        <v>25</v>
      </c>
      <c r="E11" s="11" t="s">
        <v>355</v>
      </c>
      <c r="F11" s="11" t="s">
        <v>23</v>
      </c>
      <c r="G11" s="12">
        <v>44330</v>
      </c>
      <c r="H11" s="12"/>
      <c r="I11" s="11">
        <v>102</v>
      </c>
      <c r="J11" s="11">
        <v>31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8">
        <f t="shared" si="0"/>
        <v>133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10">
        <f t="shared" si="1"/>
        <v>0</v>
      </c>
    </row>
    <row r="12" spans="1:28" x14ac:dyDescent="0.3">
      <c r="A12" s="11"/>
      <c r="B12" s="11" t="s">
        <v>356</v>
      </c>
      <c r="C12" s="11">
        <v>1</v>
      </c>
      <c r="D12" s="11" t="s">
        <v>48</v>
      </c>
      <c r="E12" s="11" t="s">
        <v>357</v>
      </c>
      <c r="F12" s="11" t="s">
        <v>23</v>
      </c>
      <c r="G12" s="12">
        <v>44330</v>
      </c>
      <c r="H12" s="12"/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0</v>
      </c>
      <c r="O12" s="11">
        <v>0</v>
      </c>
      <c r="P12" s="11">
        <v>0</v>
      </c>
      <c r="Q12" s="11">
        <v>0</v>
      </c>
      <c r="R12" s="8">
        <f t="shared" si="0"/>
        <v>1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10">
        <f t="shared" si="1"/>
        <v>0</v>
      </c>
    </row>
    <row r="13" spans="1:28" x14ac:dyDescent="0.3">
      <c r="A13" s="11"/>
      <c r="B13" s="11" t="s">
        <v>358</v>
      </c>
      <c r="C13" s="11">
        <v>38</v>
      </c>
      <c r="D13" s="11" t="s">
        <v>67</v>
      </c>
      <c r="E13" s="11" t="s">
        <v>359</v>
      </c>
      <c r="F13" s="11" t="s">
        <v>23</v>
      </c>
      <c r="G13" s="12">
        <v>44333</v>
      </c>
      <c r="H13" s="12"/>
      <c r="I13" s="11">
        <v>32</v>
      </c>
      <c r="J13" s="11">
        <v>6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8">
        <f t="shared" si="0"/>
        <v>38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10">
        <f t="shared" si="1"/>
        <v>0</v>
      </c>
    </row>
    <row r="14" spans="1:28" x14ac:dyDescent="0.3">
      <c r="A14" s="11"/>
      <c r="B14" s="11" t="s">
        <v>360</v>
      </c>
      <c r="C14" s="11">
        <v>1</v>
      </c>
      <c r="D14" s="11" t="s">
        <v>361</v>
      </c>
      <c r="E14" s="11" t="s">
        <v>362</v>
      </c>
      <c r="F14" s="11" t="s">
        <v>23</v>
      </c>
      <c r="G14" s="12">
        <v>44335</v>
      </c>
      <c r="H14" s="12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1</v>
      </c>
      <c r="Q14" s="11">
        <v>0</v>
      </c>
      <c r="R14" s="8">
        <f t="shared" si="0"/>
        <v>1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10">
        <f t="shared" si="1"/>
        <v>0</v>
      </c>
    </row>
    <row r="15" spans="1:28" x14ac:dyDescent="0.3">
      <c r="A15" s="11"/>
      <c r="B15" s="11" t="s">
        <v>363</v>
      </c>
      <c r="C15" s="11">
        <v>2</v>
      </c>
      <c r="D15" s="11" t="s">
        <v>40</v>
      </c>
      <c r="E15" s="11" t="s">
        <v>364</v>
      </c>
      <c r="F15" s="11" t="s">
        <v>23</v>
      </c>
      <c r="G15" s="12">
        <v>44335</v>
      </c>
      <c r="H15" s="12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2</v>
      </c>
      <c r="O15" s="11">
        <v>0</v>
      </c>
      <c r="P15" s="11">
        <v>0</v>
      </c>
      <c r="Q15" s="11">
        <v>0</v>
      </c>
      <c r="R15" s="8">
        <f t="shared" si="0"/>
        <v>2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10">
        <f t="shared" si="1"/>
        <v>0</v>
      </c>
    </row>
    <row r="16" spans="1:28" x14ac:dyDescent="0.3">
      <c r="A16" s="11"/>
      <c r="B16" s="11" t="s">
        <v>365</v>
      </c>
      <c r="C16" s="11">
        <v>5</v>
      </c>
      <c r="D16" s="11" t="s">
        <v>48</v>
      </c>
      <c r="E16" s="11" t="s">
        <v>366</v>
      </c>
      <c r="F16" s="11" t="s">
        <v>23</v>
      </c>
      <c r="G16" s="12">
        <v>44335</v>
      </c>
      <c r="H16" s="12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8">
        <f t="shared" si="0"/>
        <v>0</v>
      </c>
      <c r="S16" s="50">
        <v>0</v>
      </c>
      <c r="T16" s="50">
        <v>0</v>
      </c>
      <c r="U16" s="50">
        <v>0</v>
      </c>
      <c r="V16" s="50">
        <v>0</v>
      </c>
      <c r="W16" s="50">
        <v>2</v>
      </c>
      <c r="X16" s="50">
        <v>3</v>
      </c>
      <c r="Y16" s="50">
        <v>0</v>
      </c>
      <c r="Z16" s="50">
        <v>0</v>
      </c>
      <c r="AA16" s="50">
        <v>0</v>
      </c>
      <c r="AB16" s="10">
        <f t="shared" si="1"/>
        <v>5</v>
      </c>
    </row>
    <row r="17" spans="1:28" x14ac:dyDescent="0.3">
      <c r="A17" s="11"/>
      <c r="B17" s="11" t="s">
        <v>367</v>
      </c>
      <c r="C17" s="11">
        <v>36</v>
      </c>
      <c r="D17" s="11" t="s">
        <v>25</v>
      </c>
      <c r="E17" s="11" t="s">
        <v>368</v>
      </c>
      <c r="F17" s="11" t="s">
        <v>23</v>
      </c>
      <c r="G17" s="12">
        <v>44341</v>
      </c>
      <c r="H17" s="12"/>
      <c r="I17" s="11">
        <v>17</v>
      </c>
      <c r="J17" s="11">
        <v>19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8">
        <f t="shared" si="0"/>
        <v>36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10">
        <f t="shared" si="1"/>
        <v>0</v>
      </c>
    </row>
    <row r="18" spans="1:28" x14ac:dyDescent="0.3">
      <c r="A18" s="11"/>
      <c r="B18" s="11" t="s">
        <v>369</v>
      </c>
      <c r="C18" s="11">
        <v>32</v>
      </c>
      <c r="D18" s="11" t="s">
        <v>25</v>
      </c>
      <c r="E18" s="11" t="s">
        <v>368</v>
      </c>
      <c r="F18" s="11" t="s">
        <v>23</v>
      </c>
      <c r="G18" s="12">
        <v>44341</v>
      </c>
      <c r="H18" s="12"/>
      <c r="I18" s="11">
        <v>16</v>
      </c>
      <c r="J18" s="11">
        <v>16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8">
        <f t="shared" si="0"/>
        <v>32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10">
        <f t="shared" si="1"/>
        <v>0</v>
      </c>
    </row>
    <row r="19" spans="1:28" x14ac:dyDescent="0.3">
      <c r="A19" s="11"/>
      <c r="B19" s="11" t="s">
        <v>370</v>
      </c>
      <c r="C19" s="11">
        <v>28</v>
      </c>
      <c r="D19" s="11" t="s">
        <v>25</v>
      </c>
      <c r="E19" s="11" t="s">
        <v>368</v>
      </c>
      <c r="F19" s="11" t="s">
        <v>23</v>
      </c>
      <c r="G19" s="12">
        <v>44341</v>
      </c>
      <c r="H19" s="12"/>
      <c r="I19" s="11">
        <v>16</v>
      </c>
      <c r="J19" s="11">
        <v>12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8">
        <f t="shared" si="0"/>
        <v>28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10">
        <f t="shared" si="1"/>
        <v>0</v>
      </c>
    </row>
    <row r="20" spans="1:28" x14ac:dyDescent="0.3">
      <c r="A20" s="11"/>
      <c r="B20" s="11" t="s">
        <v>371</v>
      </c>
      <c r="C20" s="11">
        <v>24</v>
      </c>
      <c r="D20" s="11" t="s">
        <v>25</v>
      </c>
      <c r="E20" s="11" t="s">
        <v>368</v>
      </c>
      <c r="F20" s="11" t="s">
        <v>23</v>
      </c>
      <c r="G20" s="12">
        <v>44341</v>
      </c>
      <c r="H20" s="12"/>
      <c r="I20" s="11">
        <v>20</v>
      </c>
      <c r="J20" s="11">
        <v>4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8">
        <f t="shared" si="0"/>
        <v>24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10">
        <f t="shared" si="1"/>
        <v>0</v>
      </c>
    </row>
    <row r="21" spans="1:28" x14ac:dyDescent="0.3">
      <c r="A21" s="11"/>
      <c r="B21" s="11" t="s">
        <v>372</v>
      </c>
      <c r="C21" s="11">
        <v>56</v>
      </c>
      <c r="D21" s="11" t="s">
        <v>25</v>
      </c>
      <c r="E21" s="11" t="s">
        <v>368</v>
      </c>
      <c r="F21" s="11" t="s">
        <v>23</v>
      </c>
      <c r="G21" s="12">
        <v>44341</v>
      </c>
      <c r="H21" s="12"/>
      <c r="I21" s="11">
        <v>36</v>
      </c>
      <c r="J21" s="11">
        <v>20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8">
        <f t="shared" si="0"/>
        <v>56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10">
        <f t="shared" si="1"/>
        <v>0</v>
      </c>
    </row>
    <row r="22" spans="1:28" x14ac:dyDescent="0.3">
      <c r="A22" s="11"/>
      <c r="B22" s="11" t="s">
        <v>373</v>
      </c>
      <c r="C22" s="11">
        <v>930</v>
      </c>
      <c r="D22" s="11" t="s">
        <v>40</v>
      </c>
      <c r="E22" s="11" t="s">
        <v>374</v>
      </c>
      <c r="F22" s="11" t="s">
        <v>23</v>
      </c>
      <c r="G22" s="12">
        <v>44344</v>
      </c>
      <c r="H22" s="12"/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642</v>
      </c>
      <c r="R22" s="8">
        <f t="shared" si="0"/>
        <v>642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288</v>
      </c>
      <c r="AB22" s="10">
        <f t="shared" si="1"/>
        <v>288</v>
      </c>
    </row>
    <row r="23" spans="1:28" x14ac:dyDescent="0.3">
      <c r="A23" s="11"/>
      <c r="B23" s="11" t="s">
        <v>375</v>
      </c>
      <c r="C23" s="11">
        <v>2</v>
      </c>
      <c r="D23" s="11" t="s">
        <v>25</v>
      </c>
      <c r="E23" s="11" t="s">
        <v>347</v>
      </c>
      <c r="F23" s="11" t="s">
        <v>23</v>
      </c>
      <c r="G23" s="12">
        <v>44358</v>
      </c>
      <c r="H23" s="12"/>
      <c r="I23" s="11">
        <v>0</v>
      </c>
      <c r="J23" s="11">
        <v>2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8">
        <f t="shared" si="0"/>
        <v>2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10">
        <f t="shared" si="1"/>
        <v>0</v>
      </c>
    </row>
    <row r="24" spans="1:28" x14ac:dyDescent="0.3">
      <c r="A24" s="11"/>
      <c r="B24" s="11" t="s">
        <v>376</v>
      </c>
      <c r="C24" s="11">
        <v>1</v>
      </c>
      <c r="D24" s="11" t="s">
        <v>53</v>
      </c>
      <c r="E24" s="11" t="s">
        <v>377</v>
      </c>
      <c r="F24" s="11" t="s">
        <v>23</v>
      </c>
      <c r="G24" s="12">
        <v>44366</v>
      </c>
      <c r="H24" s="12"/>
      <c r="I24" s="11">
        <v>0</v>
      </c>
      <c r="J24" s="11">
        <v>1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8">
        <f t="shared" si="0"/>
        <v>1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10">
        <f t="shared" si="1"/>
        <v>0</v>
      </c>
    </row>
    <row r="25" spans="1:28" x14ac:dyDescent="0.3">
      <c r="A25" s="11"/>
      <c r="B25" s="11" t="s">
        <v>378</v>
      </c>
      <c r="C25" s="11">
        <v>4</v>
      </c>
      <c r="D25" s="11" t="s">
        <v>379</v>
      </c>
      <c r="E25" s="11" t="s">
        <v>380</v>
      </c>
      <c r="F25" s="11" t="s">
        <v>23</v>
      </c>
      <c r="G25" s="12">
        <v>44366</v>
      </c>
      <c r="H25" s="12"/>
      <c r="I25" s="11">
        <v>3</v>
      </c>
      <c r="J25" s="11">
        <v>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8">
        <f t="shared" si="0"/>
        <v>4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10">
        <f t="shared" si="1"/>
        <v>0</v>
      </c>
    </row>
    <row r="26" spans="1:28" x14ac:dyDescent="0.3">
      <c r="A26" s="11"/>
      <c r="B26" s="11" t="s">
        <v>381</v>
      </c>
      <c r="C26" s="11">
        <v>42</v>
      </c>
      <c r="D26" s="11" t="s">
        <v>25</v>
      </c>
      <c r="E26" s="11" t="s">
        <v>382</v>
      </c>
      <c r="F26" s="11" t="s">
        <v>23</v>
      </c>
      <c r="G26" s="12">
        <v>44376</v>
      </c>
      <c r="H26" s="12"/>
      <c r="I26" s="11">
        <v>20</v>
      </c>
      <c r="J26" s="11">
        <v>22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8">
        <f t="shared" si="0"/>
        <v>42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10">
        <f t="shared" si="1"/>
        <v>0</v>
      </c>
    </row>
    <row r="27" spans="1:28" x14ac:dyDescent="0.3">
      <c r="A27" s="11"/>
      <c r="B27" s="11" t="s">
        <v>383</v>
      </c>
      <c r="C27" s="11">
        <v>25</v>
      </c>
      <c r="D27" s="11" t="s">
        <v>25</v>
      </c>
      <c r="E27" s="11" t="s">
        <v>128</v>
      </c>
      <c r="F27" s="11" t="s">
        <v>23</v>
      </c>
      <c r="G27" s="12">
        <v>44375</v>
      </c>
      <c r="H27" s="12"/>
      <c r="I27" s="11">
        <v>12</v>
      </c>
      <c r="J27" s="11">
        <v>11</v>
      </c>
      <c r="K27" s="11">
        <v>2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8">
        <f t="shared" si="0"/>
        <v>25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10">
        <f t="shared" si="1"/>
        <v>0</v>
      </c>
    </row>
    <row r="28" spans="1:28" x14ac:dyDescent="0.3">
      <c r="A28" s="11"/>
      <c r="B28" s="11" t="s">
        <v>384</v>
      </c>
      <c r="C28" s="11">
        <v>223</v>
      </c>
      <c r="D28" s="11" t="s">
        <v>144</v>
      </c>
      <c r="E28" s="11" t="s">
        <v>385</v>
      </c>
      <c r="F28" s="11" t="s">
        <v>23</v>
      </c>
      <c r="G28" s="12">
        <v>44372</v>
      </c>
      <c r="H28" s="12"/>
      <c r="I28" s="11">
        <v>6</v>
      </c>
      <c r="J28" s="11">
        <v>15</v>
      </c>
      <c r="K28" s="11">
        <v>0</v>
      </c>
      <c r="L28" s="11">
        <v>0</v>
      </c>
      <c r="M28" s="11">
        <v>9</v>
      </c>
      <c r="N28" s="11">
        <v>103</v>
      </c>
      <c r="O28" s="11">
        <v>40</v>
      </c>
      <c r="P28" s="11">
        <v>5</v>
      </c>
      <c r="Q28" s="11">
        <v>0</v>
      </c>
      <c r="R28" s="8">
        <f t="shared" si="0"/>
        <v>178</v>
      </c>
      <c r="S28" s="50">
        <v>8</v>
      </c>
      <c r="T28" s="50">
        <v>23</v>
      </c>
      <c r="U28" s="50">
        <v>0</v>
      </c>
      <c r="V28" s="50">
        <v>0</v>
      </c>
      <c r="W28" s="50">
        <v>12</v>
      </c>
      <c r="X28" s="50">
        <v>2</v>
      </c>
      <c r="Y28" s="50">
        <v>0</v>
      </c>
      <c r="Z28" s="50">
        <v>0</v>
      </c>
      <c r="AA28" s="50">
        <v>0</v>
      </c>
      <c r="AB28" s="10">
        <f t="shared" si="1"/>
        <v>45</v>
      </c>
    </row>
    <row r="29" spans="1:28" x14ac:dyDescent="0.3">
      <c r="A29" s="6"/>
      <c r="B29" s="6" t="s">
        <v>70</v>
      </c>
      <c r="C29" s="6">
        <f>SUM(C4:C28)</f>
        <v>1719</v>
      </c>
      <c r="D29" s="6"/>
      <c r="E29" s="6"/>
      <c r="F29" s="6">
        <f>COUNTIF(F6:F28,"Y")</f>
        <v>0</v>
      </c>
      <c r="G29" s="6" t="s">
        <v>71</v>
      </c>
      <c r="H29" s="6"/>
      <c r="I29" s="18">
        <f t="shared" ref="I29:Q29" si="2">SUM(I4:I28)</f>
        <v>348</v>
      </c>
      <c r="J29" s="18">
        <f t="shared" si="2"/>
        <v>190</v>
      </c>
      <c r="K29" s="18">
        <f t="shared" si="2"/>
        <v>2</v>
      </c>
      <c r="L29" s="18">
        <f t="shared" si="2"/>
        <v>0</v>
      </c>
      <c r="M29" s="18">
        <f t="shared" si="2"/>
        <v>10</v>
      </c>
      <c r="N29" s="18">
        <f>SUM(N4:N28)</f>
        <v>107</v>
      </c>
      <c r="O29" s="18">
        <f t="shared" si="2"/>
        <v>40</v>
      </c>
      <c r="P29" s="18">
        <f t="shared" si="2"/>
        <v>6</v>
      </c>
      <c r="Q29" s="18">
        <f t="shared" si="2"/>
        <v>678</v>
      </c>
      <c r="R29" s="25">
        <f>SUM(R6:R28)</f>
        <v>1381</v>
      </c>
      <c r="S29" s="55">
        <f t="shared" ref="S29:Z29" si="3">SUM(S4:S28)</f>
        <v>8</v>
      </c>
      <c r="T29" s="55">
        <f t="shared" si="3"/>
        <v>23</v>
      </c>
      <c r="U29" s="55">
        <f t="shared" si="3"/>
        <v>0</v>
      </c>
      <c r="V29" s="55">
        <f t="shared" si="3"/>
        <v>0</v>
      </c>
      <c r="W29" s="55">
        <f t="shared" si="3"/>
        <v>14</v>
      </c>
      <c r="X29" s="55">
        <f t="shared" si="3"/>
        <v>5</v>
      </c>
      <c r="Y29" s="55">
        <f t="shared" si="3"/>
        <v>0</v>
      </c>
      <c r="Z29" s="55">
        <f t="shared" si="3"/>
        <v>0</v>
      </c>
      <c r="AA29" s="55">
        <f t="shared" ref="AA29:AB29" si="4">SUM(AA6:AA28)</f>
        <v>288</v>
      </c>
      <c r="AB29" s="25">
        <f t="shared" si="4"/>
        <v>338</v>
      </c>
    </row>
    <row r="30" spans="1:28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x14ac:dyDescent="0.3">
      <c r="A31" s="11">
        <v>2</v>
      </c>
      <c r="B31" s="11" t="s">
        <v>386</v>
      </c>
      <c r="C31" s="11">
        <v>46</v>
      </c>
      <c r="D31" s="11" t="s">
        <v>251</v>
      </c>
      <c r="E31" s="11" t="s">
        <v>387</v>
      </c>
      <c r="F31" s="11" t="s">
        <v>23</v>
      </c>
      <c r="G31" s="12">
        <v>44379</v>
      </c>
      <c r="H31" s="12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13</v>
      </c>
      <c r="O31" s="11">
        <v>31</v>
      </c>
      <c r="P31" s="11">
        <v>0</v>
      </c>
      <c r="Q31" s="11">
        <v>0</v>
      </c>
      <c r="R31" s="6">
        <f>SUM(I31:Q31)</f>
        <v>44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2</v>
      </c>
      <c r="Y31" s="11">
        <v>0</v>
      </c>
      <c r="Z31" s="11">
        <v>0</v>
      </c>
      <c r="AA31" s="11">
        <v>0</v>
      </c>
      <c r="AB31" s="6">
        <f>SUM(S31:AA31)</f>
        <v>2</v>
      </c>
    </row>
    <row r="32" spans="1:28" x14ac:dyDescent="0.3">
      <c r="A32" s="11"/>
      <c r="B32" s="11" t="s">
        <v>388</v>
      </c>
      <c r="C32" s="11">
        <v>3</v>
      </c>
      <c r="D32" s="11" t="s">
        <v>192</v>
      </c>
      <c r="E32" s="11" t="s">
        <v>389</v>
      </c>
      <c r="F32" s="11" t="s">
        <v>23</v>
      </c>
      <c r="G32" s="12">
        <v>44323</v>
      </c>
      <c r="H32" s="12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</v>
      </c>
      <c r="P32" s="11">
        <v>0</v>
      </c>
      <c r="Q32" s="11">
        <v>0</v>
      </c>
      <c r="R32" s="6">
        <f t="shared" ref="R32:R44" si="5">SUM(I32:Q32)</f>
        <v>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6">
        <f t="shared" ref="AB32:AB44" si="6">SUM(S32:AA32)</f>
        <v>0</v>
      </c>
    </row>
    <row r="33" spans="1:28" x14ac:dyDescent="0.3">
      <c r="A33" s="11"/>
      <c r="B33" s="11" t="s">
        <v>390</v>
      </c>
      <c r="C33" s="11">
        <v>1</v>
      </c>
      <c r="D33" s="11" t="s">
        <v>48</v>
      </c>
      <c r="E33" s="11" t="s">
        <v>391</v>
      </c>
      <c r="F33" s="11" t="s">
        <v>23</v>
      </c>
      <c r="G33" s="12">
        <v>44382</v>
      </c>
      <c r="H33" s="12"/>
      <c r="I33" s="11">
        <v>1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6">
        <f t="shared" si="5"/>
        <v>1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6">
        <f t="shared" si="6"/>
        <v>0</v>
      </c>
    </row>
    <row r="34" spans="1:28" x14ac:dyDescent="0.3">
      <c r="A34" s="11"/>
      <c r="B34" s="11" t="s">
        <v>392</v>
      </c>
      <c r="C34" s="11">
        <v>2</v>
      </c>
      <c r="D34" s="11" t="s">
        <v>48</v>
      </c>
      <c r="E34" s="11" t="s">
        <v>393</v>
      </c>
      <c r="F34" s="11" t="s">
        <v>23</v>
      </c>
      <c r="G34" s="12">
        <v>44389</v>
      </c>
      <c r="H34" s="12"/>
      <c r="I34" s="11">
        <v>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6">
        <f t="shared" si="5"/>
        <v>2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6">
        <f t="shared" si="6"/>
        <v>0</v>
      </c>
    </row>
    <row r="35" spans="1:28" x14ac:dyDescent="0.3">
      <c r="A35" s="11"/>
      <c r="B35" s="11" t="s">
        <v>394</v>
      </c>
      <c r="C35" s="11">
        <v>12</v>
      </c>
      <c r="D35" s="11" t="s">
        <v>202</v>
      </c>
      <c r="E35" s="11" t="s">
        <v>395</v>
      </c>
      <c r="F35" s="11" t="s">
        <v>23</v>
      </c>
      <c r="G35" s="12">
        <v>44411</v>
      </c>
      <c r="H35" s="12"/>
      <c r="I35" s="11">
        <v>0</v>
      </c>
      <c r="J35" s="11">
        <v>0</v>
      </c>
      <c r="K35" s="11">
        <v>0</v>
      </c>
      <c r="L35" s="11">
        <v>0</v>
      </c>
      <c r="M35" s="11">
        <v>2</v>
      </c>
      <c r="N35" s="11">
        <v>6</v>
      </c>
      <c r="O35" s="11">
        <v>0</v>
      </c>
      <c r="P35" s="11">
        <v>0</v>
      </c>
      <c r="Q35" s="11">
        <v>0</v>
      </c>
      <c r="R35" s="6">
        <f t="shared" si="5"/>
        <v>8</v>
      </c>
      <c r="S35" s="11">
        <v>0</v>
      </c>
      <c r="T35" s="11">
        <v>4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6">
        <f t="shared" si="6"/>
        <v>4</v>
      </c>
    </row>
    <row r="36" spans="1:28" x14ac:dyDescent="0.3">
      <c r="A36" s="11"/>
      <c r="B36" s="11" t="s">
        <v>396</v>
      </c>
      <c r="C36" s="11">
        <v>3</v>
      </c>
      <c r="D36" s="11" t="s">
        <v>31</v>
      </c>
      <c r="E36" s="11" t="s">
        <v>397</v>
      </c>
      <c r="F36" s="11" t="s">
        <v>23</v>
      </c>
      <c r="G36" s="12">
        <v>44414</v>
      </c>
      <c r="H36" s="12"/>
      <c r="I36" s="11">
        <v>3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6">
        <f t="shared" si="5"/>
        <v>3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6">
        <f t="shared" si="6"/>
        <v>0</v>
      </c>
    </row>
    <row r="37" spans="1:28" x14ac:dyDescent="0.3">
      <c r="A37" s="11"/>
      <c r="B37" s="11" t="s">
        <v>398</v>
      </c>
      <c r="C37" s="11">
        <v>2</v>
      </c>
      <c r="D37" s="11" t="s">
        <v>260</v>
      </c>
      <c r="E37" s="11" t="s">
        <v>399</v>
      </c>
      <c r="F37" s="11" t="s">
        <v>23</v>
      </c>
      <c r="G37" s="12">
        <v>44423</v>
      </c>
      <c r="H37" s="12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6">
        <f t="shared" si="5"/>
        <v>0</v>
      </c>
      <c r="S37" s="11">
        <v>0</v>
      </c>
      <c r="T37" s="11">
        <v>0</v>
      </c>
      <c r="U37" s="11">
        <v>0</v>
      </c>
      <c r="V37" s="11">
        <v>0</v>
      </c>
      <c r="W37" s="11">
        <v>1</v>
      </c>
      <c r="X37" s="11">
        <v>1</v>
      </c>
      <c r="Y37" s="11">
        <v>0</v>
      </c>
      <c r="Z37" s="11">
        <v>0</v>
      </c>
      <c r="AA37" s="11">
        <v>0</v>
      </c>
      <c r="AB37" s="6">
        <f t="shared" si="6"/>
        <v>2</v>
      </c>
    </row>
    <row r="38" spans="1:28" x14ac:dyDescent="0.3">
      <c r="A38" s="11"/>
      <c r="B38" s="11" t="s">
        <v>400</v>
      </c>
      <c r="C38" s="11">
        <v>4</v>
      </c>
      <c r="D38" s="11" t="s">
        <v>37</v>
      </c>
      <c r="E38" s="11" t="s">
        <v>401</v>
      </c>
      <c r="F38" s="11" t="s">
        <v>23</v>
      </c>
      <c r="G38" s="12">
        <v>44426</v>
      </c>
      <c r="H38" s="12"/>
      <c r="I38" s="11">
        <v>4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6">
        <f t="shared" si="5"/>
        <v>4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6">
        <f t="shared" si="6"/>
        <v>0</v>
      </c>
    </row>
    <row r="39" spans="1:28" x14ac:dyDescent="0.3">
      <c r="A39" s="11"/>
      <c r="B39" s="11" t="s">
        <v>402</v>
      </c>
      <c r="C39" s="11">
        <v>2</v>
      </c>
      <c r="D39" s="11" t="s">
        <v>403</v>
      </c>
      <c r="E39" s="11" t="s">
        <v>404</v>
      </c>
      <c r="F39" s="11" t="s">
        <v>23</v>
      </c>
      <c r="G39" s="12">
        <v>44434</v>
      </c>
      <c r="H39" s="12"/>
      <c r="I39" s="11">
        <v>0</v>
      </c>
      <c r="J39" s="11">
        <v>0</v>
      </c>
      <c r="K39" s="11">
        <v>0</v>
      </c>
      <c r="L39" s="11">
        <v>0</v>
      </c>
      <c r="M39" s="11">
        <v>2</v>
      </c>
      <c r="N39" s="11">
        <v>0</v>
      </c>
      <c r="O39" s="11">
        <v>0</v>
      </c>
      <c r="P39" s="11">
        <v>0</v>
      </c>
      <c r="Q39" s="11">
        <v>0</v>
      </c>
      <c r="R39" s="6">
        <f t="shared" si="5"/>
        <v>2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6">
        <f t="shared" si="6"/>
        <v>0</v>
      </c>
    </row>
    <row r="40" spans="1:28" x14ac:dyDescent="0.3">
      <c r="A40" s="11"/>
      <c r="B40" s="11" t="s">
        <v>405</v>
      </c>
      <c r="C40" s="11">
        <v>3</v>
      </c>
      <c r="D40" s="11" t="s">
        <v>40</v>
      </c>
      <c r="E40" s="11" t="s">
        <v>406</v>
      </c>
      <c r="F40" s="11" t="s">
        <v>23</v>
      </c>
      <c r="G40" s="12">
        <v>44441</v>
      </c>
      <c r="H40" s="12"/>
      <c r="I40" s="11">
        <v>3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6">
        <f t="shared" si="5"/>
        <v>3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6">
        <f t="shared" si="6"/>
        <v>0</v>
      </c>
    </row>
    <row r="41" spans="1:28" x14ac:dyDescent="0.3">
      <c r="A41" s="11"/>
      <c r="B41" s="11" t="s">
        <v>407</v>
      </c>
      <c r="C41" s="11">
        <v>7</v>
      </c>
      <c r="D41" s="11" t="s">
        <v>123</v>
      </c>
      <c r="E41" s="11" t="s">
        <v>408</v>
      </c>
      <c r="F41" s="11" t="s">
        <v>23</v>
      </c>
      <c r="G41" s="12">
        <v>44445</v>
      </c>
      <c r="H41" s="12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4</v>
      </c>
      <c r="O41" s="11">
        <v>3</v>
      </c>
      <c r="P41" s="11">
        <v>0</v>
      </c>
      <c r="Q41" s="11">
        <v>0</v>
      </c>
      <c r="R41" s="6">
        <f t="shared" si="5"/>
        <v>7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6">
        <f t="shared" si="6"/>
        <v>0</v>
      </c>
    </row>
    <row r="42" spans="1:28" x14ac:dyDescent="0.3">
      <c r="A42" s="11"/>
      <c r="B42" s="11" t="s">
        <v>409</v>
      </c>
      <c r="C42" s="11">
        <v>1</v>
      </c>
      <c r="D42" s="11" t="s">
        <v>45</v>
      </c>
      <c r="E42" s="11" t="s">
        <v>410</v>
      </c>
      <c r="F42" s="11" t="s">
        <v>23</v>
      </c>
      <c r="G42" s="12">
        <v>44448</v>
      </c>
      <c r="H42" s="12"/>
      <c r="I42" s="11">
        <v>0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6">
        <f t="shared" si="5"/>
        <v>1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6">
        <f t="shared" si="6"/>
        <v>0</v>
      </c>
    </row>
    <row r="43" spans="1:28" x14ac:dyDescent="0.3">
      <c r="A43" s="11"/>
      <c r="B43" s="11" t="s">
        <v>411</v>
      </c>
      <c r="C43" s="11">
        <v>1</v>
      </c>
      <c r="D43" s="11" t="s">
        <v>45</v>
      </c>
      <c r="E43" s="11" t="s">
        <v>412</v>
      </c>
      <c r="F43" s="11" t="s">
        <v>23</v>
      </c>
      <c r="G43" s="12">
        <v>44459</v>
      </c>
      <c r="H43" s="12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0</v>
      </c>
      <c r="R43" s="6">
        <f t="shared" si="5"/>
        <v>1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6">
        <f t="shared" si="6"/>
        <v>0</v>
      </c>
    </row>
    <row r="44" spans="1:28" x14ac:dyDescent="0.3">
      <c r="A44" s="11"/>
      <c r="B44" s="11" t="s">
        <v>413</v>
      </c>
      <c r="C44" s="11">
        <v>73</v>
      </c>
      <c r="D44" s="11" t="s">
        <v>78</v>
      </c>
      <c r="E44" s="11" t="s">
        <v>414</v>
      </c>
      <c r="F44" s="11" t="s">
        <v>23</v>
      </c>
      <c r="G44" s="12">
        <v>44454</v>
      </c>
      <c r="H44" s="12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16</v>
      </c>
      <c r="O44" s="11">
        <v>27</v>
      </c>
      <c r="P44" s="11">
        <v>3</v>
      </c>
      <c r="Q44" s="11">
        <v>0</v>
      </c>
      <c r="R44" s="6">
        <f t="shared" si="5"/>
        <v>46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11</v>
      </c>
      <c r="Y44" s="11">
        <v>15</v>
      </c>
      <c r="Z44" s="11">
        <v>1</v>
      </c>
      <c r="AA44" s="11">
        <v>0</v>
      </c>
      <c r="AB44" s="6">
        <f t="shared" si="6"/>
        <v>27</v>
      </c>
    </row>
    <row r="45" spans="1:28" s="2" customFormat="1" x14ac:dyDescent="0.3">
      <c r="A45" s="5"/>
      <c r="B45" s="7" t="s">
        <v>100</v>
      </c>
      <c r="C45" s="7">
        <f>SUM(C31:C44)</f>
        <v>160</v>
      </c>
      <c r="D45" s="13"/>
      <c r="E45" s="5"/>
      <c r="F45" s="7">
        <f>COUNTIF(F31:F44,"Y")</f>
        <v>0</v>
      </c>
      <c r="G45" s="7" t="s">
        <v>101</v>
      </c>
      <c r="H45" s="7"/>
      <c r="I45" s="5">
        <f t="shared" ref="I45:AB45" si="7">SUM(I31:I44)</f>
        <v>13</v>
      </c>
      <c r="J45" s="5">
        <f t="shared" si="7"/>
        <v>0</v>
      </c>
      <c r="K45" s="5">
        <f t="shared" si="7"/>
        <v>0</v>
      </c>
      <c r="L45" s="5">
        <f t="shared" si="7"/>
        <v>1</v>
      </c>
      <c r="M45" s="5">
        <f t="shared" si="7"/>
        <v>4</v>
      </c>
      <c r="N45" s="5">
        <f t="shared" si="7"/>
        <v>39</v>
      </c>
      <c r="O45" s="5">
        <f t="shared" si="7"/>
        <v>64</v>
      </c>
      <c r="P45" s="5">
        <f t="shared" si="7"/>
        <v>4</v>
      </c>
      <c r="Q45" s="5">
        <f t="shared" si="7"/>
        <v>0</v>
      </c>
      <c r="R45" s="17">
        <f t="shared" si="7"/>
        <v>125</v>
      </c>
      <c r="S45" s="5">
        <f t="shared" si="7"/>
        <v>0</v>
      </c>
      <c r="T45" s="5">
        <f t="shared" si="7"/>
        <v>4</v>
      </c>
      <c r="U45" s="5">
        <f t="shared" si="7"/>
        <v>0</v>
      </c>
      <c r="V45" s="5">
        <f t="shared" si="7"/>
        <v>0</v>
      </c>
      <c r="W45" s="5">
        <f t="shared" si="7"/>
        <v>1</v>
      </c>
      <c r="X45" s="5">
        <f t="shared" si="7"/>
        <v>14</v>
      </c>
      <c r="Y45" s="5">
        <f t="shared" si="7"/>
        <v>15</v>
      </c>
      <c r="Z45" s="5">
        <f t="shared" si="7"/>
        <v>1</v>
      </c>
      <c r="AA45" s="5">
        <f t="shared" si="7"/>
        <v>0</v>
      </c>
      <c r="AB45" s="17">
        <f t="shared" si="7"/>
        <v>35</v>
      </c>
    </row>
    <row r="46" spans="1:28" x14ac:dyDescent="0.3">
      <c r="A46" s="26"/>
      <c r="B46" s="26"/>
      <c r="C46" s="26"/>
      <c r="D46" s="2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x14ac:dyDescent="0.3">
      <c r="A47" s="11">
        <v>3</v>
      </c>
      <c r="B47" s="11" t="s">
        <v>415</v>
      </c>
      <c r="C47" s="11">
        <v>160</v>
      </c>
      <c r="D47" s="11" t="s">
        <v>64</v>
      </c>
      <c r="E47" s="11" t="s">
        <v>416</v>
      </c>
      <c r="F47" s="11" t="s">
        <v>23</v>
      </c>
      <c r="G47" s="12">
        <v>44476</v>
      </c>
      <c r="H47" s="12"/>
      <c r="I47" s="11">
        <v>12</v>
      </c>
      <c r="J47" s="11">
        <v>21</v>
      </c>
      <c r="K47" s="11">
        <v>0</v>
      </c>
      <c r="L47" s="11">
        <v>0</v>
      </c>
      <c r="M47" s="11">
        <v>7</v>
      </c>
      <c r="N47" s="11">
        <v>57</v>
      </c>
      <c r="O47" s="11">
        <v>15</v>
      </c>
      <c r="P47" s="11">
        <v>0</v>
      </c>
      <c r="Q47" s="11">
        <v>0</v>
      </c>
      <c r="R47" s="7">
        <f>SUM(I47:Q47)</f>
        <v>112</v>
      </c>
      <c r="S47" s="11">
        <v>8</v>
      </c>
      <c r="T47" s="11">
        <v>11</v>
      </c>
      <c r="U47" s="11">
        <v>0</v>
      </c>
      <c r="V47" s="11">
        <v>0</v>
      </c>
      <c r="W47" s="11">
        <v>13</v>
      </c>
      <c r="X47" s="11">
        <v>16</v>
      </c>
      <c r="Y47" s="11">
        <v>0</v>
      </c>
      <c r="Z47" s="11">
        <v>0</v>
      </c>
      <c r="AA47" s="11">
        <v>0</v>
      </c>
      <c r="AB47" s="7">
        <f>SUM(S47:AA47)</f>
        <v>48</v>
      </c>
    </row>
    <row r="48" spans="1:28" x14ac:dyDescent="0.3">
      <c r="A48" s="11"/>
      <c r="B48" s="11" t="s">
        <v>417</v>
      </c>
      <c r="C48" s="11">
        <v>1</v>
      </c>
      <c r="D48" s="11" t="s">
        <v>48</v>
      </c>
      <c r="E48" s="11" t="s">
        <v>418</v>
      </c>
      <c r="F48" s="11" t="s">
        <v>80</v>
      </c>
      <c r="G48" s="12">
        <v>44483</v>
      </c>
      <c r="H48" s="12"/>
      <c r="I48" s="11">
        <v>0</v>
      </c>
      <c r="J48" s="11">
        <v>0</v>
      </c>
      <c r="K48" s="11">
        <v>0</v>
      </c>
      <c r="L48" s="11">
        <v>1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7">
        <f t="shared" ref="R48:R60" si="8">SUM(I48:Q48)</f>
        <v>1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7">
        <f t="shared" ref="AB48:AB60" si="9">SUM(S48:AA48)</f>
        <v>0</v>
      </c>
    </row>
    <row r="49" spans="1:28" x14ac:dyDescent="0.3">
      <c r="A49" s="11"/>
      <c r="B49" s="11" t="s">
        <v>419</v>
      </c>
      <c r="C49" s="11">
        <v>8</v>
      </c>
      <c r="D49" s="11" t="s">
        <v>75</v>
      </c>
      <c r="E49" s="11" t="s">
        <v>420</v>
      </c>
      <c r="F49" s="11" t="s">
        <v>23</v>
      </c>
      <c r="G49" s="12">
        <v>44473</v>
      </c>
      <c r="H49" s="12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7">
        <f t="shared" si="8"/>
        <v>0</v>
      </c>
      <c r="S49" s="11">
        <v>0</v>
      </c>
      <c r="T49" s="11">
        <v>8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7">
        <f t="shared" si="9"/>
        <v>8</v>
      </c>
    </row>
    <row r="50" spans="1:28" x14ac:dyDescent="0.3">
      <c r="A50" s="11"/>
      <c r="B50" s="11" t="s">
        <v>421</v>
      </c>
      <c r="C50" s="11">
        <v>6</v>
      </c>
      <c r="D50" s="11" t="s">
        <v>75</v>
      </c>
      <c r="E50" s="11" t="s">
        <v>422</v>
      </c>
      <c r="F50" s="11" t="s">
        <v>23</v>
      </c>
      <c r="G50" s="12">
        <v>44490</v>
      </c>
      <c r="H50" s="12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7">
        <f t="shared" si="8"/>
        <v>0</v>
      </c>
      <c r="S50" s="11">
        <v>0</v>
      </c>
      <c r="T50" s="11">
        <v>6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7">
        <f t="shared" si="9"/>
        <v>6</v>
      </c>
    </row>
    <row r="51" spans="1:28" x14ac:dyDescent="0.3">
      <c r="A51" s="11"/>
      <c r="B51" s="11" t="s">
        <v>423</v>
      </c>
      <c r="C51" s="11">
        <v>3</v>
      </c>
      <c r="D51" s="11" t="s">
        <v>48</v>
      </c>
      <c r="E51" s="11" t="s">
        <v>424</v>
      </c>
      <c r="F51" s="11" t="s">
        <v>23</v>
      </c>
      <c r="G51" s="12">
        <v>44487</v>
      </c>
      <c r="H51" s="12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7">
        <f t="shared" si="8"/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3</v>
      </c>
      <c r="Y51" s="11">
        <v>0</v>
      </c>
      <c r="Z51" s="11">
        <v>0</v>
      </c>
      <c r="AA51" s="11">
        <v>0</v>
      </c>
      <c r="AB51" s="7">
        <f t="shared" si="9"/>
        <v>3</v>
      </c>
    </row>
    <row r="52" spans="1:28" x14ac:dyDescent="0.3">
      <c r="A52" s="11"/>
      <c r="B52" s="11" t="s">
        <v>425</v>
      </c>
      <c r="C52" s="11">
        <v>1</v>
      </c>
      <c r="D52" s="11" t="s">
        <v>403</v>
      </c>
      <c r="E52" s="11" t="s">
        <v>404</v>
      </c>
      <c r="F52" s="11" t="s">
        <v>23</v>
      </c>
      <c r="G52" s="12">
        <v>44498</v>
      </c>
      <c r="H52" s="12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</v>
      </c>
      <c r="Q52" s="11">
        <v>0</v>
      </c>
      <c r="R52" s="7">
        <f t="shared" si="8"/>
        <v>1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7">
        <f t="shared" si="9"/>
        <v>0</v>
      </c>
    </row>
    <row r="53" spans="1:28" x14ac:dyDescent="0.3">
      <c r="A53" s="11"/>
      <c r="B53" s="11" t="s">
        <v>426</v>
      </c>
      <c r="C53" s="11">
        <v>1</v>
      </c>
      <c r="D53" s="11" t="s">
        <v>45</v>
      </c>
      <c r="E53" s="11" t="s">
        <v>427</v>
      </c>
      <c r="F53" s="11" t="s">
        <v>23</v>
      </c>
      <c r="G53" s="12">
        <v>44505</v>
      </c>
      <c r="H53" s="12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1</v>
      </c>
      <c r="P53" s="11">
        <v>0</v>
      </c>
      <c r="Q53" s="11">
        <v>0</v>
      </c>
      <c r="R53" s="7">
        <f t="shared" si="8"/>
        <v>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7">
        <f t="shared" si="9"/>
        <v>0</v>
      </c>
    </row>
    <row r="54" spans="1:28" x14ac:dyDescent="0.3">
      <c r="A54" s="11"/>
      <c r="B54" s="11" t="s">
        <v>428</v>
      </c>
      <c r="C54" s="11">
        <v>1</v>
      </c>
      <c r="D54" s="11" t="s">
        <v>202</v>
      </c>
      <c r="E54" s="11" t="s">
        <v>429</v>
      </c>
      <c r="F54" s="11" t="s">
        <v>23</v>
      </c>
      <c r="G54" s="12">
        <v>44522</v>
      </c>
      <c r="H54" s="12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1</v>
      </c>
      <c r="P54" s="11">
        <v>0</v>
      </c>
      <c r="Q54" s="11">
        <v>0</v>
      </c>
      <c r="R54" s="7">
        <f t="shared" si="8"/>
        <v>1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7">
        <f t="shared" si="9"/>
        <v>0</v>
      </c>
    </row>
    <row r="55" spans="1:28" x14ac:dyDescent="0.3">
      <c r="A55" s="11"/>
      <c r="B55" s="11" t="s">
        <v>430</v>
      </c>
      <c r="C55" s="11">
        <v>4</v>
      </c>
      <c r="D55" s="11" t="s">
        <v>48</v>
      </c>
      <c r="E55" s="11" t="s">
        <v>431</v>
      </c>
      <c r="F55" s="11" t="s">
        <v>23</v>
      </c>
      <c r="G55" s="12">
        <v>44532</v>
      </c>
      <c r="H55" s="12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7">
        <f t="shared" si="8"/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4</v>
      </c>
      <c r="Z55" s="11">
        <v>0</v>
      </c>
      <c r="AA55" s="11">
        <v>0</v>
      </c>
      <c r="AB55" s="7">
        <f t="shared" si="9"/>
        <v>4</v>
      </c>
    </row>
    <row r="56" spans="1:28" x14ac:dyDescent="0.3">
      <c r="A56" s="11"/>
      <c r="B56" s="11" t="s">
        <v>432</v>
      </c>
      <c r="C56" s="11">
        <v>1</v>
      </c>
      <c r="D56" s="11" t="s">
        <v>45</v>
      </c>
      <c r="E56" s="11" t="s">
        <v>433</v>
      </c>
      <c r="F56" s="11" t="s">
        <v>23</v>
      </c>
      <c r="G56" s="12">
        <v>44540</v>
      </c>
      <c r="H56" s="12"/>
      <c r="I56" s="11">
        <v>1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7">
        <f t="shared" si="8"/>
        <v>1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7">
        <f t="shared" si="9"/>
        <v>0</v>
      </c>
    </row>
    <row r="57" spans="1:28" x14ac:dyDescent="0.3">
      <c r="A57" s="11"/>
      <c r="B57" s="11" t="s">
        <v>434</v>
      </c>
      <c r="C57" s="11">
        <v>33</v>
      </c>
      <c r="D57" s="11" t="s">
        <v>435</v>
      </c>
      <c r="E57" s="11" t="s">
        <v>436</v>
      </c>
      <c r="F57" s="11" t="s">
        <v>23</v>
      </c>
      <c r="G57" s="12">
        <v>44540</v>
      </c>
      <c r="H57" s="12"/>
      <c r="I57" s="11">
        <v>11</v>
      </c>
      <c r="J57" s="11">
        <v>11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7">
        <f t="shared" si="8"/>
        <v>22</v>
      </c>
      <c r="S57" s="11">
        <v>5</v>
      </c>
      <c r="T57" s="11">
        <v>6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7">
        <f t="shared" si="9"/>
        <v>11</v>
      </c>
    </row>
    <row r="58" spans="1:28" x14ac:dyDescent="0.3">
      <c r="A58" s="11"/>
      <c r="B58" s="11" t="s">
        <v>437</v>
      </c>
      <c r="C58" s="11">
        <v>4</v>
      </c>
      <c r="D58" s="11" t="s">
        <v>40</v>
      </c>
      <c r="E58" s="11" t="s">
        <v>438</v>
      </c>
      <c r="F58" s="11" t="s">
        <v>23</v>
      </c>
      <c r="G58" s="12">
        <v>44553</v>
      </c>
      <c r="H58" s="12"/>
      <c r="I58" s="11">
        <v>4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7">
        <f t="shared" si="8"/>
        <v>4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7">
        <f t="shared" si="9"/>
        <v>0</v>
      </c>
    </row>
    <row r="59" spans="1:28" x14ac:dyDescent="0.3">
      <c r="A59" s="11"/>
      <c r="B59" s="11" t="s">
        <v>439</v>
      </c>
      <c r="C59" s="11">
        <v>115</v>
      </c>
      <c r="D59" s="11" t="s">
        <v>53</v>
      </c>
      <c r="E59" s="11" t="s">
        <v>440</v>
      </c>
      <c r="F59" s="11" t="s">
        <v>80</v>
      </c>
      <c r="G59" s="12">
        <v>44552</v>
      </c>
      <c r="H59" s="12"/>
      <c r="I59" s="11">
        <v>15</v>
      </c>
      <c r="J59" s="11">
        <v>39</v>
      </c>
      <c r="K59" s="11">
        <v>2</v>
      </c>
      <c r="L59" s="11">
        <v>0</v>
      </c>
      <c r="M59" s="11">
        <v>3</v>
      </c>
      <c r="N59" s="11">
        <v>14</v>
      </c>
      <c r="O59" s="11">
        <v>11</v>
      </c>
      <c r="P59" s="11">
        <v>0</v>
      </c>
      <c r="Q59" s="11">
        <v>0</v>
      </c>
      <c r="R59" s="7">
        <f t="shared" si="8"/>
        <v>84</v>
      </c>
      <c r="S59" s="11">
        <v>9</v>
      </c>
      <c r="T59" s="11">
        <v>4</v>
      </c>
      <c r="U59" s="11">
        <v>3</v>
      </c>
      <c r="V59" s="11">
        <v>0</v>
      </c>
      <c r="W59" s="11">
        <v>6</v>
      </c>
      <c r="X59" s="11">
        <v>7</v>
      </c>
      <c r="Y59" s="11">
        <v>2</v>
      </c>
      <c r="Z59" s="11">
        <v>0</v>
      </c>
      <c r="AA59" s="11">
        <v>0</v>
      </c>
      <c r="AB59" s="7">
        <f t="shared" si="9"/>
        <v>31</v>
      </c>
    </row>
    <row r="60" spans="1:28" x14ac:dyDescent="0.3">
      <c r="A60" s="11"/>
      <c r="B60" s="11" t="s">
        <v>441</v>
      </c>
      <c r="C60" s="11">
        <v>82</v>
      </c>
      <c r="D60" s="11" t="s">
        <v>442</v>
      </c>
      <c r="E60" s="11" t="s">
        <v>443</v>
      </c>
      <c r="F60" s="11" t="s">
        <v>23</v>
      </c>
      <c r="G60" s="12">
        <v>44550</v>
      </c>
      <c r="H60" s="12"/>
      <c r="I60" s="11">
        <v>0</v>
      </c>
      <c r="J60" s="11">
        <v>0</v>
      </c>
      <c r="K60" s="11">
        <v>0</v>
      </c>
      <c r="L60" s="11">
        <v>0</v>
      </c>
      <c r="M60" s="11">
        <v>2</v>
      </c>
      <c r="N60" s="11">
        <v>23</v>
      </c>
      <c r="O60" s="11">
        <v>20</v>
      </c>
      <c r="P60" s="11">
        <v>5</v>
      </c>
      <c r="Q60" s="11">
        <v>0</v>
      </c>
      <c r="R60" s="7">
        <f t="shared" si="8"/>
        <v>50</v>
      </c>
      <c r="S60" s="11">
        <v>4</v>
      </c>
      <c r="T60" s="11">
        <v>21</v>
      </c>
      <c r="U60" s="11">
        <v>0</v>
      </c>
      <c r="V60" s="11">
        <v>0</v>
      </c>
      <c r="W60" s="11">
        <v>3</v>
      </c>
      <c r="X60" s="11">
        <v>2</v>
      </c>
      <c r="Y60" s="11">
        <v>2</v>
      </c>
      <c r="Z60" s="11">
        <v>0</v>
      </c>
      <c r="AA60" s="11">
        <v>0</v>
      </c>
      <c r="AB60" s="7">
        <f t="shared" si="9"/>
        <v>32</v>
      </c>
    </row>
    <row r="61" spans="1:28" s="2" customFormat="1" x14ac:dyDescent="0.3">
      <c r="A61" s="5"/>
      <c r="B61" s="7" t="s">
        <v>102</v>
      </c>
      <c r="C61" s="7">
        <f>SUM(C47:C60)</f>
        <v>420</v>
      </c>
      <c r="D61" s="13"/>
      <c r="E61" s="5"/>
      <c r="F61" s="7">
        <f>COUNTIF(F47:F60,"Y")</f>
        <v>2</v>
      </c>
      <c r="G61" s="7" t="s">
        <v>103</v>
      </c>
      <c r="H61" s="7"/>
      <c r="I61" s="5">
        <f t="shared" ref="I61:AB61" si="10">SUM(I47:I60)</f>
        <v>43</v>
      </c>
      <c r="J61" s="5">
        <f t="shared" si="10"/>
        <v>71</v>
      </c>
      <c r="K61" s="5">
        <f t="shared" si="10"/>
        <v>2</v>
      </c>
      <c r="L61" s="5">
        <f t="shared" si="10"/>
        <v>1</v>
      </c>
      <c r="M61" s="5">
        <f t="shared" si="10"/>
        <v>12</v>
      </c>
      <c r="N61" s="5">
        <f t="shared" si="10"/>
        <v>94</v>
      </c>
      <c r="O61" s="5">
        <f t="shared" si="10"/>
        <v>48</v>
      </c>
      <c r="P61" s="5">
        <f t="shared" si="10"/>
        <v>6</v>
      </c>
      <c r="Q61" s="5">
        <f t="shared" si="10"/>
        <v>0</v>
      </c>
      <c r="R61" s="17">
        <f t="shared" si="10"/>
        <v>277</v>
      </c>
      <c r="S61" s="5">
        <f t="shared" si="10"/>
        <v>26</v>
      </c>
      <c r="T61" s="5">
        <f t="shared" si="10"/>
        <v>56</v>
      </c>
      <c r="U61" s="5">
        <f t="shared" si="10"/>
        <v>3</v>
      </c>
      <c r="V61" s="5">
        <f t="shared" si="10"/>
        <v>0</v>
      </c>
      <c r="W61" s="5">
        <f t="shared" si="10"/>
        <v>22</v>
      </c>
      <c r="X61" s="5">
        <f t="shared" si="10"/>
        <v>28</v>
      </c>
      <c r="Y61" s="5">
        <f t="shared" si="10"/>
        <v>8</v>
      </c>
      <c r="Z61" s="5">
        <f t="shared" si="10"/>
        <v>0</v>
      </c>
      <c r="AA61" s="5">
        <f t="shared" si="10"/>
        <v>0</v>
      </c>
      <c r="AB61" s="17">
        <f t="shared" si="10"/>
        <v>143</v>
      </c>
    </row>
    <row r="62" spans="1:28" x14ac:dyDescent="0.3">
      <c r="A62" s="26"/>
      <c r="B62" s="26"/>
      <c r="C62" s="26"/>
      <c r="D62" s="27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x14ac:dyDescent="0.3">
      <c r="A63" s="11">
        <v>4</v>
      </c>
      <c r="B63" s="11" t="s">
        <v>444</v>
      </c>
      <c r="C63" s="11">
        <v>48</v>
      </c>
      <c r="D63" s="11" t="s">
        <v>25</v>
      </c>
      <c r="E63" s="11" t="s">
        <v>445</v>
      </c>
      <c r="F63" s="11" t="s">
        <v>23</v>
      </c>
      <c r="G63" s="12">
        <v>44571</v>
      </c>
      <c r="H63" s="12"/>
      <c r="I63" s="11">
        <v>24</v>
      </c>
      <c r="J63" s="11">
        <v>24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9">
        <f>SUM(I63:Q63)</f>
        <v>48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7">
        <f>SUM(S63:AA63)</f>
        <v>0</v>
      </c>
    </row>
    <row r="64" spans="1:28" x14ac:dyDescent="0.3">
      <c r="A64" s="11"/>
      <c r="B64" s="11" t="s">
        <v>446</v>
      </c>
      <c r="C64" s="11">
        <v>1</v>
      </c>
      <c r="D64" s="11" t="s">
        <v>34</v>
      </c>
      <c r="E64" s="11" t="s">
        <v>447</v>
      </c>
      <c r="F64" s="11" t="s">
        <v>80</v>
      </c>
      <c r="G64" s="12">
        <v>44574</v>
      </c>
      <c r="H64" s="12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1</v>
      </c>
      <c r="Q64" s="11">
        <v>0</v>
      </c>
      <c r="R64" s="19">
        <f t="shared" ref="R64:R83" si="11">SUM(I64:Q64)</f>
        <v>1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7">
        <f t="shared" ref="AB64:AB83" si="12">SUM(S64:AA64)</f>
        <v>0</v>
      </c>
    </row>
    <row r="65" spans="1:28" x14ac:dyDescent="0.3">
      <c r="A65" s="11"/>
      <c r="B65" s="11" t="s">
        <v>448</v>
      </c>
      <c r="C65" s="11">
        <v>65</v>
      </c>
      <c r="D65" s="11" t="s">
        <v>67</v>
      </c>
      <c r="E65" s="11" t="s">
        <v>449</v>
      </c>
      <c r="F65" s="11" t="s">
        <v>23</v>
      </c>
      <c r="G65" s="12">
        <v>44575</v>
      </c>
      <c r="H65" s="12"/>
      <c r="I65" s="11">
        <v>42</v>
      </c>
      <c r="J65" s="11">
        <v>23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9">
        <f t="shared" si="11"/>
        <v>65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7">
        <f t="shared" si="12"/>
        <v>0</v>
      </c>
    </row>
    <row r="66" spans="1:28" x14ac:dyDescent="0.3">
      <c r="A66" s="11"/>
      <c r="B66" s="11" t="s">
        <v>450</v>
      </c>
      <c r="C66" s="11">
        <v>350</v>
      </c>
      <c r="D66" s="11" t="s">
        <v>451</v>
      </c>
      <c r="E66" s="11" t="s">
        <v>452</v>
      </c>
      <c r="F66" s="11" t="s">
        <v>23</v>
      </c>
      <c r="G66" s="12">
        <v>44575</v>
      </c>
      <c r="H66" s="12"/>
      <c r="I66" s="11">
        <v>0</v>
      </c>
      <c r="J66" s="11">
        <v>0</v>
      </c>
      <c r="K66" s="11">
        <v>0</v>
      </c>
      <c r="L66" s="11">
        <v>0</v>
      </c>
      <c r="M66" s="11">
        <v>34</v>
      </c>
      <c r="N66" s="11">
        <v>140</v>
      </c>
      <c r="O66" s="11">
        <v>61</v>
      </c>
      <c r="P66" s="11">
        <v>10</v>
      </c>
      <c r="Q66" s="11">
        <v>0</v>
      </c>
      <c r="R66" s="19">
        <f t="shared" si="11"/>
        <v>245</v>
      </c>
      <c r="S66" s="11">
        <v>0</v>
      </c>
      <c r="T66" s="11">
        <v>14</v>
      </c>
      <c r="U66" s="11">
        <v>0</v>
      </c>
      <c r="V66" s="11">
        <v>21</v>
      </c>
      <c r="W66" s="11">
        <v>49</v>
      </c>
      <c r="X66" s="11">
        <v>16</v>
      </c>
      <c r="Y66" s="11">
        <v>5</v>
      </c>
      <c r="Z66" s="11">
        <v>0</v>
      </c>
      <c r="AA66" s="11">
        <v>0</v>
      </c>
      <c r="AB66" s="7">
        <f t="shared" si="12"/>
        <v>105</v>
      </c>
    </row>
    <row r="67" spans="1:28" x14ac:dyDescent="0.3">
      <c r="A67" s="11"/>
      <c r="B67" s="11" t="s">
        <v>453</v>
      </c>
      <c r="C67" s="11">
        <v>1</v>
      </c>
      <c r="D67" s="11" t="s">
        <v>34</v>
      </c>
      <c r="E67" s="11" t="s">
        <v>454</v>
      </c>
      <c r="F67" s="11" t="s">
        <v>80</v>
      </c>
      <c r="G67" s="12">
        <v>44582</v>
      </c>
      <c r="H67" s="12"/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1">
        <v>0</v>
      </c>
      <c r="Q67" s="11">
        <v>0</v>
      </c>
      <c r="R67" s="19">
        <f t="shared" si="11"/>
        <v>1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7">
        <f t="shared" si="12"/>
        <v>0</v>
      </c>
    </row>
    <row r="68" spans="1:28" x14ac:dyDescent="0.3">
      <c r="A68" s="11"/>
      <c r="B68" s="11" t="s">
        <v>455</v>
      </c>
      <c r="C68" s="11">
        <v>23</v>
      </c>
      <c r="D68" s="11" t="s">
        <v>251</v>
      </c>
      <c r="E68" s="11" t="s">
        <v>456</v>
      </c>
      <c r="F68" s="11" t="s">
        <v>23</v>
      </c>
      <c r="G68" s="12">
        <v>44580</v>
      </c>
      <c r="H68" s="12"/>
      <c r="I68" s="11">
        <v>0</v>
      </c>
      <c r="J68" s="11">
        <v>16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9">
        <f t="shared" si="11"/>
        <v>16</v>
      </c>
      <c r="S68" s="11">
        <v>1</v>
      </c>
      <c r="T68" s="11">
        <v>6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7">
        <f t="shared" si="12"/>
        <v>7</v>
      </c>
    </row>
    <row r="69" spans="1:28" x14ac:dyDescent="0.3">
      <c r="A69" s="11"/>
      <c r="B69" s="11" t="s">
        <v>457</v>
      </c>
      <c r="C69" s="11">
        <v>1</v>
      </c>
      <c r="D69" s="12" t="s">
        <v>154</v>
      </c>
      <c r="E69" s="11" t="s">
        <v>458</v>
      </c>
      <c r="F69" s="11" t="s">
        <v>23</v>
      </c>
      <c r="G69" s="12">
        <v>44596</v>
      </c>
      <c r="H69" s="12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1</v>
      </c>
      <c r="O69" s="11">
        <v>0</v>
      </c>
      <c r="P69" s="11">
        <v>0</v>
      </c>
      <c r="Q69" s="11">
        <v>0</v>
      </c>
      <c r="R69" s="19">
        <f t="shared" si="11"/>
        <v>1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7">
        <f t="shared" si="12"/>
        <v>0</v>
      </c>
    </row>
    <row r="70" spans="1:28" x14ac:dyDescent="0.3">
      <c r="A70" s="11"/>
      <c r="B70" s="11" t="s">
        <v>459</v>
      </c>
      <c r="C70" s="11">
        <v>121</v>
      </c>
      <c r="D70" s="12" t="s">
        <v>141</v>
      </c>
      <c r="E70" s="11" t="s">
        <v>460</v>
      </c>
      <c r="F70" s="11" t="s">
        <v>23</v>
      </c>
      <c r="G70" s="12">
        <v>44222</v>
      </c>
      <c r="H70" s="12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20</v>
      </c>
      <c r="O70" s="11">
        <v>48</v>
      </c>
      <c r="P70" s="11">
        <v>11</v>
      </c>
      <c r="Q70" s="11">
        <v>0</v>
      </c>
      <c r="R70" s="19">
        <f t="shared" si="11"/>
        <v>79</v>
      </c>
      <c r="S70" s="11">
        <v>6</v>
      </c>
      <c r="T70" s="11">
        <v>8</v>
      </c>
      <c r="U70" s="11">
        <v>0</v>
      </c>
      <c r="V70" s="11">
        <v>0</v>
      </c>
      <c r="W70" s="11">
        <v>6</v>
      </c>
      <c r="X70" s="11">
        <v>16</v>
      </c>
      <c r="Y70" s="11">
        <v>6</v>
      </c>
      <c r="Z70" s="11">
        <v>0</v>
      </c>
      <c r="AA70" s="11">
        <v>0</v>
      </c>
      <c r="AB70" s="7">
        <f t="shared" si="12"/>
        <v>42</v>
      </c>
    </row>
    <row r="71" spans="1:28" x14ac:dyDescent="0.3">
      <c r="A71" s="11"/>
      <c r="B71" s="11" t="s">
        <v>461</v>
      </c>
      <c r="C71" s="11">
        <v>146</v>
      </c>
      <c r="D71" s="12" t="s">
        <v>144</v>
      </c>
      <c r="E71" s="11" t="s">
        <v>462</v>
      </c>
      <c r="F71" s="11" t="s">
        <v>23</v>
      </c>
      <c r="G71" s="12">
        <v>44603</v>
      </c>
      <c r="H71" s="12"/>
      <c r="I71" s="11">
        <v>0</v>
      </c>
      <c r="J71" s="11">
        <v>0</v>
      </c>
      <c r="K71" s="11">
        <v>0</v>
      </c>
      <c r="L71" s="11">
        <v>0</v>
      </c>
      <c r="M71" s="11">
        <v>5</v>
      </c>
      <c r="N71" s="11">
        <v>37</v>
      </c>
      <c r="O71" s="11">
        <v>55</v>
      </c>
      <c r="P71" s="11">
        <v>13</v>
      </c>
      <c r="Q71" s="11">
        <v>0</v>
      </c>
      <c r="R71" s="19">
        <f t="shared" si="11"/>
        <v>110</v>
      </c>
      <c r="S71" s="11">
        <v>8</v>
      </c>
      <c r="T71" s="11">
        <v>21</v>
      </c>
      <c r="U71" s="11">
        <v>0</v>
      </c>
      <c r="V71" s="11">
        <v>0</v>
      </c>
      <c r="W71" s="11">
        <v>6</v>
      </c>
      <c r="X71" s="11">
        <v>1</v>
      </c>
      <c r="Y71" s="11">
        <v>0</v>
      </c>
      <c r="Z71" s="11">
        <v>0</v>
      </c>
      <c r="AA71" s="11">
        <v>0</v>
      </c>
      <c r="AB71" s="7">
        <f t="shared" si="12"/>
        <v>36</v>
      </c>
    </row>
    <row r="72" spans="1:28" x14ac:dyDescent="0.3">
      <c r="A72" s="11"/>
      <c r="B72" s="11" t="s">
        <v>463</v>
      </c>
      <c r="C72" s="11">
        <v>1</v>
      </c>
      <c r="D72" s="12" t="s">
        <v>238</v>
      </c>
      <c r="E72" s="11" t="s">
        <v>464</v>
      </c>
      <c r="F72" s="11" t="s">
        <v>23</v>
      </c>
      <c r="G72" s="12">
        <v>44603</v>
      </c>
      <c r="H72" s="12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1</v>
      </c>
      <c r="O72" s="11">
        <v>0</v>
      </c>
      <c r="P72" s="11">
        <v>0</v>
      </c>
      <c r="Q72" s="11">
        <v>0</v>
      </c>
      <c r="R72" s="19">
        <f t="shared" si="11"/>
        <v>1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7">
        <f t="shared" si="12"/>
        <v>0</v>
      </c>
    </row>
    <row r="73" spans="1:28" x14ac:dyDescent="0.3">
      <c r="A73" s="11"/>
      <c r="B73" s="11" t="s">
        <v>465</v>
      </c>
      <c r="C73" s="11">
        <v>14</v>
      </c>
      <c r="D73" s="12" t="s">
        <v>211</v>
      </c>
      <c r="E73" s="11" t="s">
        <v>466</v>
      </c>
      <c r="F73" s="11" t="s">
        <v>23</v>
      </c>
      <c r="G73" s="12">
        <v>44603</v>
      </c>
      <c r="H73" s="12"/>
      <c r="I73" s="11">
        <v>0</v>
      </c>
      <c r="J73" s="11">
        <v>0</v>
      </c>
      <c r="K73" s="11">
        <v>0</v>
      </c>
      <c r="L73" s="11">
        <v>0</v>
      </c>
      <c r="M73" s="11">
        <v>2</v>
      </c>
      <c r="N73" s="11">
        <v>9</v>
      </c>
      <c r="O73" s="11">
        <v>3</v>
      </c>
      <c r="P73" s="11">
        <v>0</v>
      </c>
      <c r="Q73" s="11">
        <v>0</v>
      </c>
      <c r="R73" s="19">
        <f t="shared" si="11"/>
        <v>14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7">
        <f t="shared" si="12"/>
        <v>0</v>
      </c>
    </row>
    <row r="74" spans="1:28" x14ac:dyDescent="0.3">
      <c r="A74" s="11"/>
      <c r="B74" s="11" t="s">
        <v>467</v>
      </c>
      <c r="C74" s="11">
        <v>4600</v>
      </c>
      <c r="D74" s="12" t="s">
        <v>132</v>
      </c>
      <c r="E74" s="11" t="s">
        <v>132</v>
      </c>
      <c r="F74" s="11" t="s">
        <v>80</v>
      </c>
      <c r="G74" s="12">
        <v>44602</v>
      </c>
      <c r="H74" s="12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3360</v>
      </c>
      <c r="R74" s="19">
        <f t="shared" si="11"/>
        <v>3360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1240</v>
      </c>
      <c r="AB74" s="7">
        <f t="shared" si="12"/>
        <v>1240</v>
      </c>
    </row>
    <row r="75" spans="1:28" x14ac:dyDescent="0.3">
      <c r="A75" s="11"/>
      <c r="B75" s="11" t="s">
        <v>468</v>
      </c>
      <c r="C75" s="11">
        <v>3</v>
      </c>
      <c r="D75" s="12" t="s">
        <v>192</v>
      </c>
      <c r="E75" s="11" t="s">
        <v>469</v>
      </c>
      <c r="F75" s="11" t="s">
        <v>23</v>
      </c>
      <c r="G75" s="12">
        <v>44623</v>
      </c>
      <c r="H75" s="12"/>
      <c r="I75" s="11">
        <v>3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9">
        <f t="shared" si="11"/>
        <v>3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7">
        <f t="shared" si="12"/>
        <v>0</v>
      </c>
    </row>
    <row r="76" spans="1:28" x14ac:dyDescent="0.3">
      <c r="A76" s="11"/>
      <c r="B76" s="11" t="s">
        <v>470</v>
      </c>
      <c r="C76" s="11">
        <v>6</v>
      </c>
      <c r="D76" s="12" t="s">
        <v>40</v>
      </c>
      <c r="E76" s="11" t="s">
        <v>207</v>
      </c>
      <c r="F76" s="11" t="s">
        <v>23</v>
      </c>
      <c r="G76" s="12">
        <v>44630</v>
      </c>
      <c r="H76" s="12"/>
      <c r="I76" s="11">
        <v>4</v>
      </c>
      <c r="J76" s="11">
        <v>1</v>
      </c>
      <c r="K76" s="11">
        <v>1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9">
        <f t="shared" si="11"/>
        <v>6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7">
        <f t="shared" si="12"/>
        <v>0</v>
      </c>
    </row>
    <row r="77" spans="1:28" x14ac:dyDescent="0.3">
      <c r="A77" s="11"/>
      <c r="B77" s="11" t="s">
        <v>471</v>
      </c>
      <c r="C77" s="11">
        <v>30</v>
      </c>
      <c r="D77" s="12" t="s">
        <v>64</v>
      </c>
      <c r="E77" s="11" t="s">
        <v>472</v>
      </c>
      <c r="F77" s="11" t="s">
        <v>23</v>
      </c>
      <c r="G77" s="12">
        <v>44636</v>
      </c>
      <c r="H77" s="12"/>
      <c r="I77" s="11">
        <v>0</v>
      </c>
      <c r="J77" s="11">
        <v>9</v>
      </c>
      <c r="K77" s="11">
        <v>0</v>
      </c>
      <c r="L77" s="11">
        <v>0</v>
      </c>
      <c r="M77" s="11">
        <v>0</v>
      </c>
      <c r="N77" s="11">
        <v>8</v>
      </c>
      <c r="O77" s="11">
        <v>4</v>
      </c>
      <c r="P77" s="11">
        <v>0</v>
      </c>
      <c r="Q77" s="11">
        <v>0</v>
      </c>
      <c r="R77" s="19">
        <f t="shared" si="11"/>
        <v>21</v>
      </c>
      <c r="S77" s="11">
        <v>3</v>
      </c>
      <c r="T77" s="11">
        <v>4</v>
      </c>
      <c r="U77" s="11">
        <v>0</v>
      </c>
      <c r="V77" s="11">
        <v>0</v>
      </c>
      <c r="W77" s="11">
        <v>0</v>
      </c>
      <c r="X77" s="11">
        <v>2</v>
      </c>
      <c r="Y77" s="11">
        <v>0</v>
      </c>
      <c r="Z77" s="11">
        <v>0</v>
      </c>
      <c r="AA77" s="11">
        <v>0</v>
      </c>
      <c r="AB77" s="7">
        <f t="shared" si="12"/>
        <v>9</v>
      </c>
    </row>
    <row r="78" spans="1:28" x14ac:dyDescent="0.3">
      <c r="A78" s="11"/>
      <c r="B78" s="11" t="s">
        <v>473</v>
      </c>
      <c r="C78" s="11">
        <v>1</v>
      </c>
      <c r="D78" s="12" t="s">
        <v>179</v>
      </c>
      <c r="E78" s="11" t="s">
        <v>474</v>
      </c>
      <c r="F78" s="11" t="s">
        <v>23</v>
      </c>
      <c r="G78" s="12">
        <v>44642</v>
      </c>
      <c r="H78" s="12"/>
      <c r="I78" s="11">
        <v>0</v>
      </c>
      <c r="J78" s="11">
        <v>0</v>
      </c>
      <c r="K78" s="11">
        <v>0</v>
      </c>
      <c r="L78" s="11">
        <v>0</v>
      </c>
      <c r="M78" s="11">
        <v>1</v>
      </c>
      <c r="N78" s="11">
        <v>0</v>
      </c>
      <c r="O78" s="11">
        <v>0</v>
      </c>
      <c r="P78" s="11">
        <v>0</v>
      </c>
      <c r="Q78" s="11">
        <v>0</v>
      </c>
      <c r="R78" s="19">
        <f t="shared" si="11"/>
        <v>1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7">
        <f t="shared" si="12"/>
        <v>0</v>
      </c>
    </row>
    <row r="79" spans="1:28" x14ac:dyDescent="0.3">
      <c r="A79" s="11"/>
      <c r="B79" s="11" t="s">
        <v>475</v>
      </c>
      <c r="C79" s="11">
        <v>525</v>
      </c>
      <c r="D79" s="12" t="s">
        <v>48</v>
      </c>
      <c r="E79" s="11" t="s">
        <v>476</v>
      </c>
      <c r="F79" s="11" t="s">
        <v>23</v>
      </c>
      <c r="G79" s="12">
        <v>44645</v>
      </c>
      <c r="H79" s="12"/>
      <c r="I79" s="11">
        <v>18</v>
      </c>
      <c r="J79" s="11">
        <v>68</v>
      </c>
      <c r="K79" s="11">
        <v>36</v>
      </c>
      <c r="L79" s="11">
        <v>0</v>
      </c>
      <c r="M79" s="11">
        <v>8</v>
      </c>
      <c r="N79" s="11">
        <v>80</v>
      </c>
      <c r="O79" s="11">
        <v>10</v>
      </c>
      <c r="P79" s="11">
        <v>0</v>
      </c>
      <c r="Q79" s="11">
        <v>0</v>
      </c>
      <c r="R79" s="19">
        <f t="shared" si="11"/>
        <v>220</v>
      </c>
      <c r="S79" s="11">
        <v>74</v>
      </c>
      <c r="T79" s="11">
        <v>125</v>
      </c>
      <c r="U79" s="11">
        <v>24</v>
      </c>
      <c r="V79" s="11">
        <v>2</v>
      </c>
      <c r="W79" s="11">
        <v>23</v>
      </c>
      <c r="X79" s="11">
        <v>49</v>
      </c>
      <c r="Y79" s="11">
        <v>6</v>
      </c>
      <c r="Z79" s="11">
        <v>2</v>
      </c>
      <c r="AA79" s="11">
        <v>0</v>
      </c>
      <c r="AB79" s="7">
        <f t="shared" si="12"/>
        <v>305</v>
      </c>
    </row>
    <row r="80" spans="1:28" x14ac:dyDescent="0.3">
      <c r="A80" s="11"/>
      <c r="B80" s="11" t="s">
        <v>477</v>
      </c>
      <c r="C80" s="11">
        <v>113</v>
      </c>
      <c r="D80" s="12" t="s">
        <v>48</v>
      </c>
      <c r="E80" s="11" t="s">
        <v>478</v>
      </c>
      <c r="F80" s="11" t="s">
        <v>23</v>
      </c>
      <c r="G80" s="12">
        <v>44645</v>
      </c>
      <c r="H80" s="12"/>
      <c r="I80" s="11">
        <v>0</v>
      </c>
      <c r="J80" s="11">
        <v>0</v>
      </c>
      <c r="K80" s="11">
        <v>0</v>
      </c>
      <c r="L80" s="11">
        <v>0</v>
      </c>
      <c r="M80" s="11">
        <v>9</v>
      </c>
      <c r="N80" s="11">
        <v>38</v>
      </c>
      <c r="O80" s="11">
        <v>30</v>
      </c>
      <c r="P80" s="11">
        <v>0</v>
      </c>
      <c r="Q80" s="11">
        <v>0</v>
      </c>
      <c r="R80" s="19">
        <f t="shared" si="11"/>
        <v>77</v>
      </c>
      <c r="S80" s="11">
        <v>0</v>
      </c>
      <c r="T80" s="11">
        <v>9</v>
      </c>
      <c r="U80" s="11">
        <v>0</v>
      </c>
      <c r="V80" s="11">
        <v>0</v>
      </c>
      <c r="W80" s="11">
        <v>8</v>
      </c>
      <c r="X80" s="11">
        <v>15</v>
      </c>
      <c r="Y80" s="11">
        <v>4</v>
      </c>
      <c r="Z80" s="11">
        <v>0</v>
      </c>
      <c r="AA80" s="11">
        <v>0</v>
      </c>
      <c r="AB80" s="7">
        <f t="shared" si="12"/>
        <v>36</v>
      </c>
    </row>
    <row r="81" spans="1:30" x14ac:dyDescent="0.3">
      <c r="A81" s="11"/>
      <c r="B81" s="11" t="s">
        <v>479</v>
      </c>
      <c r="C81" s="11">
        <v>4</v>
      </c>
      <c r="D81" s="12" t="s">
        <v>53</v>
      </c>
      <c r="E81" s="11" t="s">
        <v>480</v>
      </c>
      <c r="F81" s="11" t="s">
        <v>23</v>
      </c>
      <c r="G81" s="12">
        <v>44644</v>
      </c>
      <c r="H81" s="12"/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4</v>
      </c>
      <c r="P81" s="11">
        <v>0</v>
      </c>
      <c r="Q81" s="11">
        <v>0</v>
      </c>
      <c r="R81" s="19">
        <f t="shared" si="11"/>
        <v>4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7">
        <f t="shared" si="12"/>
        <v>0</v>
      </c>
    </row>
    <row r="82" spans="1:30" x14ac:dyDescent="0.3">
      <c r="A82" s="11"/>
      <c r="B82" s="11" t="s">
        <v>481</v>
      </c>
      <c r="C82" s="11">
        <v>1</v>
      </c>
      <c r="D82" s="12" t="s">
        <v>361</v>
      </c>
      <c r="E82" s="11" t="s">
        <v>362</v>
      </c>
      <c r="F82" s="11" t="s">
        <v>80</v>
      </c>
      <c r="G82" s="12">
        <v>44649</v>
      </c>
      <c r="H82" s="12"/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</v>
      </c>
      <c r="Q82" s="11">
        <v>0</v>
      </c>
      <c r="R82" s="19">
        <f t="shared" si="11"/>
        <v>1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7">
        <f t="shared" si="12"/>
        <v>0</v>
      </c>
    </row>
    <row r="83" spans="1:30" x14ac:dyDescent="0.3">
      <c r="A83" s="11"/>
      <c r="B83" s="11"/>
      <c r="C83" s="11"/>
      <c r="D83" s="12"/>
      <c r="E83" s="11"/>
      <c r="F83" s="11"/>
      <c r="G83" s="12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9">
        <f t="shared" si="11"/>
        <v>0</v>
      </c>
      <c r="S83" s="11"/>
      <c r="T83" s="11"/>
      <c r="U83" s="11"/>
      <c r="V83" s="11"/>
      <c r="W83" s="11"/>
      <c r="X83" s="11"/>
      <c r="Y83" s="11"/>
      <c r="Z83" s="11"/>
      <c r="AA83" s="11"/>
      <c r="AB83" s="7">
        <f t="shared" si="12"/>
        <v>0</v>
      </c>
    </row>
    <row r="84" spans="1:30" s="2" customFormat="1" x14ac:dyDescent="0.3">
      <c r="A84" s="5"/>
      <c r="B84" s="5" t="s">
        <v>104</v>
      </c>
      <c r="C84" s="7">
        <f>SUM(C63:C83)</f>
        <v>6054</v>
      </c>
      <c r="D84" s="13"/>
      <c r="E84" s="5"/>
      <c r="F84" s="7">
        <f>COUNTIF(F63:F83,"Y")</f>
        <v>4</v>
      </c>
      <c r="G84" s="7" t="s">
        <v>105</v>
      </c>
      <c r="H84" s="7"/>
      <c r="I84" s="5">
        <f>SUM(I63:I83)</f>
        <v>91</v>
      </c>
      <c r="J84" s="5">
        <f t="shared" ref="J84:AB84" si="13">SUM(J63:J83)</f>
        <v>141</v>
      </c>
      <c r="K84" s="5">
        <f t="shared" si="13"/>
        <v>37</v>
      </c>
      <c r="L84" s="5">
        <f t="shared" si="13"/>
        <v>0</v>
      </c>
      <c r="M84" s="5">
        <f t="shared" si="13"/>
        <v>60</v>
      </c>
      <c r="N84" s="5">
        <f t="shared" si="13"/>
        <v>334</v>
      </c>
      <c r="O84" s="5">
        <f t="shared" si="13"/>
        <v>215</v>
      </c>
      <c r="P84" s="5">
        <f t="shared" si="13"/>
        <v>36</v>
      </c>
      <c r="Q84" s="5">
        <f t="shared" si="13"/>
        <v>3360</v>
      </c>
      <c r="R84" s="17">
        <f t="shared" si="13"/>
        <v>4274</v>
      </c>
      <c r="S84" s="5">
        <f t="shared" si="13"/>
        <v>92</v>
      </c>
      <c r="T84" s="5">
        <f t="shared" si="13"/>
        <v>187</v>
      </c>
      <c r="U84" s="5">
        <f t="shared" si="13"/>
        <v>24</v>
      </c>
      <c r="V84" s="5">
        <f t="shared" si="13"/>
        <v>23</v>
      </c>
      <c r="W84" s="5">
        <f t="shared" si="13"/>
        <v>92</v>
      </c>
      <c r="X84" s="5">
        <f t="shared" si="13"/>
        <v>99</v>
      </c>
      <c r="Y84" s="5">
        <f t="shared" si="13"/>
        <v>21</v>
      </c>
      <c r="Z84" s="5">
        <f t="shared" si="13"/>
        <v>2</v>
      </c>
      <c r="AA84" s="5">
        <f t="shared" si="13"/>
        <v>1240</v>
      </c>
      <c r="AB84" s="17">
        <f t="shared" si="13"/>
        <v>1780</v>
      </c>
    </row>
    <row r="85" spans="1:30" s="2" customFormat="1" x14ac:dyDescent="0.3">
      <c r="A85" s="21"/>
      <c r="B85" s="21"/>
      <c r="C85" s="22"/>
      <c r="D85" s="28"/>
      <c r="E85" s="21"/>
      <c r="F85" s="22"/>
      <c r="G85" s="22"/>
      <c r="H85" s="2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30" ht="26.5" customHeight="1" x14ac:dyDescent="0.3">
      <c r="A86" s="14"/>
      <c r="B86" s="15" t="s">
        <v>106</v>
      </c>
      <c r="C86" s="17">
        <f>C84+C61+C45+C29</f>
        <v>8353</v>
      </c>
      <c r="D86" s="16"/>
      <c r="E86" s="14"/>
      <c r="F86" s="17">
        <f>F61+F45+F29+F84</f>
        <v>6</v>
      </c>
      <c r="G86" s="15" t="s">
        <v>482</v>
      </c>
      <c r="H86" s="15"/>
      <c r="I86" s="15">
        <f t="shared" ref="I86:AB86" si="14">I84+I61+I45+I29</f>
        <v>495</v>
      </c>
      <c r="J86" s="15">
        <f t="shared" si="14"/>
        <v>402</v>
      </c>
      <c r="K86" s="15">
        <f t="shared" si="14"/>
        <v>41</v>
      </c>
      <c r="L86" s="15">
        <f t="shared" si="14"/>
        <v>2</v>
      </c>
      <c r="M86" s="15">
        <f t="shared" si="14"/>
        <v>86</v>
      </c>
      <c r="N86" s="15">
        <f t="shared" si="14"/>
        <v>574</v>
      </c>
      <c r="O86" s="15">
        <f t="shared" si="14"/>
        <v>367</v>
      </c>
      <c r="P86" s="15">
        <f t="shared" si="14"/>
        <v>52</v>
      </c>
      <c r="Q86" s="15">
        <f t="shared" si="14"/>
        <v>4038</v>
      </c>
      <c r="R86" s="15">
        <f t="shared" si="14"/>
        <v>6057</v>
      </c>
      <c r="S86" s="15">
        <f t="shared" si="14"/>
        <v>126</v>
      </c>
      <c r="T86" s="15">
        <f t="shared" si="14"/>
        <v>270</v>
      </c>
      <c r="U86" s="15">
        <f t="shared" si="14"/>
        <v>27</v>
      </c>
      <c r="V86" s="15">
        <f t="shared" si="14"/>
        <v>23</v>
      </c>
      <c r="W86" s="15">
        <f t="shared" si="14"/>
        <v>129</v>
      </c>
      <c r="X86" s="15">
        <f t="shared" si="14"/>
        <v>146</v>
      </c>
      <c r="Y86" s="15">
        <f t="shared" si="14"/>
        <v>44</v>
      </c>
      <c r="Z86" s="15">
        <f t="shared" si="14"/>
        <v>3</v>
      </c>
      <c r="AA86" s="15">
        <f t="shared" si="14"/>
        <v>1528</v>
      </c>
      <c r="AB86" s="15">
        <f t="shared" si="14"/>
        <v>2296</v>
      </c>
    </row>
    <row r="87" spans="1:30" x14ac:dyDescent="0.3">
      <c r="D87" s="3"/>
    </row>
    <row r="88" spans="1:30" x14ac:dyDescent="0.3">
      <c r="D88" s="3"/>
      <c r="J88" s="159" t="s">
        <v>108</v>
      </c>
      <c r="K88" s="159"/>
      <c r="L88" s="159"/>
      <c r="M88" s="159"/>
      <c r="N88" s="159"/>
      <c r="O88" s="29">
        <f>R86+AB86</f>
        <v>8353</v>
      </c>
    </row>
    <row r="89" spans="1:30" ht="13.5" thickBot="1" x14ac:dyDescent="0.35">
      <c r="J89" s="159" t="s">
        <v>109</v>
      </c>
      <c r="K89" s="159"/>
      <c r="L89" s="159"/>
      <c r="M89" s="159"/>
      <c r="N89" s="159"/>
      <c r="O89" s="41">
        <f>AB86/C86*100</f>
        <v>27.487130372321321</v>
      </c>
    </row>
    <row r="90" spans="1:30" ht="50.15" customHeight="1" thickBot="1" x14ac:dyDescent="0.35">
      <c r="D90" s="166" t="s">
        <v>483</v>
      </c>
      <c r="E90" s="167"/>
    </row>
    <row r="91" spans="1:30" x14ac:dyDescent="0.3">
      <c r="D91" s="3"/>
    </row>
    <row r="92" spans="1:30" x14ac:dyDescent="0.3">
      <c r="D92" s="3"/>
    </row>
    <row r="93" spans="1:30" x14ac:dyDescent="0.3">
      <c r="D93" s="3"/>
    </row>
    <row r="94" spans="1:30" x14ac:dyDescent="0.3">
      <c r="D94" s="3"/>
      <c r="AD94" s="1">
        <v>1</v>
      </c>
    </row>
    <row r="95" spans="1:30" x14ac:dyDescent="0.3">
      <c r="D95" s="3"/>
    </row>
    <row r="96" spans="1:30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</sheetData>
  <mergeCells count="6">
    <mergeCell ref="S3:AA3"/>
    <mergeCell ref="D90:E90"/>
    <mergeCell ref="J88:N88"/>
    <mergeCell ref="J89:N89"/>
    <mergeCell ref="A1:F1"/>
    <mergeCell ref="I3:Q3"/>
  </mergeCells>
  <conditionalFormatting sqref="B8">
    <cfRule type="cellIs" dxfId="23" priority="1" operator="equal">
      <formula>"Awaiting Decision"</formula>
    </cfRule>
    <cfRule type="cellIs" dxfId="22" priority="2" operator="equal">
      <formula>"Dismissed"</formula>
    </cfRule>
    <cfRule type="cellIs" dxfId="21" priority="3" operator="equal">
      <formula>"Allowed"</formula>
    </cfRule>
    <cfRule type="cellIs" dxfId="20" priority="4" operator="equal">
      <formula>"Appeal"</formula>
    </cfRule>
    <cfRule type="cellIs" dxfId="19" priority="5" operator="equal">
      <formula>"NYD"</formula>
    </cfRule>
    <cfRule type="cellIs" dxfId="18" priority="6" operator="equal">
      <formula>"Withdrawn"</formula>
    </cfRule>
    <cfRule type="cellIs" dxfId="17" priority="7" operator="equal">
      <formula>"Permitted"</formula>
    </cfRule>
    <cfRule type="cellIs" dxfId="16" priority="8" operator="equal">
      <formula>"Refused"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26A1-EA06-4C46-B493-E125C487D286}">
  <dimension ref="A1:AB153"/>
  <sheetViews>
    <sheetView topLeftCell="B1" zoomScale="90" zoomScaleNormal="90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3.81640625" style="1" customWidth="1"/>
    <col min="7" max="7" width="15.7265625" style="1" bestFit="1" customWidth="1"/>
    <col min="8" max="8" width="15.7265625" style="1" hidden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16384" width="10.453125" style="1"/>
  </cols>
  <sheetData>
    <row r="1" spans="1:28" ht="21" x14ac:dyDescent="0.5">
      <c r="A1" s="154" t="s">
        <v>484</v>
      </c>
      <c r="B1" s="154"/>
      <c r="C1" s="154"/>
      <c r="D1" s="154"/>
      <c r="E1" s="154"/>
      <c r="F1" s="154"/>
    </row>
    <row r="2" spans="1:28" x14ac:dyDescent="0.3">
      <c r="D2" s="3"/>
    </row>
    <row r="3" spans="1:28" x14ac:dyDescent="0.3">
      <c r="D3" s="3"/>
      <c r="I3" s="155" t="s">
        <v>0</v>
      </c>
      <c r="J3" s="155"/>
      <c r="K3" s="155"/>
      <c r="L3" s="155"/>
      <c r="M3" s="155"/>
      <c r="N3" s="155"/>
      <c r="O3" s="155"/>
      <c r="P3" s="155"/>
      <c r="Q3" s="155"/>
      <c r="R3" s="4"/>
      <c r="S3" s="156" t="s">
        <v>1</v>
      </c>
      <c r="T3" s="157"/>
      <c r="U3" s="157"/>
      <c r="V3" s="157"/>
      <c r="W3" s="157"/>
      <c r="X3" s="157"/>
      <c r="Y3" s="157"/>
      <c r="Z3" s="157"/>
      <c r="AA3" s="158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/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</row>
    <row r="6" spans="1:28" x14ac:dyDescent="0.3">
      <c r="A6" s="11">
        <v>1</v>
      </c>
      <c r="B6" s="11" t="s">
        <v>485</v>
      </c>
      <c r="C6" s="11">
        <v>1</v>
      </c>
      <c r="D6" s="12" t="s">
        <v>179</v>
      </c>
      <c r="E6" s="11" t="s">
        <v>486</v>
      </c>
      <c r="F6" s="11"/>
      <c r="G6" s="12">
        <v>43924</v>
      </c>
      <c r="H6" s="12"/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1</v>
      </c>
      <c r="Q6" s="11">
        <v>0</v>
      </c>
      <c r="R6" s="7">
        <f>SUM(I6:Q6)</f>
        <v>1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7">
        <f>SUM(S6:AA6)</f>
        <v>0</v>
      </c>
    </row>
    <row r="7" spans="1:28" x14ac:dyDescent="0.3">
      <c r="A7" s="11"/>
      <c r="B7" s="11" t="s">
        <v>487</v>
      </c>
      <c r="C7" s="11">
        <v>4</v>
      </c>
      <c r="D7" s="12" t="s">
        <v>202</v>
      </c>
      <c r="E7" s="11" t="s">
        <v>488</v>
      </c>
      <c r="F7" s="11"/>
      <c r="G7" s="12">
        <v>43938</v>
      </c>
      <c r="H7" s="12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4</v>
      </c>
      <c r="Q7" s="11">
        <v>0</v>
      </c>
      <c r="R7" s="7">
        <f t="shared" ref="R7:R22" si="0">SUM(I7:Q7)</f>
        <v>4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7">
        <f t="shared" ref="AB7:AB22" si="1">SUM(S7:AA7)</f>
        <v>0</v>
      </c>
    </row>
    <row r="8" spans="1:28" x14ac:dyDescent="0.3">
      <c r="A8" s="11"/>
      <c r="B8" s="11" t="s">
        <v>489</v>
      </c>
      <c r="C8" s="11">
        <v>2</v>
      </c>
      <c r="D8" s="12" t="s">
        <v>34</v>
      </c>
      <c r="E8" s="11" t="s">
        <v>490</v>
      </c>
      <c r="F8" s="11"/>
      <c r="G8" s="12">
        <v>43937</v>
      </c>
      <c r="H8" s="12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2</v>
      </c>
      <c r="P8" s="11">
        <v>0</v>
      </c>
      <c r="Q8" s="11">
        <v>0</v>
      </c>
      <c r="R8" s="7">
        <f t="shared" si="0"/>
        <v>2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7">
        <f t="shared" si="1"/>
        <v>0</v>
      </c>
    </row>
    <row r="9" spans="1:28" x14ac:dyDescent="0.3">
      <c r="A9" s="11"/>
      <c r="B9" s="11" t="s">
        <v>491</v>
      </c>
      <c r="C9" s="11">
        <v>1</v>
      </c>
      <c r="D9" s="12" t="s">
        <v>202</v>
      </c>
      <c r="E9" s="11" t="s">
        <v>492</v>
      </c>
      <c r="F9" s="11"/>
      <c r="G9" s="12">
        <v>43945</v>
      </c>
      <c r="H9" s="12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1</v>
      </c>
      <c r="O9" s="11">
        <v>0</v>
      </c>
      <c r="P9" s="11">
        <v>0</v>
      </c>
      <c r="Q9" s="11">
        <v>0</v>
      </c>
      <c r="R9" s="7">
        <f t="shared" si="0"/>
        <v>1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7">
        <f t="shared" si="1"/>
        <v>0</v>
      </c>
    </row>
    <row r="10" spans="1:28" x14ac:dyDescent="0.3">
      <c r="A10" s="11"/>
      <c r="B10" s="11" t="s">
        <v>493</v>
      </c>
      <c r="C10" s="11">
        <v>1</v>
      </c>
      <c r="D10" s="12" t="s">
        <v>48</v>
      </c>
      <c r="E10" s="11" t="s">
        <v>494</v>
      </c>
      <c r="F10" s="11"/>
      <c r="G10" s="12">
        <v>43945</v>
      </c>
      <c r="H10" s="12"/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7">
        <f t="shared" si="0"/>
        <v>1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7">
        <f t="shared" si="1"/>
        <v>0</v>
      </c>
    </row>
    <row r="11" spans="1:28" x14ac:dyDescent="0.3">
      <c r="A11" s="11"/>
      <c r="B11" s="11" t="s">
        <v>495</v>
      </c>
      <c r="C11" s="11">
        <v>1</v>
      </c>
      <c r="D11" s="11" t="s">
        <v>192</v>
      </c>
      <c r="E11" s="11" t="s">
        <v>496</v>
      </c>
      <c r="F11" s="11"/>
      <c r="G11" s="12">
        <v>43948</v>
      </c>
      <c r="H11" s="12"/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1">
        <v>0</v>
      </c>
      <c r="P11" s="11">
        <v>0</v>
      </c>
      <c r="Q11" s="11">
        <v>0</v>
      </c>
      <c r="R11" s="7">
        <f t="shared" si="0"/>
        <v>1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7">
        <f t="shared" si="1"/>
        <v>0</v>
      </c>
    </row>
    <row r="12" spans="1:28" x14ac:dyDescent="0.3">
      <c r="A12" s="11"/>
      <c r="B12" s="11" t="s">
        <v>497</v>
      </c>
      <c r="C12" s="11">
        <v>1</v>
      </c>
      <c r="D12" s="11" t="s">
        <v>498</v>
      </c>
      <c r="E12" s="11" t="s">
        <v>499</v>
      </c>
      <c r="F12" s="11"/>
      <c r="G12" s="12">
        <v>43958</v>
      </c>
      <c r="H12" s="12"/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0</v>
      </c>
      <c r="O12" s="11">
        <v>0</v>
      </c>
      <c r="P12" s="11">
        <v>0</v>
      </c>
      <c r="Q12" s="11">
        <v>0</v>
      </c>
      <c r="R12" s="7">
        <f t="shared" si="0"/>
        <v>1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7">
        <f t="shared" si="1"/>
        <v>0</v>
      </c>
    </row>
    <row r="13" spans="1:28" x14ac:dyDescent="0.3">
      <c r="A13" s="11"/>
      <c r="B13" s="11" t="s">
        <v>500</v>
      </c>
      <c r="C13" s="11">
        <v>2</v>
      </c>
      <c r="D13" s="12" t="s">
        <v>45</v>
      </c>
      <c r="E13" s="11" t="s">
        <v>501</v>
      </c>
      <c r="F13" s="11"/>
      <c r="G13" s="12">
        <v>43964</v>
      </c>
      <c r="H13" s="12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7">
        <f t="shared" si="0"/>
        <v>2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7">
        <f t="shared" si="1"/>
        <v>0</v>
      </c>
    </row>
    <row r="14" spans="1:28" x14ac:dyDescent="0.3">
      <c r="A14" s="11"/>
      <c r="B14" s="11" t="s">
        <v>502</v>
      </c>
      <c r="C14" s="11">
        <v>1</v>
      </c>
      <c r="D14" s="12" t="s">
        <v>195</v>
      </c>
      <c r="E14" s="11" t="s">
        <v>503</v>
      </c>
      <c r="F14" s="11"/>
      <c r="G14" s="12">
        <v>43966</v>
      </c>
      <c r="H14" s="12"/>
      <c r="I14" s="11">
        <v>0</v>
      </c>
      <c r="J14" s="11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7">
        <f t="shared" si="0"/>
        <v>1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7">
        <f t="shared" si="1"/>
        <v>0</v>
      </c>
    </row>
    <row r="15" spans="1:28" x14ac:dyDescent="0.3">
      <c r="A15" s="11"/>
      <c r="B15" s="11" t="s">
        <v>504</v>
      </c>
      <c r="C15" s="11">
        <v>7</v>
      </c>
      <c r="D15" s="12" t="s">
        <v>31</v>
      </c>
      <c r="E15" s="11" t="s">
        <v>505</v>
      </c>
      <c r="F15" s="11"/>
      <c r="G15" s="12">
        <v>43962</v>
      </c>
      <c r="H15" s="12"/>
      <c r="I15" s="11">
        <v>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7">
        <f t="shared" si="0"/>
        <v>7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7">
        <f t="shared" si="1"/>
        <v>0</v>
      </c>
    </row>
    <row r="16" spans="1:28" x14ac:dyDescent="0.3">
      <c r="A16" s="11"/>
      <c r="B16" s="11" t="s">
        <v>506</v>
      </c>
      <c r="C16" s="11">
        <v>1</v>
      </c>
      <c r="D16" s="12" t="s">
        <v>195</v>
      </c>
      <c r="E16" s="11" t="s">
        <v>507</v>
      </c>
      <c r="F16" s="11"/>
      <c r="G16" s="12">
        <v>43973</v>
      </c>
      <c r="H16" s="12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</v>
      </c>
      <c r="O16" s="11">
        <v>0</v>
      </c>
      <c r="P16" s="11">
        <v>0</v>
      </c>
      <c r="Q16" s="11">
        <v>0</v>
      </c>
      <c r="R16" s="7">
        <f t="shared" si="0"/>
        <v>1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7">
        <f t="shared" si="1"/>
        <v>0</v>
      </c>
    </row>
    <row r="17" spans="1:28" x14ac:dyDescent="0.3">
      <c r="A17" s="11"/>
      <c r="B17" s="11" t="s">
        <v>508</v>
      </c>
      <c r="C17" s="11">
        <v>40</v>
      </c>
      <c r="D17" s="12" t="s">
        <v>48</v>
      </c>
      <c r="E17" s="11" t="s">
        <v>509</v>
      </c>
      <c r="F17" s="11"/>
      <c r="G17" s="12">
        <v>43976</v>
      </c>
      <c r="H17" s="12"/>
      <c r="I17" s="11">
        <v>0</v>
      </c>
      <c r="J17" s="11">
        <v>28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7">
        <f t="shared" si="0"/>
        <v>28</v>
      </c>
      <c r="S17" s="11">
        <v>0</v>
      </c>
      <c r="T17" s="11">
        <v>12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7">
        <f t="shared" si="1"/>
        <v>12</v>
      </c>
    </row>
    <row r="18" spans="1:28" x14ac:dyDescent="0.3">
      <c r="A18" s="11"/>
      <c r="B18" s="11" t="s">
        <v>510</v>
      </c>
      <c r="C18" s="11">
        <v>1</v>
      </c>
      <c r="D18" s="12" t="s">
        <v>179</v>
      </c>
      <c r="E18" s="11" t="s">
        <v>511</v>
      </c>
      <c r="F18" s="11"/>
      <c r="G18" s="12">
        <v>43983</v>
      </c>
      <c r="H18" s="12"/>
      <c r="I18" s="11">
        <v>0</v>
      </c>
      <c r="J18" s="11">
        <v>0</v>
      </c>
      <c r="K18" s="11">
        <v>0</v>
      </c>
      <c r="L18" s="11">
        <v>0</v>
      </c>
      <c r="M18" s="11">
        <v>1</v>
      </c>
      <c r="N18" s="11">
        <v>0</v>
      </c>
      <c r="O18" s="11">
        <v>0</v>
      </c>
      <c r="P18" s="11">
        <v>0</v>
      </c>
      <c r="Q18" s="11">
        <v>0</v>
      </c>
      <c r="R18" s="7">
        <f t="shared" si="0"/>
        <v>1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7">
        <f t="shared" si="1"/>
        <v>0</v>
      </c>
    </row>
    <row r="19" spans="1:28" x14ac:dyDescent="0.3">
      <c r="A19" s="11"/>
      <c r="B19" s="11" t="s">
        <v>512</v>
      </c>
      <c r="C19" s="11">
        <v>1</v>
      </c>
      <c r="D19" s="11" t="s">
        <v>238</v>
      </c>
      <c r="E19" s="11" t="s">
        <v>513</v>
      </c>
      <c r="F19" s="11"/>
      <c r="G19" s="12">
        <v>43994</v>
      </c>
      <c r="H19" s="12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1">
        <v>0</v>
      </c>
      <c r="Q19" s="11">
        <v>0</v>
      </c>
      <c r="R19" s="7">
        <f t="shared" si="0"/>
        <v>1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7">
        <f t="shared" si="1"/>
        <v>0</v>
      </c>
    </row>
    <row r="20" spans="1:28" x14ac:dyDescent="0.3">
      <c r="A20" s="11"/>
      <c r="B20" s="11" t="s">
        <v>514</v>
      </c>
      <c r="C20" s="11">
        <v>381</v>
      </c>
      <c r="D20" s="12" t="s">
        <v>251</v>
      </c>
      <c r="E20" s="11" t="s">
        <v>515</v>
      </c>
      <c r="F20" s="11"/>
      <c r="G20" s="12">
        <v>43999</v>
      </c>
      <c r="H20" s="12"/>
      <c r="I20" s="11">
        <v>0</v>
      </c>
      <c r="J20" s="11">
        <v>1</v>
      </c>
      <c r="K20" s="11">
        <v>0</v>
      </c>
      <c r="L20" s="11">
        <v>0</v>
      </c>
      <c r="M20" s="11">
        <v>16</v>
      </c>
      <c r="N20" s="11">
        <v>119</v>
      </c>
      <c r="O20" s="11">
        <v>131</v>
      </c>
      <c r="P20" s="11">
        <v>0</v>
      </c>
      <c r="Q20" s="11">
        <v>0</v>
      </c>
      <c r="R20" s="7">
        <f t="shared" si="0"/>
        <v>267</v>
      </c>
      <c r="S20" s="11">
        <v>23</v>
      </c>
      <c r="T20" s="11">
        <v>36</v>
      </c>
      <c r="U20" s="11">
        <v>0</v>
      </c>
      <c r="V20" s="11">
        <v>0</v>
      </c>
      <c r="W20" s="11">
        <v>32</v>
      </c>
      <c r="X20" s="11">
        <v>17</v>
      </c>
      <c r="Y20" s="11">
        <v>6</v>
      </c>
      <c r="Z20" s="11">
        <v>0</v>
      </c>
      <c r="AA20" s="11">
        <v>0</v>
      </c>
      <c r="AB20" s="7">
        <f t="shared" si="1"/>
        <v>114</v>
      </c>
    </row>
    <row r="21" spans="1:28" x14ac:dyDescent="0.3">
      <c r="A21" s="11"/>
      <c r="B21" s="11" t="s">
        <v>516</v>
      </c>
      <c r="C21" s="11">
        <v>904</v>
      </c>
      <c r="D21" s="12" t="s">
        <v>25</v>
      </c>
      <c r="E21" s="11" t="s">
        <v>517</v>
      </c>
      <c r="F21" s="11"/>
      <c r="G21" s="12">
        <v>44007</v>
      </c>
      <c r="H21" s="12"/>
      <c r="I21" s="11">
        <v>373</v>
      </c>
      <c r="J21" s="11">
        <v>388</v>
      </c>
      <c r="K21" s="11">
        <v>53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7">
        <f t="shared" si="0"/>
        <v>814</v>
      </c>
      <c r="S21" s="11">
        <v>28</v>
      </c>
      <c r="T21" s="11">
        <v>32</v>
      </c>
      <c r="U21" s="11">
        <v>30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7">
        <f t="shared" si="1"/>
        <v>90</v>
      </c>
    </row>
    <row r="22" spans="1:28" x14ac:dyDescent="0.3">
      <c r="A22" s="11"/>
      <c r="B22" s="11" t="s">
        <v>518</v>
      </c>
      <c r="C22" s="11">
        <v>2</v>
      </c>
      <c r="D22" s="12" t="s">
        <v>45</v>
      </c>
      <c r="E22" s="11" t="s">
        <v>519</v>
      </c>
      <c r="F22" s="11"/>
      <c r="G22" s="12">
        <v>44012</v>
      </c>
      <c r="H22" s="12"/>
      <c r="I22" s="11">
        <v>2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7">
        <f t="shared" si="0"/>
        <v>2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7">
        <f t="shared" si="1"/>
        <v>0</v>
      </c>
    </row>
    <row r="23" spans="1:28" x14ac:dyDescent="0.3">
      <c r="A23" s="6"/>
      <c r="B23" s="6" t="s">
        <v>70</v>
      </c>
      <c r="C23" s="6">
        <f>SUM(C4:C22)</f>
        <v>1351</v>
      </c>
      <c r="D23" s="6"/>
      <c r="E23" s="6"/>
      <c r="F23" s="6">
        <f>COUNTIF(F6:F22,"Y")</f>
        <v>0</v>
      </c>
      <c r="G23" s="6" t="s">
        <v>71</v>
      </c>
      <c r="H23" s="6"/>
      <c r="I23" s="18">
        <f t="shared" ref="I23:Q23" si="2">SUM(I4:I22)</f>
        <v>384</v>
      </c>
      <c r="J23" s="18">
        <f t="shared" si="2"/>
        <v>418</v>
      </c>
      <c r="K23" s="18">
        <f t="shared" si="2"/>
        <v>53</v>
      </c>
      <c r="L23" s="18">
        <f t="shared" si="2"/>
        <v>0</v>
      </c>
      <c r="M23" s="18">
        <f t="shared" si="2"/>
        <v>20</v>
      </c>
      <c r="N23" s="18">
        <f t="shared" si="2"/>
        <v>121</v>
      </c>
      <c r="O23" s="18">
        <f t="shared" si="2"/>
        <v>134</v>
      </c>
      <c r="P23" s="18">
        <f t="shared" si="2"/>
        <v>5</v>
      </c>
      <c r="Q23" s="18">
        <f t="shared" si="2"/>
        <v>0</v>
      </c>
      <c r="R23" s="25">
        <f>SUM(R6:R22)</f>
        <v>1135</v>
      </c>
      <c r="S23" s="18">
        <f t="shared" ref="S23:Z23" si="3">SUM(S4:S22)</f>
        <v>51</v>
      </c>
      <c r="T23" s="18">
        <f t="shared" si="3"/>
        <v>80</v>
      </c>
      <c r="U23" s="18">
        <f t="shared" si="3"/>
        <v>30</v>
      </c>
      <c r="V23" s="18">
        <f t="shared" si="3"/>
        <v>0</v>
      </c>
      <c r="W23" s="18">
        <f t="shared" si="3"/>
        <v>32</v>
      </c>
      <c r="X23" s="18">
        <f t="shared" si="3"/>
        <v>17</v>
      </c>
      <c r="Y23" s="18">
        <f t="shared" si="3"/>
        <v>6</v>
      </c>
      <c r="Z23" s="18">
        <f t="shared" si="3"/>
        <v>0</v>
      </c>
      <c r="AA23" s="18">
        <f t="shared" ref="AA23:AB23" si="4">SUM(AA6:AA22)</f>
        <v>0</v>
      </c>
      <c r="AB23" s="25">
        <f t="shared" si="4"/>
        <v>216</v>
      </c>
    </row>
    <row r="24" spans="1:28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x14ac:dyDescent="0.3">
      <c r="A25" s="11">
        <v>2</v>
      </c>
      <c r="B25" s="11" t="s">
        <v>520</v>
      </c>
      <c r="C25" s="11">
        <v>2</v>
      </c>
      <c r="D25" s="12" t="s">
        <v>31</v>
      </c>
      <c r="E25" s="11" t="s">
        <v>521</v>
      </c>
      <c r="F25" s="11"/>
      <c r="G25" s="12">
        <v>44013</v>
      </c>
      <c r="H25" s="12"/>
      <c r="I25" s="11">
        <v>0</v>
      </c>
      <c r="J25" s="11">
        <v>2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6">
        <f>SUM(I25:Q25)</f>
        <v>2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6">
        <f>SUM(S25:AA25)</f>
        <v>0</v>
      </c>
    </row>
    <row r="26" spans="1:28" x14ac:dyDescent="0.3">
      <c r="A26" s="11"/>
      <c r="B26" s="11" t="s">
        <v>522</v>
      </c>
      <c r="C26" s="11">
        <v>4</v>
      </c>
      <c r="D26" s="12" t="s">
        <v>67</v>
      </c>
      <c r="E26" s="11" t="s">
        <v>523</v>
      </c>
      <c r="F26" s="11"/>
      <c r="G26" s="12">
        <v>44018</v>
      </c>
      <c r="H26" s="12"/>
      <c r="I26" s="11">
        <v>0</v>
      </c>
      <c r="J26" s="11">
        <v>4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6">
        <f t="shared" ref="R26:R47" si="5">SUM(I26:Q26)</f>
        <v>4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6">
        <f t="shared" ref="AB26:AB47" si="6">SUM(S26:AA26)</f>
        <v>0</v>
      </c>
    </row>
    <row r="27" spans="1:28" x14ac:dyDescent="0.3">
      <c r="A27" s="11"/>
      <c r="B27" s="11" t="s">
        <v>524</v>
      </c>
      <c r="C27" s="11">
        <v>2</v>
      </c>
      <c r="D27" s="12" t="s">
        <v>525</v>
      </c>
      <c r="E27" s="11" t="s">
        <v>526</v>
      </c>
      <c r="F27" s="11"/>
      <c r="G27" s="12">
        <v>44018</v>
      </c>
      <c r="H27" s="12"/>
      <c r="I27" s="11">
        <v>0</v>
      </c>
      <c r="J27" s="11">
        <v>2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6">
        <f t="shared" si="5"/>
        <v>2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6">
        <f t="shared" si="6"/>
        <v>0</v>
      </c>
    </row>
    <row r="28" spans="1:28" x14ac:dyDescent="0.3">
      <c r="A28" s="11"/>
      <c r="B28" s="11" t="s">
        <v>527</v>
      </c>
      <c r="C28" s="11">
        <v>8</v>
      </c>
      <c r="D28" s="12" t="s">
        <v>342</v>
      </c>
      <c r="E28" s="11" t="s">
        <v>528</v>
      </c>
      <c r="F28" s="11"/>
      <c r="G28" s="12">
        <v>44022</v>
      </c>
      <c r="H28" s="12"/>
      <c r="I28" s="11">
        <v>4</v>
      </c>
      <c r="J28" s="11">
        <v>0</v>
      </c>
      <c r="K28" s="11">
        <v>0</v>
      </c>
      <c r="L28" s="11">
        <v>0</v>
      </c>
      <c r="M28" s="11">
        <v>3</v>
      </c>
      <c r="N28" s="11">
        <v>1</v>
      </c>
      <c r="O28" s="11">
        <v>0</v>
      </c>
      <c r="P28" s="11">
        <v>0</v>
      </c>
      <c r="Q28" s="11">
        <v>0</v>
      </c>
      <c r="R28" s="6">
        <f t="shared" si="5"/>
        <v>8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6">
        <f t="shared" si="6"/>
        <v>0</v>
      </c>
    </row>
    <row r="29" spans="1:28" x14ac:dyDescent="0.3">
      <c r="A29" s="11"/>
      <c r="B29" s="11" t="s">
        <v>529</v>
      </c>
      <c r="C29" s="11">
        <v>1</v>
      </c>
      <c r="D29" s="12" t="s">
        <v>530</v>
      </c>
      <c r="E29" s="11" t="s">
        <v>531</v>
      </c>
      <c r="F29" s="11"/>
      <c r="G29" s="12">
        <v>44022</v>
      </c>
      <c r="H29" s="12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1</v>
      </c>
      <c r="O29" s="11">
        <v>0</v>
      </c>
      <c r="P29" s="11">
        <v>0</v>
      </c>
      <c r="Q29" s="11">
        <v>0</v>
      </c>
      <c r="R29" s="6">
        <f t="shared" si="5"/>
        <v>1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6">
        <f t="shared" si="6"/>
        <v>0</v>
      </c>
    </row>
    <row r="30" spans="1:28" x14ac:dyDescent="0.3">
      <c r="A30" s="11"/>
      <c r="B30" s="11" t="s">
        <v>532</v>
      </c>
      <c r="C30" s="11">
        <v>3</v>
      </c>
      <c r="D30" s="12" t="s">
        <v>533</v>
      </c>
      <c r="E30" s="11" t="s">
        <v>534</v>
      </c>
      <c r="F30" s="11"/>
      <c r="G30" s="12">
        <v>44026</v>
      </c>
      <c r="H30" s="12"/>
      <c r="I30" s="11">
        <v>0</v>
      </c>
      <c r="J30" s="11">
        <v>3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6">
        <f t="shared" si="5"/>
        <v>3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6">
        <f t="shared" si="6"/>
        <v>0</v>
      </c>
    </row>
    <row r="31" spans="1:28" x14ac:dyDescent="0.3">
      <c r="A31" s="11"/>
      <c r="B31" s="11" t="s">
        <v>535</v>
      </c>
      <c r="C31" s="11">
        <v>1</v>
      </c>
      <c r="D31" s="12" t="s">
        <v>61</v>
      </c>
      <c r="E31" s="11" t="s">
        <v>536</v>
      </c>
      <c r="F31" s="11"/>
      <c r="G31" s="12">
        <v>44032</v>
      </c>
      <c r="H31" s="12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</v>
      </c>
      <c r="O31" s="11">
        <v>0</v>
      </c>
      <c r="P31" s="11">
        <v>0</v>
      </c>
      <c r="Q31" s="11">
        <v>0</v>
      </c>
      <c r="R31" s="6">
        <f t="shared" si="5"/>
        <v>1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6">
        <f t="shared" si="6"/>
        <v>0</v>
      </c>
    </row>
    <row r="32" spans="1:28" x14ac:dyDescent="0.3">
      <c r="A32" s="11"/>
      <c r="B32" s="11" t="s">
        <v>537</v>
      </c>
      <c r="C32" s="11">
        <v>1</v>
      </c>
      <c r="D32" s="12" t="s">
        <v>40</v>
      </c>
      <c r="E32" s="11" t="s">
        <v>538</v>
      </c>
      <c r="F32" s="11"/>
      <c r="G32" s="12">
        <v>44035</v>
      </c>
      <c r="H32" s="12"/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0</v>
      </c>
      <c r="P32" s="11">
        <v>0</v>
      </c>
      <c r="Q32" s="11">
        <v>0</v>
      </c>
      <c r="R32" s="6">
        <f t="shared" si="5"/>
        <v>1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6">
        <f t="shared" si="6"/>
        <v>0</v>
      </c>
    </row>
    <row r="33" spans="1:28" x14ac:dyDescent="0.3">
      <c r="A33" s="11"/>
      <c r="B33" s="11" t="s">
        <v>539</v>
      </c>
      <c r="C33" s="11">
        <v>1</v>
      </c>
      <c r="D33" s="12" t="s">
        <v>342</v>
      </c>
      <c r="E33" s="11" t="s">
        <v>540</v>
      </c>
      <c r="F33" s="11"/>
      <c r="G33" s="12">
        <v>44042</v>
      </c>
      <c r="H33" s="12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</v>
      </c>
      <c r="O33" s="11">
        <v>0</v>
      </c>
      <c r="P33" s="11">
        <v>0</v>
      </c>
      <c r="Q33" s="11">
        <v>0</v>
      </c>
      <c r="R33" s="6">
        <f t="shared" si="5"/>
        <v>1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6">
        <f t="shared" si="6"/>
        <v>0</v>
      </c>
    </row>
    <row r="34" spans="1:28" x14ac:dyDescent="0.3">
      <c r="A34" s="11"/>
      <c r="B34" s="11" t="s">
        <v>541</v>
      </c>
      <c r="C34" s="11">
        <v>6</v>
      </c>
      <c r="D34" s="12" t="s">
        <v>238</v>
      </c>
      <c r="E34" s="11" t="s">
        <v>542</v>
      </c>
      <c r="F34" s="11"/>
      <c r="G34" s="12">
        <v>44049</v>
      </c>
      <c r="H34" s="12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2</v>
      </c>
      <c r="O34" s="11">
        <v>4</v>
      </c>
      <c r="P34" s="11">
        <v>0</v>
      </c>
      <c r="Q34" s="11">
        <v>0</v>
      </c>
      <c r="R34" s="6">
        <f t="shared" si="5"/>
        <v>6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6">
        <f t="shared" si="6"/>
        <v>0</v>
      </c>
    </row>
    <row r="35" spans="1:28" x14ac:dyDescent="0.3">
      <c r="A35" s="11"/>
      <c r="B35" s="11" t="s">
        <v>543</v>
      </c>
      <c r="C35" s="11">
        <v>1</v>
      </c>
      <c r="D35" s="12" t="s">
        <v>223</v>
      </c>
      <c r="E35" s="11" t="s">
        <v>544</v>
      </c>
      <c r="F35" s="11"/>
      <c r="G35" s="12">
        <v>44056</v>
      </c>
      <c r="H35" s="12"/>
      <c r="I35" s="11">
        <v>0</v>
      </c>
      <c r="J35" s="11">
        <v>0</v>
      </c>
      <c r="K35" s="11">
        <v>0</v>
      </c>
      <c r="L35" s="11">
        <v>0</v>
      </c>
      <c r="M35" s="11">
        <v>1</v>
      </c>
      <c r="N35" s="11">
        <v>0</v>
      </c>
      <c r="O35" s="11">
        <v>0</v>
      </c>
      <c r="P35" s="11">
        <v>0</v>
      </c>
      <c r="Q35" s="11">
        <v>0</v>
      </c>
      <c r="R35" s="6">
        <f t="shared" si="5"/>
        <v>1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6">
        <f t="shared" si="6"/>
        <v>0</v>
      </c>
    </row>
    <row r="36" spans="1:28" x14ac:dyDescent="0.3">
      <c r="A36" s="11"/>
      <c r="B36" s="11" t="s">
        <v>545</v>
      </c>
      <c r="C36" s="11">
        <v>1</v>
      </c>
      <c r="D36" s="12" t="s">
        <v>40</v>
      </c>
      <c r="E36" s="11" t="s">
        <v>546</v>
      </c>
      <c r="F36" s="11"/>
      <c r="G36" s="12">
        <v>44057</v>
      </c>
      <c r="H36" s="12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</v>
      </c>
      <c r="O36" s="11">
        <v>0</v>
      </c>
      <c r="P36" s="11">
        <v>0</v>
      </c>
      <c r="Q36" s="11">
        <v>0</v>
      </c>
      <c r="R36" s="6">
        <f t="shared" si="5"/>
        <v>1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6">
        <f t="shared" si="6"/>
        <v>0</v>
      </c>
    </row>
    <row r="37" spans="1:28" x14ac:dyDescent="0.3">
      <c r="A37" s="11"/>
      <c r="B37" s="11" t="s">
        <v>547</v>
      </c>
      <c r="C37" s="11">
        <v>1</v>
      </c>
      <c r="D37" s="12" t="s">
        <v>53</v>
      </c>
      <c r="E37" s="11" t="s">
        <v>548</v>
      </c>
      <c r="F37" s="11"/>
      <c r="G37" s="12">
        <v>44057</v>
      </c>
      <c r="H37" s="12"/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11">
        <v>0</v>
      </c>
      <c r="Q37" s="11">
        <v>0</v>
      </c>
      <c r="R37" s="6">
        <f t="shared" si="5"/>
        <v>1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6">
        <f t="shared" si="6"/>
        <v>0</v>
      </c>
    </row>
    <row r="38" spans="1:28" x14ac:dyDescent="0.3">
      <c r="A38" s="11"/>
      <c r="B38" s="11" t="s">
        <v>549</v>
      </c>
      <c r="C38" s="11">
        <v>250</v>
      </c>
      <c r="D38" s="12" t="s">
        <v>192</v>
      </c>
      <c r="E38" s="11" t="s">
        <v>550</v>
      </c>
      <c r="F38" s="11"/>
      <c r="G38" s="12">
        <v>44057</v>
      </c>
      <c r="H38" s="12"/>
      <c r="I38" s="11">
        <v>0</v>
      </c>
      <c r="J38" s="11">
        <v>0</v>
      </c>
      <c r="K38" s="11">
        <v>0</v>
      </c>
      <c r="L38" s="11">
        <v>0</v>
      </c>
      <c r="M38" s="11">
        <v>11</v>
      </c>
      <c r="N38" s="11">
        <v>69</v>
      </c>
      <c r="O38" s="11">
        <v>72</v>
      </c>
      <c r="P38" s="11">
        <v>23</v>
      </c>
      <c r="Q38" s="11">
        <v>0</v>
      </c>
      <c r="R38" s="6">
        <f t="shared" si="5"/>
        <v>175</v>
      </c>
      <c r="S38" s="11">
        <v>7</v>
      </c>
      <c r="T38" s="11">
        <v>7</v>
      </c>
      <c r="U38" s="11">
        <v>0</v>
      </c>
      <c r="V38" s="11">
        <v>0</v>
      </c>
      <c r="W38" s="11">
        <v>24</v>
      </c>
      <c r="X38" s="11">
        <v>28</v>
      </c>
      <c r="Y38" s="11">
        <v>7</v>
      </c>
      <c r="Z38" s="11">
        <v>2</v>
      </c>
      <c r="AA38" s="11">
        <v>0</v>
      </c>
      <c r="AB38" s="6">
        <f t="shared" si="6"/>
        <v>75</v>
      </c>
    </row>
    <row r="39" spans="1:28" x14ac:dyDescent="0.3">
      <c r="A39" s="11"/>
      <c r="B39" s="11" t="s">
        <v>551</v>
      </c>
      <c r="C39" s="11">
        <v>4</v>
      </c>
      <c r="D39" s="12" t="s">
        <v>202</v>
      </c>
      <c r="E39" s="11" t="s">
        <v>552</v>
      </c>
      <c r="F39" s="11"/>
      <c r="G39" s="12">
        <v>44068</v>
      </c>
      <c r="H39" s="12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4</v>
      </c>
      <c r="P39" s="11">
        <v>0</v>
      </c>
      <c r="Q39" s="11">
        <v>0</v>
      </c>
      <c r="R39" s="6">
        <f t="shared" si="5"/>
        <v>4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6">
        <f t="shared" si="6"/>
        <v>0</v>
      </c>
    </row>
    <row r="40" spans="1:28" x14ac:dyDescent="0.3">
      <c r="A40" s="11"/>
      <c r="B40" s="11" t="s">
        <v>553</v>
      </c>
      <c r="C40" s="11">
        <v>1</v>
      </c>
      <c r="D40" s="12" t="s">
        <v>53</v>
      </c>
      <c r="E40" s="11" t="s">
        <v>554</v>
      </c>
      <c r="F40" s="11"/>
      <c r="G40" s="12">
        <v>44069</v>
      </c>
      <c r="H40" s="12"/>
      <c r="I40" s="11">
        <v>0</v>
      </c>
      <c r="J40" s="11">
        <v>1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6">
        <f t="shared" si="5"/>
        <v>1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6">
        <f t="shared" si="6"/>
        <v>0</v>
      </c>
    </row>
    <row r="41" spans="1:28" x14ac:dyDescent="0.3">
      <c r="A41" s="11"/>
      <c r="B41" s="11" t="s">
        <v>555</v>
      </c>
      <c r="C41" s="11">
        <v>36</v>
      </c>
      <c r="D41" s="12" t="s">
        <v>238</v>
      </c>
      <c r="E41" s="11" t="s">
        <v>556</v>
      </c>
      <c r="F41" s="11"/>
      <c r="G41" s="12">
        <v>44071</v>
      </c>
      <c r="H41" s="12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5</v>
      </c>
      <c r="O41" s="11">
        <v>11</v>
      </c>
      <c r="P41" s="11">
        <v>9</v>
      </c>
      <c r="Q41" s="11">
        <v>0</v>
      </c>
      <c r="R41" s="6">
        <f t="shared" si="5"/>
        <v>25</v>
      </c>
      <c r="S41" s="11">
        <v>0</v>
      </c>
      <c r="T41" s="11">
        <v>0</v>
      </c>
      <c r="U41" s="11">
        <v>0</v>
      </c>
      <c r="V41" s="11">
        <v>0</v>
      </c>
      <c r="W41" s="11">
        <v>7</v>
      </c>
      <c r="X41" s="11">
        <v>4</v>
      </c>
      <c r="Y41" s="11">
        <v>0</v>
      </c>
      <c r="Z41" s="11">
        <v>0</v>
      </c>
      <c r="AA41" s="11">
        <v>0</v>
      </c>
      <c r="AB41" s="6">
        <f t="shared" si="6"/>
        <v>11</v>
      </c>
    </row>
    <row r="42" spans="1:28" x14ac:dyDescent="0.3">
      <c r="A42" s="11"/>
      <c r="B42" s="11" t="s">
        <v>557</v>
      </c>
      <c r="C42" s="11">
        <v>7</v>
      </c>
      <c r="D42" s="12" t="s">
        <v>123</v>
      </c>
      <c r="E42" s="11" t="s">
        <v>558</v>
      </c>
      <c r="F42" s="11"/>
      <c r="G42" s="12">
        <v>44071</v>
      </c>
      <c r="H42" s="12"/>
      <c r="I42" s="11">
        <v>4</v>
      </c>
      <c r="J42" s="11">
        <v>3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6">
        <f t="shared" si="5"/>
        <v>7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6">
        <f t="shared" si="6"/>
        <v>0</v>
      </c>
    </row>
    <row r="43" spans="1:28" x14ac:dyDescent="0.3">
      <c r="A43" s="11"/>
      <c r="B43" s="11" t="s">
        <v>559</v>
      </c>
      <c r="C43" s="11">
        <v>1</v>
      </c>
      <c r="D43" s="12" t="s">
        <v>45</v>
      </c>
      <c r="E43" s="11" t="s">
        <v>412</v>
      </c>
      <c r="F43" s="11"/>
      <c r="G43" s="12">
        <v>44081</v>
      </c>
      <c r="H43" s="12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0</v>
      </c>
      <c r="R43" s="6">
        <f t="shared" si="5"/>
        <v>1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6">
        <f t="shared" si="6"/>
        <v>0</v>
      </c>
    </row>
    <row r="44" spans="1:28" x14ac:dyDescent="0.3">
      <c r="A44" s="11"/>
      <c r="B44" s="11" t="s">
        <v>560</v>
      </c>
      <c r="C44" s="11">
        <v>1</v>
      </c>
      <c r="D44" s="12" t="s">
        <v>53</v>
      </c>
      <c r="E44" s="11" t="s">
        <v>548</v>
      </c>
      <c r="F44" s="11"/>
      <c r="G44" s="12">
        <v>44088</v>
      </c>
      <c r="H44" s="12"/>
      <c r="I44" s="11">
        <v>1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6">
        <f t="shared" si="5"/>
        <v>1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6">
        <f t="shared" si="6"/>
        <v>0</v>
      </c>
    </row>
    <row r="45" spans="1:28" x14ac:dyDescent="0.3">
      <c r="A45" s="11"/>
      <c r="B45" s="11" t="s">
        <v>561</v>
      </c>
      <c r="C45" s="11">
        <v>1</v>
      </c>
      <c r="D45" s="12" t="s">
        <v>154</v>
      </c>
      <c r="E45" s="11" t="s">
        <v>562</v>
      </c>
      <c r="F45" s="11"/>
      <c r="G45" s="12">
        <v>44089</v>
      </c>
      <c r="H45" s="12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</v>
      </c>
      <c r="P45" s="11">
        <v>0</v>
      </c>
      <c r="Q45" s="11">
        <v>0</v>
      </c>
      <c r="R45" s="6">
        <f t="shared" si="5"/>
        <v>1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6">
        <f t="shared" si="6"/>
        <v>0</v>
      </c>
    </row>
    <row r="46" spans="1:28" x14ac:dyDescent="0.3">
      <c r="A46" s="11"/>
      <c r="B46" s="11" t="s">
        <v>563</v>
      </c>
      <c r="C46" s="11">
        <v>30</v>
      </c>
      <c r="D46" s="12" t="s">
        <v>361</v>
      </c>
      <c r="E46" s="11" t="s">
        <v>564</v>
      </c>
      <c r="F46" s="11"/>
      <c r="G46" s="12">
        <v>44089</v>
      </c>
      <c r="H46" s="12"/>
      <c r="I46" s="11">
        <v>0</v>
      </c>
      <c r="J46" s="11">
        <v>19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6">
        <f t="shared" si="5"/>
        <v>19</v>
      </c>
      <c r="S46" s="11">
        <v>0</v>
      </c>
      <c r="T46" s="11">
        <v>11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6">
        <f t="shared" si="6"/>
        <v>11</v>
      </c>
    </row>
    <row r="47" spans="1:28" x14ac:dyDescent="0.3">
      <c r="A47" s="11"/>
      <c r="B47" s="11" t="s">
        <v>565</v>
      </c>
      <c r="C47" s="11">
        <v>1</v>
      </c>
      <c r="D47" s="12" t="s">
        <v>48</v>
      </c>
      <c r="E47" s="11" t="s">
        <v>566</v>
      </c>
      <c r="F47" s="11"/>
      <c r="G47" s="12">
        <v>44095</v>
      </c>
      <c r="H47" s="12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11">
        <v>0</v>
      </c>
      <c r="Q47" s="11">
        <v>0</v>
      </c>
      <c r="R47" s="6">
        <f t="shared" si="5"/>
        <v>1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6">
        <f t="shared" si="6"/>
        <v>0</v>
      </c>
    </row>
    <row r="48" spans="1:28" s="2" customFormat="1" x14ac:dyDescent="0.3">
      <c r="A48" s="5"/>
      <c r="B48" s="7" t="s">
        <v>100</v>
      </c>
      <c r="C48" s="7">
        <f>SUM(C25:C47)</f>
        <v>364</v>
      </c>
      <c r="D48" s="13"/>
      <c r="E48" s="5"/>
      <c r="F48" s="7">
        <f>COUNTIF(F25:F47,"Y")</f>
        <v>0</v>
      </c>
      <c r="G48" s="7" t="s">
        <v>101</v>
      </c>
      <c r="H48" s="7"/>
      <c r="I48" s="5">
        <f t="shared" ref="I48:AB48" si="7">SUM(I25:I47)</f>
        <v>9</v>
      </c>
      <c r="J48" s="5">
        <f t="shared" si="7"/>
        <v>34</v>
      </c>
      <c r="K48" s="5">
        <f t="shared" si="7"/>
        <v>0</v>
      </c>
      <c r="L48" s="5">
        <f t="shared" si="7"/>
        <v>0</v>
      </c>
      <c r="M48" s="5">
        <f t="shared" si="7"/>
        <v>17</v>
      </c>
      <c r="N48" s="5">
        <f t="shared" si="7"/>
        <v>81</v>
      </c>
      <c r="O48" s="5">
        <f t="shared" si="7"/>
        <v>93</v>
      </c>
      <c r="P48" s="5">
        <f t="shared" si="7"/>
        <v>33</v>
      </c>
      <c r="Q48" s="5">
        <f t="shared" si="7"/>
        <v>0</v>
      </c>
      <c r="R48" s="17">
        <f t="shared" si="7"/>
        <v>267</v>
      </c>
      <c r="S48" s="5">
        <f t="shared" si="7"/>
        <v>7</v>
      </c>
      <c r="T48" s="5">
        <f t="shared" si="7"/>
        <v>18</v>
      </c>
      <c r="U48" s="5">
        <f t="shared" si="7"/>
        <v>0</v>
      </c>
      <c r="V48" s="5">
        <f t="shared" si="7"/>
        <v>0</v>
      </c>
      <c r="W48" s="5">
        <f t="shared" si="7"/>
        <v>31</v>
      </c>
      <c r="X48" s="5">
        <f t="shared" si="7"/>
        <v>32</v>
      </c>
      <c r="Y48" s="5">
        <f t="shared" si="7"/>
        <v>7</v>
      </c>
      <c r="Z48" s="5">
        <f t="shared" si="7"/>
        <v>2</v>
      </c>
      <c r="AA48" s="5">
        <f t="shared" si="7"/>
        <v>0</v>
      </c>
      <c r="AB48" s="17">
        <f t="shared" si="7"/>
        <v>97</v>
      </c>
    </row>
    <row r="49" spans="1:28" x14ac:dyDescent="0.3">
      <c r="A49" s="26"/>
      <c r="B49" s="26"/>
      <c r="C49" s="26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x14ac:dyDescent="0.3">
      <c r="A50" s="11">
        <v>3</v>
      </c>
      <c r="B50" s="11" t="s">
        <v>567</v>
      </c>
      <c r="C50" s="11">
        <v>1</v>
      </c>
      <c r="D50" s="12" t="s">
        <v>48</v>
      </c>
      <c r="E50" s="11" t="s">
        <v>568</v>
      </c>
      <c r="F50" s="11"/>
      <c r="G50" s="12">
        <v>44113</v>
      </c>
      <c r="H50" s="12"/>
      <c r="I50" s="11">
        <v>0</v>
      </c>
      <c r="J50" s="11">
        <v>0</v>
      </c>
      <c r="K50" s="11">
        <v>0</v>
      </c>
      <c r="L50" s="11">
        <v>0</v>
      </c>
      <c r="M50" s="11">
        <v>1</v>
      </c>
      <c r="N50" s="11">
        <v>0</v>
      </c>
      <c r="O50" s="11">
        <v>0</v>
      </c>
      <c r="P50" s="11">
        <v>0</v>
      </c>
      <c r="Q50" s="11">
        <v>0</v>
      </c>
      <c r="R50" s="7">
        <f>SUM(I50:Q50)</f>
        <v>1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7">
        <f>SUM(S50:AA50)</f>
        <v>0</v>
      </c>
    </row>
    <row r="51" spans="1:28" x14ac:dyDescent="0.3">
      <c r="A51" s="11"/>
      <c r="B51" s="11" t="s">
        <v>569</v>
      </c>
      <c r="C51" s="11">
        <v>1</v>
      </c>
      <c r="D51" s="12" t="s">
        <v>192</v>
      </c>
      <c r="E51" s="11" t="s">
        <v>570</v>
      </c>
      <c r="F51" s="11"/>
      <c r="G51" s="12">
        <v>44109</v>
      </c>
      <c r="H51" s="12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</v>
      </c>
      <c r="P51" s="11">
        <v>0</v>
      </c>
      <c r="Q51" s="11">
        <v>0</v>
      </c>
      <c r="R51" s="7">
        <f t="shared" ref="R51:R73" si="8">SUM(I51:Q51)</f>
        <v>1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7">
        <f t="shared" ref="AB51:AB73" si="9">SUM(S51:AA51)</f>
        <v>0</v>
      </c>
    </row>
    <row r="52" spans="1:28" x14ac:dyDescent="0.3">
      <c r="A52" s="11"/>
      <c r="B52" s="11" t="s">
        <v>571</v>
      </c>
      <c r="C52" s="11">
        <v>3</v>
      </c>
      <c r="D52" s="12" t="s">
        <v>202</v>
      </c>
      <c r="E52" s="11" t="s">
        <v>572</v>
      </c>
      <c r="F52" s="11"/>
      <c r="G52" s="12">
        <v>44126</v>
      </c>
      <c r="H52" s="12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3</v>
      </c>
      <c r="P52" s="11">
        <v>0</v>
      </c>
      <c r="Q52" s="11">
        <v>0</v>
      </c>
      <c r="R52" s="7">
        <f t="shared" si="8"/>
        <v>3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7">
        <f t="shared" si="9"/>
        <v>0</v>
      </c>
    </row>
    <row r="53" spans="1:28" x14ac:dyDescent="0.3">
      <c r="A53" s="11"/>
      <c r="B53" s="11" t="s">
        <v>573</v>
      </c>
      <c r="C53" s="11">
        <v>1</v>
      </c>
      <c r="D53" s="12" t="s">
        <v>48</v>
      </c>
      <c r="E53" s="11" t="s">
        <v>574</v>
      </c>
      <c r="F53" s="11"/>
      <c r="G53" s="12">
        <v>44127</v>
      </c>
      <c r="H53" s="12"/>
      <c r="I53" s="11">
        <v>0</v>
      </c>
      <c r="J53" s="11">
        <v>1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7">
        <f t="shared" si="8"/>
        <v>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7">
        <f t="shared" si="9"/>
        <v>0</v>
      </c>
    </row>
    <row r="54" spans="1:28" x14ac:dyDescent="0.3">
      <c r="A54" s="11"/>
      <c r="B54" s="11" t="s">
        <v>575</v>
      </c>
      <c r="C54" s="11">
        <v>2</v>
      </c>
      <c r="D54" s="12" t="s">
        <v>25</v>
      </c>
      <c r="E54" s="11" t="s">
        <v>576</v>
      </c>
      <c r="F54" s="11"/>
      <c r="G54" s="12">
        <v>44126</v>
      </c>
      <c r="H54" s="12"/>
      <c r="I54" s="11">
        <v>2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7">
        <f t="shared" si="8"/>
        <v>2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7">
        <f t="shared" si="9"/>
        <v>0</v>
      </c>
    </row>
    <row r="55" spans="1:28" x14ac:dyDescent="0.3">
      <c r="A55" s="11"/>
      <c r="B55" s="11" t="s">
        <v>577</v>
      </c>
      <c r="C55" s="11">
        <v>16</v>
      </c>
      <c r="D55" s="12" t="s">
        <v>25</v>
      </c>
      <c r="E55" s="11" t="s">
        <v>576</v>
      </c>
      <c r="F55" s="11"/>
      <c r="G55" s="12">
        <v>44126</v>
      </c>
      <c r="H55" s="12"/>
      <c r="I55" s="11">
        <v>16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7">
        <f t="shared" si="8"/>
        <v>16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7">
        <f t="shared" si="9"/>
        <v>0</v>
      </c>
    </row>
    <row r="56" spans="1:28" x14ac:dyDescent="0.3">
      <c r="A56" s="11"/>
      <c r="B56" s="11" t="s">
        <v>578</v>
      </c>
      <c r="C56" s="11">
        <v>4</v>
      </c>
      <c r="D56" s="12" t="s">
        <v>579</v>
      </c>
      <c r="E56" s="11" t="s">
        <v>580</v>
      </c>
      <c r="F56" s="11"/>
      <c r="G56" s="12">
        <v>44124</v>
      </c>
      <c r="H56" s="12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2</v>
      </c>
      <c r="O56" s="11">
        <v>2</v>
      </c>
      <c r="P56" s="11">
        <v>0</v>
      </c>
      <c r="Q56" s="11">
        <v>0</v>
      </c>
      <c r="R56" s="7">
        <f t="shared" si="8"/>
        <v>4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7">
        <f t="shared" si="9"/>
        <v>0</v>
      </c>
    </row>
    <row r="57" spans="1:28" x14ac:dyDescent="0.3">
      <c r="A57" s="11"/>
      <c r="B57" s="11" t="s">
        <v>581</v>
      </c>
      <c r="C57" s="11">
        <v>3</v>
      </c>
      <c r="D57" s="12" t="s">
        <v>40</v>
      </c>
      <c r="E57" s="11" t="s">
        <v>582</v>
      </c>
      <c r="F57" s="11"/>
      <c r="G57" s="12">
        <v>44137</v>
      </c>
      <c r="H57" s="12"/>
      <c r="I57" s="11">
        <v>3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7">
        <f t="shared" si="8"/>
        <v>3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7">
        <f t="shared" si="9"/>
        <v>0</v>
      </c>
    </row>
    <row r="58" spans="1:28" x14ac:dyDescent="0.3">
      <c r="A58" s="11"/>
      <c r="B58" s="11" t="s">
        <v>583</v>
      </c>
      <c r="C58" s="11">
        <v>2</v>
      </c>
      <c r="D58" s="12" t="s">
        <v>45</v>
      </c>
      <c r="E58" s="11" t="s">
        <v>584</v>
      </c>
      <c r="F58" s="11"/>
      <c r="G58" s="12">
        <v>44144</v>
      </c>
      <c r="H58" s="12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2</v>
      </c>
      <c r="O58" s="11">
        <v>0</v>
      </c>
      <c r="P58" s="11">
        <v>0</v>
      </c>
      <c r="Q58" s="11">
        <v>0</v>
      </c>
      <c r="R58" s="7">
        <f t="shared" si="8"/>
        <v>2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7">
        <f t="shared" si="9"/>
        <v>0</v>
      </c>
    </row>
    <row r="59" spans="1:28" x14ac:dyDescent="0.3">
      <c r="A59" s="11"/>
      <c r="B59" s="11" t="s">
        <v>585</v>
      </c>
      <c r="C59" s="11">
        <v>2</v>
      </c>
      <c r="D59" s="12" t="s">
        <v>40</v>
      </c>
      <c r="E59" s="11" t="s">
        <v>586</v>
      </c>
      <c r="F59" s="11"/>
      <c r="G59" s="12">
        <v>44161</v>
      </c>
      <c r="H59" s="12"/>
      <c r="I59" s="11">
        <v>0</v>
      </c>
      <c r="J59" s="11">
        <v>0</v>
      </c>
      <c r="K59" s="11">
        <v>0</v>
      </c>
      <c r="L59" s="11">
        <v>0</v>
      </c>
      <c r="M59" s="11">
        <v>2</v>
      </c>
      <c r="N59" s="11">
        <v>0</v>
      </c>
      <c r="O59" s="11">
        <v>0</v>
      </c>
      <c r="P59" s="11">
        <v>0</v>
      </c>
      <c r="Q59" s="11">
        <v>0</v>
      </c>
      <c r="R59" s="7">
        <f t="shared" si="8"/>
        <v>2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7">
        <f t="shared" si="9"/>
        <v>0</v>
      </c>
    </row>
    <row r="60" spans="1:28" x14ac:dyDescent="0.3">
      <c r="A60" s="11"/>
      <c r="B60" s="11" t="s">
        <v>587</v>
      </c>
      <c r="C60" s="11">
        <v>1</v>
      </c>
      <c r="D60" s="12" t="s">
        <v>123</v>
      </c>
      <c r="E60" s="11" t="s">
        <v>588</v>
      </c>
      <c r="F60" s="11"/>
      <c r="G60" s="12">
        <v>44160</v>
      </c>
      <c r="H60" s="12"/>
      <c r="I60" s="11">
        <v>0</v>
      </c>
      <c r="J60" s="11">
        <v>1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7">
        <f t="shared" si="8"/>
        <v>1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7">
        <f t="shared" si="9"/>
        <v>0</v>
      </c>
    </row>
    <row r="61" spans="1:28" x14ac:dyDescent="0.3">
      <c r="A61" s="11"/>
      <c r="B61" s="11" t="s">
        <v>589</v>
      </c>
      <c r="C61" s="11">
        <v>400</v>
      </c>
      <c r="D61" s="12" t="s">
        <v>202</v>
      </c>
      <c r="E61" s="11" t="s">
        <v>590</v>
      </c>
      <c r="F61" s="11"/>
      <c r="G61" s="12">
        <v>44167</v>
      </c>
      <c r="H61" s="12"/>
      <c r="I61" s="11">
        <v>0</v>
      </c>
      <c r="J61" s="11">
        <v>0</v>
      </c>
      <c r="K61" s="11">
        <v>0</v>
      </c>
      <c r="L61" s="11">
        <v>0</v>
      </c>
      <c r="M61" s="11">
        <v>12</v>
      </c>
      <c r="N61" s="11">
        <v>143</v>
      </c>
      <c r="O61" s="11">
        <v>125</v>
      </c>
      <c r="P61" s="11">
        <v>0</v>
      </c>
      <c r="Q61" s="11">
        <v>0</v>
      </c>
      <c r="R61" s="7">
        <f t="shared" si="8"/>
        <v>280</v>
      </c>
      <c r="S61" s="11">
        <v>24</v>
      </c>
      <c r="T61" s="11">
        <v>0</v>
      </c>
      <c r="U61" s="11">
        <v>0</v>
      </c>
      <c r="V61" s="11">
        <v>0</v>
      </c>
      <c r="W61" s="11">
        <v>58</v>
      </c>
      <c r="X61" s="11">
        <v>33</v>
      </c>
      <c r="Y61" s="11">
        <v>5</v>
      </c>
      <c r="Z61" s="11">
        <v>0</v>
      </c>
      <c r="AA61" s="11">
        <v>0</v>
      </c>
      <c r="AB61" s="7">
        <f t="shared" si="9"/>
        <v>120</v>
      </c>
    </row>
    <row r="62" spans="1:28" x14ac:dyDescent="0.3">
      <c r="A62" s="11"/>
      <c r="B62" s="11" t="s">
        <v>591</v>
      </c>
      <c r="C62" s="11">
        <v>2</v>
      </c>
      <c r="D62" s="12" t="s">
        <v>530</v>
      </c>
      <c r="E62" s="11" t="s">
        <v>592</v>
      </c>
      <c r="F62" s="11"/>
      <c r="G62" s="12">
        <v>44168</v>
      </c>
      <c r="H62" s="12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2</v>
      </c>
      <c r="O62" s="11">
        <v>0</v>
      </c>
      <c r="P62" s="11">
        <v>0</v>
      </c>
      <c r="Q62" s="11">
        <v>0</v>
      </c>
      <c r="R62" s="7">
        <f t="shared" si="8"/>
        <v>2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7">
        <f t="shared" si="9"/>
        <v>0</v>
      </c>
    </row>
    <row r="63" spans="1:28" x14ac:dyDescent="0.3">
      <c r="A63" s="11"/>
      <c r="B63" s="11" t="s">
        <v>593</v>
      </c>
      <c r="C63" s="11">
        <v>2</v>
      </c>
      <c r="D63" s="12" t="s">
        <v>40</v>
      </c>
      <c r="E63" s="11" t="s">
        <v>582</v>
      </c>
      <c r="F63" s="11"/>
      <c r="G63" s="12">
        <v>44176</v>
      </c>
      <c r="H63" s="12"/>
      <c r="I63" s="11">
        <v>2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7">
        <f t="shared" si="8"/>
        <v>2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7">
        <f t="shared" si="9"/>
        <v>0</v>
      </c>
    </row>
    <row r="64" spans="1:28" x14ac:dyDescent="0.3">
      <c r="A64" s="11"/>
      <c r="B64" s="11" t="s">
        <v>594</v>
      </c>
      <c r="C64" s="11">
        <v>1</v>
      </c>
      <c r="D64" s="12" t="s">
        <v>61</v>
      </c>
      <c r="E64" s="11" t="s">
        <v>595</v>
      </c>
      <c r="F64" s="11"/>
      <c r="G64" s="12">
        <v>44172</v>
      </c>
      <c r="H64" s="12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1</v>
      </c>
      <c r="P64" s="11">
        <v>0</v>
      </c>
      <c r="Q64" s="11">
        <v>0</v>
      </c>
      <c r="R64" s="7">
        <f t="shared" si="8"/>
        <v>1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7">
        <f t="shared" si="9"/>
        <v>0</v>
      </c>
    </row>
    <row r="65" spans="1:28" x14ac:dyDescent="0.3">
      <c r="A65" s="11"/>
      <c r="B65" s="11" t="s">
        <v>596</v>
      </c>
      <c r="C65" s="11">
        <v>50</v>
      </c>
      <c r="D65" s="12" t="s">
        <v>179</v>
      </c>
      <c r="E65" s="11" t="s">
        <v>597</v>
      </c>
      <c r="F65" s="11"/>
      <c r="G65" s="12">
        <v>44173</v>
      </c>
      <c r="H65" s="12"/>
      <c r="I65" s="11">
        <v>0</v>
      </c>
      <c r="J65" s="11">
        <v>0</v>
      </c>
      <c r="K65" s="11">
        <v>0</v>
      </c>
      <c r="L65" s="11">
        <v>0</v>
      </c>
      <c r="M65" s="11">
        <v>3</v>
      </c>
      <c r="N65" s="11">
        <v>17</v>
      </c>
      <c r="O65" s="11">
        <v>11</v>
      </c>
      <c r="P65" s="11">
        <v>2</v>
      </c>
      <c r="Q65" s="11">
        <v>0</v>
      </c>
      <c r="R65" s="7">
        <f t="shared" si="8"/>
        <v>33</v>
      </c>
      <c r="S65" s="11">
        <v>0</v>
      </c>
      <c r="T65" s="11">
        <v>4</v>
      </c>
      <c r="U65" s="11">
        <v>0</v>
      </c>
      <c r="V65" s="11">
        <v>0</v>
      </c>
      <c r="W65" s="11">
        <v>6</v>
      </c>
      <c r="X65" s="11">
        <v>6</v>
      </c>
      <c r="Y65" s="11">
        <v>1</v>
      </c>
      <c r="Z65" s="11">
        <v>0</v>
      </c>
      <c r="AA65" s="11">
        <v>0</v>
      </c>
      <c r="AB65" s="7">
        <f t="shared" si="9"/>
        <v>17</v>
      </c>
    </row>
    <row r="66" spans="1:28" x14ac:dyDescent="0.3">
      <c r="A66" s="11"/>
      <c r="B66" s="11" t="s">
        <v>598</v>
      </c>
      <c r="C66" s="11">
        <v>171</v>
      </c>
      <c r="D66" s="12" t="s">
        <v>135</v>
      </c>
      <c r="E66" s="11" t="s">
        <v>136</v>
      </c>
      <c r="F66" s="11"/>
      <c r="G66" s="12">
        <v>44176</v>
      </c>
      <c r="H66" s="12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118</v>
      </c>
      <c r="R66" s="7">
        <f t="shared" si="8"/>
        <v>118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53</v>
      </c>
      <c r="AB66" s="7">
        <f t="shared" si="9"/>
        <v>53</v>
      </c>
    </row>
    <row r="67" spans="1:28" x14ac:dyDescent="0.3">
      <c r="A67" s="11"/>
      <c r="B67" s="11" t="s">
        <v>599</v>
      </c>
      <c r="C67" s="11">
        <v>1</v>
      </c>
      <c r="D67" s="12" t="s">
        <v>34</v>
      </c>
      <c r="E67" s="11" t="s">
        <v>600</v>
      </c>
      <c r="F67" s="11"/>
      <c r="G67" s="12">
        <v>44194</v>
      </c>
      <c r="H67" s="12"/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1">
        <v>0</v>
      </c>
      <c r="Q67" s="11">
        <v>0</v>
      </c>
      <c r="R67" s="7">
        <f t="shared" si="8"/>
        <v>1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7">
        <f t="shared" si="9"/>
        <v>0</v>
      </c>
    </row>
    <row r="68" spans="1:28" x14ac:dyDescent="0.3">
      <c r="A68" s="11"/>
      <c r="B68" s="11" t="s">
        <v>601</v>
      </c>
      <c r="C68" s="11">
        <v>33</v>
      </c>
      <c r="D68" s="12" t="s">
        <v>25</v>
      </c>
      <c r="E68" s="11" t="s">
        <v>602</v>
      </c>
      <c r="F68" s="11"/>
      <c r="G68" s="12">
        <v>44181</v>
      </c>
      <c r="H68" s="12"/>
      <c r="I68" s="11">
        <v>25</v>
      </c>
      <c r="J68" s="11">
        <v>8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7">
        <f t="shared" si="8"/>
        <v>33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7">
        <f t="shared" si="9"/>
        <v>0</v>
      </c>
    </row>
    <row r="69" spans="1:28" x14ac:dyDescent="0.3">
      <c r="A69" s="11"/>
      <c r="B69" s="11" t="s">
        <v>603</v>
      </c>
      <c r="C69" s="11">
        <v>2</v>
      </c>
      <c r="D69" s="12" t="s">
        <v>154</v>
      </c>
      <c r="E69" s="11" t="s">
        <v>604</v>
      </c>
      <c r="F69" s="11"/>
      <c r="G69" s="12">
        <v>44186</v>
      </c>
      <c r="H69" s="12"/>
      <c r="I69" s="11">
        <v>0</v>
      </c>
      <c r="J69" s="11">
        <v>0</v>
      </c>
      <c r="K69" s="11">
        <v>0</v>
      </c>
      <c r="L69" s="11">
        <v>0</v>
      </c>
      <c r="M69" s="11">
        <v>1</v>
      </c>
      <c r="N69" s="11">
        <v>0</v>
      </c>
      <c r="O69" s="11">
        <v>1</v>
      </c>
      <c r="P69" s="11">
        <v>0</v>
      </c>
      <c r="Q69" s="11">
        <v>0</v>
      </c>
      <c r="R69" s="7">
        <f t="shared" si="8"/>
        <v>2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7">
        <f t="shared" si="9"/>
        <v>0</v>
      </c>
    </row>
    <row r="70" spans="1:28" x14ac:dyDescent="0.3">
      <c r="A70" s="11"/>
      <c r="B70" s="11" t="s">
        <v>605</v>
      </c>
      <c r="C70" s="11">
        <v>29</v>
      </c>
      <c r="D70" s="12" t="s">
        <v>25</v>
      </c>
      <c r="E70" s="11" t="s">
        <v>602</v>
      </c>
      <c r="F70" s="11"/>
      <c r="G70" s="12">
        <v>44181</v>
      </c>
      <c r="H70" s="12"/>
      <c r="I70" s="11">
        <v>21</v>
      </c>
      <c r="J70" s="11">
        <v>8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7">
        <f t="shared" si="8"/>
        <v>29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7">
        <f t="shared" si="9"/>
        <v>0</v>
      </c>
    </row>
    <row r="71" spans="1:28" x14ac:dyDescent="0.3">
      <c r="A71" s="11"/>
      <c r="B71" s="11" t="s">
        <v>606</v>
      </c>
      <c r="C71" s="11">
        <v>1</v>
      </c>
      <c r="D71" s="12" t="s">
        <v>56</v>
      </c>
      <c r="E71" s="11" t="s">
        <v>607</v>
      </c>
      <c r="F71" s="11"/>
      <c r="G71" s="12">
        <v>44180</v>
      </c>
      <c r="H71" s="12"/>
      <c r="I71" s="11">
        <v>0</v>
      </c>
      <c r="J71" s="11">
        <v>0</v>
      </c>
      <c r="K71" s="11">
        <v>0</v>
      </c>
      <c r="L71" s="11">
        <v>0</v>
      </c>
      <c r="M71" s="11">
        <v>1</v>
      </c>
      <c r="N71" s="11">
        <v>0</v>
      </c>
      <c r="O71" s="11">
        <v>0</v>
      </c>
      <c r="P71" s="11">
        <v>0</v>
      </c>
      <c r="Q71" s="11">
        <v>0</v>
      </c>
      <c r="R71" s="7">
        <f t="shared" si="8"/>
        <v>1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7">
        <f t="shared" si="9"/>
        <v>0</v>
      </c>
    </row>
    <row r="72" spans="1:28" x14ac:dyDescent="0.3">
      <c r="A72" s="11"/>
      <c r="B72" s="11" t="s">
        <v>608</v>
      </c>
      <c r="C72" s="11">
        <v>9</v>
      </c>
      <c r="D72" s="12" t="s">
        <v>123</v>
      </c>
      <c r="E72" s="11" t="s">
        <v>124</v>
      </c>
      <c r="F72" s="11"/>
      <c r="G72" s="12">
        <v>44187</v>
      </c>
      <c r="H72" s="12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5</v>
      </c>
      <c r="O72" s="11">
        <v>4</v>
      </c>
      <c r="P72" s="11">
        <v>0</v>
      </c>
      <c r="Q72" s="11">
        <v>0</v>
      </c>
      <c r="R72" s="7">
        <f t="shared" si="8"/>
        <v>9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7">
        <f t="shared" si="9"/>
        <v>0</v>
      </c>
    </row>
    <row r="73" spans="1:28" x14ac:dyDescent="0.3">
      <c r="A73" s="11"/>
      <c r="B73" s="11" t="s">
        <v>609</v>
      </c>
      <c r="C73" s="11">
        <v>306</v>
      </c>
      <c r="D73" s="12" t="s">
        <v>25</v>
      </c>
      <c r="E73" s="11" t="s">
        <v>610</v>
      </c>
      <c r="F73" s="11"/>
      <c r="G73" s="12">
        <v>44183</v>
      </c>
      <c r="H73" s="12"/>
      <c r="I73" s="11">
        <v>165</v>
      </c>
      <c r="J73" s="11">
        <v>133</v>
      </c>
      <c r="K73" s="11">
        <v>8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7">
        <f t="shared" si="8"/>
        <v>306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7">
        <f t="shared" si="9"/>
        <v>0</v>
      </c>
    </row>
    <row r="74" spans="1:28" s="2" customFormat="1" x14ac:dyDescent="0.3">
      <c r="A74" s="5"/>
      <c r="B74" s="7" t="s">
        <v>102</v>
      </c>
      <c r="C74" s="7">
        <f>SUM(C50:C73)</f>
        <v>1043</v>
      </c>
      <c r="D74" s="13"/>
      <c r="E74" s="5"/>
      <c r="F74" s="7">
        <f>COUNTIF(F50:F73,"Y")</f>
        <v>0</v>
      </c>
      <c r="G74" s="7" t="s">
        <v>103</v>
      </c>
      <c r="H74" s="7"/>
      <c r="I74" s="5">
        <f t="shared" ref="I74:AB74" si="10">SUM(I50:I73)</f>
        <v>234</v>
      </c>
      <c r="J74" s="5">
        <f t="shared" si="10"/>
        <v>151</v>
      </c>
      <c r="K74" s="5">
        <f t="shared" si="10"/>
        <v>8</v>
      </c>
      <c r="L74" s="5">
        <f t="shared" si="10"/>
        <v>0</v>
      </c>
      <c r="M74" s="5">
        <f t="shared" si="10"/>
        <v>21</v>
      </c>
      <c r="N74" s="5">
        <f t="shared" si="10"/>
        <v>171</v>
      </c>
      <c r="O74" s="5">
        <f t="shared" si="10"/>
        <v>148</v>
      </c>
      <c r="P74" s="5">
        <f t="shared" si="10"/>
        <v>2</v>
      </c>
      <c r="Q74" s="5">
        <f t="shared" si="10"/>
        <v>118</v>
      </c>
      <c r="R74" s="17">
        <f t="shared" si="10"/>
        <v>853</v>
      </c>
      <c r="S74" s="5">
        <f t="shared" si="10"/>
        <v>24</v>
      </c>
      <c r="T74" s="5">
        <f t="shared" si="10"/>
        <v>4</v>
      </c>
      <c r="U74" s="5">
        <f t="shared" si="10"/>
        <v>0</v>
      </c>
      <c r="V74" s="5">
        <f t="shared" si="10"/>
        <v>0</v>
      </c>
      <c r="W74" s="5">
        <f t="shared" si="10"/>
        <v>64</v>
      </c>
      <c r="X74" s="5">
        <f t="shared" si="10"/>
        <v>39</v>
      </c>
      <c r="Y74" s="5">
        <f t="shared" si="10"/>
        <v>6</v>
      </c>
      <c r="Z74" s="5">
        <f t="shared" si="10"/>
        <v>0</v>
      </c>
      <c r="AA74" s="5">
        <f t="shared" si="10"/>
        <v>53</v>
      </c>
      <c r="AB74" s="17">
        <f t="shared" si="10"/>
        <v>190</v>
      </c>
    </row>
    <row r="75" spans="1:28" x14ac:dyDescent="0.3">
      <c r="A75" s="26"/>
      <c r="B75" s="26"/>
      <c r="C75" s="26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x14ac:dyDescent="0.3">
      <c r="A76" s="11"/>
      <c r="B76" s="11" t="s">
        <v>611</v>
      </c>
      <c r="C76" s="11">
        <v>2</v>
      </c>
      <c r="D76" s="12" t="s">
        <v>48</v>
      </c>
      <c r="E76" s="11" t="s">
        <v>612</v>
      </c>
      <c r="F76" s="11"/>
      <c r="G76" s="12">
        <v>44204</v>
      </c>
      <c r="H76" s="12"/>
      <c r="I76" s="11">
        <v>0</v>
      </c>
      <c r="J76" s="11">
        <v>2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9">
        <f>SUM(I76:Q76)</f>
        <v>2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7">
        <f>SUM(S76:AA76)</f>
        <v>0</v>
      </c>
    </row>
    <row r="77" spans="1:28" x14ac:dyDescent="0.3">
      <c r="A77" s="11"/>
      <c r="B77" s="11" t="s">
        <v>613</v>
      </c>
      <c r="C77" s="11">
        <v>1</v>
      </c>
      <c r="D77" s="12" t="s">
        <v>34</v>
      </c>
      <c r="E77" s="11" t="s">
        <v>614</v>
      </c>
      <c r="F77" s="11"/>
      <c r="G77" s="12">
        <v>44203</v>
      </c>
      <c r="H77" s="12"/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1</v>
      </c>
      <c r="P77" s="11">
        <v>0</v>
      </c>
      <c r="Q77" s="11">
        <v>0</v>
      </c>
      <c r="R77" s="19">
        <f t="shared" ref="R77:R89" si="11">SUM(I77:Q77)</f>
        <v>1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7">
        <f t="shared" ref="AB77:AB89" si="12">SUM(S77:AA77)</f>
        <v>0</v>
      </c>
    </row>
    <row r="78" spans="1:28" x14ac:dyDescent="0.3">
      <c r="A78" s="11"/>
      <c r="B78" s="11" t="s">
        <v>615</v>
      </c>
      <c r="C78" s="11">
        <v>3</v>
      </c>
      <c r="D78" s="12" t="s">
        <v>40</v>
      </c>
      <c r="E78" s="11" t="s">
        <v>616</v>
      </c>
      <c r="F78" s="11"/>
      <c r="G78" s="12">
        <v>44203</v>
      </c>
      <c r="H78" s="12"/>
      <c r="I78" s="11">
        <v>3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9">
        <f t="shared" si="11"/>
        <v>3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7">
        <f t="shared" si="12"/>
        <v>0</v>
      </c>
    </row>
    <row r="79" spans="1:28" x14ac:dyDescent="0.3">
      <c r="A79" s="11"/>
      <c r="B79" s="11" t="s">
        <v>617</v>
      </c>
      <c r="C79" s="11">
        <v>3</v>
      </c>
      <c r="D79" s="12" t="s">
        <v>618</v>
      </c>
      <c r="E79" s="11" t="s">
        <v>619</v>
      </c>
      <c r="F79" s="11"/>
      <c r="G79" s="12">
        <v>44217</v>
      </c>
      <c r="H79" s="12"/>
      <c r="I79" s="11">
        <v>0</v>
      </c>
      <c r="J79" s="11">
        <v>0</v>
      </c>
      <c r="K79" s="11">
        <v>0</v>
      </c>
      <c r="L79" s="11">
        <v>2</v>
      </c>
      <c r="M79" s="11">
        <v>1</v>
      </c>
      <c r="N79" s="11">
        <v>0</v>
      </c>
      <c r="O79" s="11">
        <v>0</v>
      </c>
      <c r="P79" s="11">
        <v>0</v>
      </c>
      <c r="Q79" s="11">
        <v>0</v>
      </c>
      <c r="R79" s="19">
        <f t="shared" si="11"/>
        <v>3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7">
        <f t="shared" si="12"/>
        <v>0</v>
      </c>
    </row>
    <row r="80" spans="1:28" x14ac:dyDescent="0.3">
      <c r="A80" s="11"/>
      <c r="B80" s="11" t="s">
        <v>620</v>
      </c>
      <c r="C80" s="11">
        <v>1</v>
      </c>
      <c r="D80" s="12" t="s">
        <v>621</v>
      </c>
      <c r="E80" s="11" t="s">
        <v>622</v>
      </c>
      <c r="F80" s="11" t="s">
        <v>80</v>
      </c>
      <c r="G80" s="12">
        <v>43857</v>
      </c>
      <c r="H80" s="12"/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1</v>
      </c>
      <c r="O80" s="11">
        <v>0</v>
      </c>
      <c r="P80" s="11">
        <v>0</v>
      </c>
      <c r="Q80" s="11">
        <v>0</v>
      </c>
      <c r="R80" s="19">
        <f t="shared" si="11"/>
        <v>1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7">
        <f t="shared" si="12"/>
        <v>0</v>
      </c>
    </row>
    <row r="81" spans="1:28" x14ac:dyDescent="0.3">
      <c r="A81" s="11"/>
      <c r="B81" s="11" t="s">
        <v>623</v>
      </c>
      <c r="C81" s="11">
        <v>1</v>
      </c>
      <c r="D81" s="12" t="s">
        <v>48</v>
      </c>
      <c r="E81" s="11" t="s">
        <v>624</v>
      </c>
      <c r="F81" s="11" t="s">
        <v>80</v>
      </c>
      <c r="G81" s="12">
        <v>44229</v>
      </c>
      <c r="H81" s="12"/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  <c r="P81" s="11">
        <v>0</v>
      </c>
      <c r="Q81" s="11">
        <v>0</v>
      </c>
      <c r="R81" s="19">
        <f t="shared" si="11"/>
        <v>1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7">
        <f t="shared" si="12"/>
        <v>0</v>
      </c>
    </row>
    <row r="82" spans="1:28" x14ac:dyDescent="0.3">
      <c r="A82" s="11"/>
      <c r="B82" s="11" t="s">
        <v>625</v>
      </c>
      <c r="C82" s="11">
        <v>1</v>
      </c>
      <c r="D82" s="12" t="s">
        <v>202</v>
      </c>
      <c r="E82" s="11" t="s">
        <v>626</v>
      </c>
      <c r="F82" s="11"/>
      <c r="G82" s="12">
        <v>44238</v>
      </c>
      <c r="H82" s="12"/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</v>
      </c>
      <c r="Q82" s="11">
        <v>0</v>
      </c>
      <c r="R82" s="19">
        <f t="shared" si="11"/>
        <v>1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7">
        <f t="shared" si="12"/>
        <v>0</v>
      </c>
    </row>
    <row r="83" spans="1:28" x14ac:dyDescent="0.3">
      <c r="A83" s="11"/>
      <c r="B83" s="11" t="s">
        <v>627</v>
      </c>
      <c r="C83" s="11">
        <v>157</v>
      </c>
      <c r="D83" s="12" t="s">
        <v>144</v>
      </c>
      <c r="E83" s="11" t="s">
        <v>628</v>
      </c>
      <c r="F83" s="11" t="s">
        <v>23</v>
      </c>
      <c r="G83" s="12">
        <v>44239</v>
      </c>
      <c r="H83" s="12"/>
      <c r="I83" s="11">
        <v>0</v>
      </c>
      <c r="J83" s="11">
        <v>10</v>
      </c>
      <c r="K83" s="11">
        <v>0</v>
      </c>
      <c r="L83" s="11">
        <v>0</v>
      </c>
      <c r="M83" s="11">
        <v>6</v>
      </c>
      <c r="N83" s="11">
        <v>38</v>
      </c>
      <c r="O83" s="11">
        <v>57</v>
      </c>
      <c r="P83" s="11">
        <v>15</v>
      </c>
      <c r="Q83" s="11">
        <v>0</v>
      </c>
      <c r="R83" s="19">
        <f t="shared" si="11"/>
        <v>126</v>
      </c>
      <c r="S83" s="11">
        <v>8</v>
      </c>
      <c r="T83" s="11">
        <v>16</v>
      </c>
      <c r="U83" s="11">
        <v>0</v>
      </c>
      <c r="V83" s="11">
        <v>0</v>
      </c>
      <c r="W83" s="11">
        <v>7</v>
      </c>
      <c r="X83" s="11">
        <v>0</v>
      </c>
      <c r="Y83" s="11">
        <v>0</v>
      </c>
      <c r="Z83" s="11">
        <v>0</v>
      </c>
      <c r="AA83" s="11">
        <v>0</v>
      </c>
      <c r="AB83" s="7">
        <f t="shared" si="12"/>
        <v>31</v>
      </c>
    </row>
    <row r="84" spans="1:28" x14ac:dyDescent="0.3">
      <c r="A84" s="11"/>
      <c r="B84" s="11" t="s">
        <v>629</v>
      </c>
      <c r="C84" s="11">
        <v>66</v>
      </c>
      <c r="D84" s="12" t="s">
        <v>533</v>
      </c>
      <c r="E84" s="11" t="s">
        <v>630</v>
      </c>
      <c r="F84" s="11" t="s">
        <v>23</v>
      </c>
      <c r="G84" s="12">
        <v>44239</v>
      </c>
      <c r="H84" s="12"/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9">
        <f t="shared" si="11"/>
        <v>0</v>
      </c>
      <c r="S84" s="11">
        <v>12</v>
      </c>
      <c r="T84" s="11">
        <v>12</v>
      </c>
      <c r="U84" s="11">
        <v>0</v>
      </c>
      <c r="V84" s="11">
        <v>0</v>
      </c>
      <c r="W84" s="11">
        <v>2</v>
      </c>
      <c r="X84" s="11">
        <v>28</v>
      </c>
      <c r="Y84" s="11">
        <v>6</v>
      </c>
      <c r="Z84" s="11">
        <v>6</v>
      </c>
      <c r="AA84" s="11">
        <v>0</v>
      </c>
      <c r="AB84" s="7">
        <f t="shared" si="12"/>
        <v>66</v>
      </c>
    </row>
    <row r="85" spans="1:28" x14ac:dyDescent="0.3">
      <c r="A85" s="11"/>
      <c r="B85" s="11" t="s">
        <v>631</v>
      </c>
      <c r="C85" s="11">
        <v>3</v>
      </c>
      <c r="D85" s="12" t="s">
        <v>45</v>
      </c>
      <c r="E85" s="11" t="s">
        <v>632</v>
      </c>
      <c r="F85" s="11"/>
      <c r="G85" s="12">
        <v>44249</v>
      </c>
      <c r="H85" s="12"/>
      <c r="I85" s="11">
        <v>0</v>
      </c>
      <c r="J85" s="11">
        <v>0</v>
      </c>
      <c r="K85" s="11">
        <v>0</v>
      </c>
      <c r="L85" s="11">
        <v>0</v>
      </c>
      <c r="M85" s="11">
        <v>1</v>
      </c>
      <c r="N85" s="11">
        <v>2</v>
      </c>
      <c r="O85" s="11">
        <v>0</v>
      </c>
      <c r="P85" s="11">
        <v>0</v>
      </c>
      <c r="Q85" s="11">
        <v>0</v>
      </c>
      <c r="R85" s="19">
        <f t="shared" si="11"/>
        <v>3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7">
        <f t="shared" si="12"/>
        <v>0</v>
      </c>
    </row>
    <row r="86" spans="1:28" x14ac:dyDescent="0.3">
      <c r="A86" s="11"/>
      <c r="B86" s="11" t="s">
        <v>633</v>
      </c>
      <c r="C86" s="11">
        <v>150</v>
      </c>
      <c r="D86" s="12" t="s">
        <v>634</v>
      </c>
      <c r="E86" s="11" t="s">
        <v>635</v>
      </c>
      <c r="F86" s="11" t="s">
        <v>23</v>
      </c>
      <c r="G86" s="12">
        <v>44274</v>
      </c>
      <c r="H86" s="12"/>
      <c r="I86" s="11">
        <v>0</v>
      </c>
      <c r="J86" s="11">
        <v>0</v>
      </c>
      <c r="K86" s="11">
        <v>0</v>
      </c>
      <c r="L86" s="11">
        <v>0</v>
      </c>
      <c r="M86" s="11">
        <v>34</v>
      </c>
      <c r="N86" s="11">
        <v>43</v>
      </c>
      <c r="O86" s="11">
        <v>23</v>
      </c>
      <c r="P86" s="11">
        <v>5</v>
      </c>
      <c r="Q86" s="11">
        <v>0</v>
      </c>
      <c r="R86" s="19">
        <f t="shared" si="11"/>
        <v>105</v>
      </c>
      <c r="S86" s="11">
        <v>12</v>
      </c>
      <c r="T86" s="11">
        <v>1</v>
      </c>
      <c r="U86" s="11">
        <v>0</v>
      </c>
      <c r="V86" s="11">
        <v>0</v>
      </c>
      <c r="W86" s="11">
        <v>21</v>
      </c>
      <c r="X86" s="11">
        <v>11</v>
      </c>
      <c r="Y86" s="11">
        <v>0</v>
      </c>
      <c r="Z86" s="11">
        <v>0</v>
      </c>
      <c r="AA86" s="11">
        <v>0</v>
      </c>
      <c r="AB86" s="7">
        <f t="shared" si="12"/>
        <v>45</v>
      </c>
    </row>
    <row r="87" spans="1:28" x14ac:dyDescent="0.3">
      <c r="A87" s="11"/>
      <c r="B87" s="11" t="s">
        <v>636</v>
      </c>
      <c r="C87" s="11">
        <v>2</v>
      </c>
      <c r="D87" s="12" t="s">
        <v>637</v>
      </c>
      <c r="E87" s="11" t="s">
        <v>638</v>
      </c>
      <c r="F87" s="11" t="s">
        <v>80</v>
      </c>
      <c r="G87" s="12">
        <v>44281</v>
      </c>
      <c r="H87" s="12"/>
      <c r="I87" s="11">
        <v>0</v>
      </c>
      <c r="J87" s="11">
        <v>0</v>
      </c>
      <c r="K87" s="11">
        <v>0</v>
      </c>
      <c r="L87" s="11">
        <v>0</v>
      </c>
      <c r="M87" s="11">
        <v>1</v>
      </c>
      <c r="N87" s="11">
        <v>1</v>
      </c>
      <c r="O87" s="11">
        <v>0</v>
      </c>
      <c r="P87" s="11">
        <v>0</v>
      </c>
      <c r="Q87" s="11">
        <v>0</v>
      </c>
      <c r="R87" s="19">
        <f t="shared" si="11"/>
        <v>2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7">
        <f t="shared" si="12"/>
        <v>0</v>
      </c>
    </row>
    <row r="88" spans="1:28" x14ac:dyDescent="0.3">
      <c r="A88" s="11"/>
      <c r="B88" s="11" t="s">
        <v>639</v>
      </c>
      <c r="C88" s="11">
        <v>1</v>
      </c>
      <c r="D88" s="12" t="s">
        <v>78</v>
      </c>
      <c r="E88" s="11" t="s">
        <v>640</v>
      </c>
      <c r="F88" s="11"/>
      <c r="G88" s="12">
        <v>44284</v>
      </c>
      <c r="H88" s="12"/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1</v>
      </c>
      <c r="O88" s="11">
        <v>0</v>
      </c>
      <c r="P88" s="11">
        <v>0</v>
      </c>
      <c r="Q88" s="11">
        <v>0</v>
      </c>
      <c r="R88" s="19">
        <f t="shared" si="11"/>
        <v>1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7">
        <f t="shared" si="12"/>
        <v>0</v>
      </c>
    </row>
    <row r="89" spans="1:28" x14ac:dyDescent="0.3">
      <c r="A89" s="11"/>
      <c r="B89" s="11" t="s">
        <v>641</v>
      </c>
      <c r="C89" s="11">
        <v>1</v>
      </c>
      <c r="D89" s="12" t="s">
        <v>163</v>
      </c>
      <c r="E89" s="11" t="s">
        <v>642</v>
      </c>
      <c r="F89" s="11"/>
      <c r="G89" s="12">
        <v>44279</v>
      </c>
      <c r="H89" s="12"/>
      <c r="I89" s="11">
        <v>0</v>
      </c>
      <c r="J89" s="11">
        <v>0</v>
      </c>
      <c r="K89" s="11">
        <v>0</v>
      </c>
      <c r="L89" s="11">
        <v>0</v>
      </c>
      <c r="M89" s="11">
        <v>1</v>
      </c>
      <c r="N89" s="11">
        <v>0</v>
      </c>
      <c r="O89" s="11">
        <v>0</v>
      </c>
      <c r="P89" s="11">
        <v>0</v>
      </c>
      <c r="Q89" s="11">
        <v>0</v>
      </c>
      <c r="R89" s="19">
        <f t="shared" si="11"/>
        <v>1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7">
        <f t="shared" si="12"/>
        <v>0</v>
      </c>
    </row>
    <row r="90" spans="1:28" s="2" customFormat="1" x14ac:dyDescent="0.3">
      <c r="A90" s="5"/>
      <c r="B90" s="5" t="s">
        <v>104</v>
      </c>
      <c r="C90" s="7">
        <f>SUM(C76:C89)</f>
        <v>392</v>
      </c>
      <c r="D90" s="13"/>
      <c r="E90" s="5"/>
      <c r="F90" s="7">
        <f>COUNTIF(F76:F89,"Y")</f>
        <v>3</v>
      </c>
      <c r="G90" s="7" t="s">
        <v>105</v>
      </c>
      <c r="H90" s="7"/>
      <c r="I90" s="5">
        <f t="shared" ref="I90:AB90" si="13">SUM(I76:I89)</f>
        <v>3</v>
      </c>
      <c r="J90" s="5">
        <f t="shared" si="13"/>
        <v>12</v>
      </c>
      <c r="K90" s="5">
        <f t="shared" si="13"/>
        <v>0</v>
      </c>
      <c r="L90" s="5">
        <f t="shared" si="13"/>
        <v>2</v>
      </c>
      <c r="M90" s="5">
        <f t="shared" si="13"/>
        <v>44</v>
      </c>
      <c r="N90" s="5">
        <f t="shared" si="13"/>
        <v>87</v>
      </c>
      <c r="O90" s="5">
        <f t="shared" si="13"/>
        <v>81</v>
      </c>
      <c r="P90" s="5">
        <f t="shared" si="13"/>
        <v>21</v>
      </c>
      <c r="Q90" s="5">
        <f t="shared" si="13"/>
        <v>0</v>
      </c>
      <c r="R90" s="17">
        <f t="shared" si="13"/>
        <v>250</v>
      </c>
      <c r="S90" s="5">
        <f t="shared" si="13"/>
        <v>32</v>
      </c>
      <c r="T90" s="5">
        <f t="shared" si="13"/>
        <v>29</v>
      </c>
      <c r="U90" s="5">
        <f t="shared" si="13"/>
        <v>0</v>
      </c>
      <c r="V90" s="5">
        <f t="shared" si="13"/>
        <v>0</v>
      </c>
      <c r="W90" s="5">
        <f t="shared" si="13"/>
        <v>30</v>
      </c>
      <c r="X90" s="5">
        <f t="shared" si="13"/>
        <v>39</v>
      </c>
      <c r="Y90" s="5">
        <f t="shared" si="13"/>
        <v>6</v>
      </c>
      <c r="Z90" s="5">
        <f t="shared" si="13"/>
        <v>6</v>
      </c>
      <c r="AA90" s="5">
        <f t="shared" si="13"/>
        <v>0</v>
      </c>
      <c r="AB90" s="17">
        <f t="shared" si="13"/>
        <v>142</v>
      </c>
    </row>
    <row r="91" spans="1:28" s="2" customFormat="1" x14ac:dyDescent="0.3">
      <c r="A91" s="21"/>
      <c r="B91" s="21"/>
      <c r="C91" s="22"/>
      <c r="D91" s="28"/>
      <c r="E91" s="21"/>
      <c r="F91" s="22"/>
      <c r="G91" s="22"/>
      <c r="H91" s="2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ht="26.5" customHeight="1" x14ac:dyDescent="0.3">
      <c r="A92" s="14"/>
      <c r="B92" s="15" t="s">
        <v>106</v>
      </c>
      <c r="C92" s="17">
        <f>C90+C74+C48+C23</f>
        <v>3150</v>
      </c>
      <c r="D92" s="16"/>
      <c r="E92" s="14"/>
      <c r="F92" s="17">
        <f>F74+F48+F23+F90</f>
        <v>3</v>
      </c>
      <c r="G92" s="15" t="s">
        <v>643</v>
      </c>
      <c r="H92" s="15"/>
      <c r="I92" s="15">
        <f t="shared" ref="I92:AB92" si="14">I90+I74+I48+I23</f>
        <v>630</v>
      </c>
      <c r="J92" s="15">
        <f t="shared" si="14"/>
        <v>615</v>
      </c>
      <c r="K92" s="15">
        <f t="shared" si="14"/>
        <v>61</v>
      </c>
      <c r="L92" s="15">
        <f t="shared" si="14"/>
        <v>2</v>
      </c>
      <c r="M92" s="15">
        <f t="shared" si="14"/>
        <v>102</v>
      </c>
      <c r="N92" s="15">
        <f t="shared" si="14"/>
        <v>460</v>
      </c>
      <c r="O92" s="15">
        <f t="shared" si="14"/>
        <v>456</v>
      </c>
      <c r="P92" s="15">
        <f t="shared" si="14"/>
        <v>61</v>
      </c>
      <c r="Q92" s="15">
        <f t="shared" si="14"/>
        <v>118</v>
      </c>
      <c r="R92" s="15">
        <f t="shared" si="14"/>
        <v>2505</v>
      </c>
      <c r="S92" s="15">
        <f t="shared" si="14"/>
        <v>114</v>
      </c>
      <c r="T92" s="15">
        <f t="shared" si="14"/>
        <v>131</v>
      </c>
      <c r="U92" s="15">
        <f t="shared" si="14"/>
        <v>30</v>
      </c>
      <c r="V92" s="15">
        <f t="shared" si="14"/>
        <v>0</v>
      </c>
      <c r="W92" s="15">
        <f t="shared" si="14"/>
        <v>157</v>
      </c>
      <c r="X92" s="15">
        <f t="shared" si="14"/>
        <v>127</v>
      </c>
      <c r="Y92" s="15">
        <f t="shared" si="14"/>
        <v>25</v>
      </c>
      <c r="Z92" s="15">
        <f t="shared" si="14"/>
        <v>8</v>
      </c>
      <c r="AA92" s="15">
        <f t="shared" si="14"/>
        <v>53</v>
      </c>
      <c r="AB92" s="15">
        <f t="shared" si="14"/>
        <v>645</v>
      </c>
    </row>
    <row r="93" spans="1:28" x14ac:dyDescent="0.3">
      <c r="D93" s="3"/>
    </row>
    <row r="94" spans="1:28" x14ac:dyDescent="0.3">
      <c r="D94" s="3"/>
      <c r="J94" s="159" t="s">
        <v>108</v>
      </c>
      <c r="K94" s="159"/>
      <c r="L94" s="159"/>
      <c r="M94" s="159"/>
      <c r="N94" s="159"/>
      <c r="O94" s="29">
        <f>R92+AB92</f>
        <v>3150</v>
      </c>
    </row>
    <row r="95" spans="1:28" x14ac:dyDescent="0.3">
      <c r="D95" s="3"/>
      <c r="J95" s="159" t="s">
        <v>109</v>
      </c>
      <c r="K95" s="159"/>
      <c r="L95" s="159"/>
      <c r="M95" s="159"/>
      <c r="N95" s="159"/>
      <c r="O95" s="29">
        <f>AB92/C92*100</f>
        <v>20.476190476190474</v>
      </c>
    </row>
    <row r="96" spans="1:28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</sheetData>
  <mergeCells count="5">
    <mergeCell ref="J94:N94"/>
    <mergeCell ref="J95:N95"/>
    <mergeCell ref="A1:F1"/>
    <mergeCell ref="I3:Q3"/>
    <mergeCell ref="S3:A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D530-3115-4284-ABE7-20BF5F6D2694}">
  <dimension ref="A1:AC177"/>
  <sheetViews>
    <sheetView topLeftCell="C1" zoomScale="90" zoomScaleNormal="90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8.54296875" style="1" bestFit="1" customWidth="1"/>
    <col min="6" max="6" width="13.81640625" style="34" customWidth="1"/>
    <col min="7" max="7" width="15.7265625" style="1" bestFit="1" customWidth="1"/>
    <col min="8" max="8" width="15.7265625" style="1" hidden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29" width="60" style="45" bestFit="1" customWidth="1"/>
    <col min="30" max="16384" width="10.453125" style="1"/>
  </cols>
  <sheetData>
    <row r="1" spans="1:29" ht="21" x14ac:dyDescent="0.5">
      <c r="A1" s="154" t="s">
        <v>644</v>
      </c>
      <c r="B1" s="154"/>
      <c r="C1" s="154"/>
      <c r="D1" s="154"/>
      <c r="E1" s="154"/>
      <c r="F1" s="154"/>
    </row>
    <row r="2" spans="1:29" x14ac:dyDescent="0.3">
      <c r="D2" s="3"/>
    </row>
    <row r="3" spans="1:29" ht="14.5" customHeight="1" x14ac:dyDescent="0.3">
      <c r="D3" s="3"/>
      <c r="I3" s="155" t="s">
        <v>0</v>
      </c>
      <c r="J3" s="155"/>
      <c r="K3" s="155"/>
      <c r="L3" s="155"/>
      <c r="M3" s="155"/>
      <c r="N3" s="155"/>
      <c r="O3" s="155"/>
      <c r="P3" s="155"/>
      <c r="Q3" s="155"/>
      <c r="R3" s="4"/>
      <c r="S3" s="156" t="s">
        <v>1</v>
      </c>
      <c r="T3" s="157"/>
      <c r="U3" s="157"/>
      <c r="V3" s="157"/>
      <c r="W3" s="157"/>
      <c r="X3" s="157"/>
      <c r="Y3" s="157"/>
      <c r="Z3" s="157"/>
      <c r="AA3" s="158"/>
      <c r="AB3" s="4"/>
      <c r="AC3" s="168" t="s">
        <v>645</v>
      </c>
    </row>
    <row r="4" spans="1:29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7" t="s">
        <v>7</v>
      </c>
      <c r="G4" s="5" t="s">
        <v>8</v>
      </c>
      <c r="H4" s="5"/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  <c r="AC4" s="168"/>
    </row>
    <row r="5" spans="1:29" x14ac:dyDescent="0.3">
      <c r="A5" s="20"/>
      <c r="B5" s="21"/>
      <c r="C5" s="21"/>
      <c r="D5" s="21"/>
      <c r="E5" s="21"/>
      <c r="F5" s="22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  <c r="AC5" s="22"/>
    </row>
    <row r="6" spans="1:29" x14ac:dyDescent="0.3">
      <c r="A6" s="30">
        <v>1</v>
      </c>
      <c r="B6" s="31" t="s">
        <v>646</v>
      </c>
      <c r="C6" s="32">
        <v>38</v>
      </c>
      <c r="D6" s="32" t="s">
        <v>435</v>
      </c>
      <c r="E6" s="32" t="s">
        <v>647</v>
      </c>
      <c r="F6" s="35" t="s">
        <v>23</v>
      </c>
      <c r="G6" s="33">
        <v>43556</v>
      </c>
      <c r="H6" s="33"/>
      <c r="I6" s="30">
        <v>4</v>
      </c>
      <c r="J6" s="30">
        <v>19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7">
        <f>SUM(I6:Q6)</f>
        <v>23</v>
      </c>
      <c r="S6" s="30">
        <v>9</v>
      </c>
      <c r="T6" s="30">
        <v>6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11">
        <v>0</v>
      </c>
      <c r="AB6" s="7">
        <f>SUM(S6:AA6)</f>
        <v>15</v>
      </c>
      <c r="AC6" s="46"/>
    </row>
    <row r="7" spans="1:29" x14ac:dyDescent="0.3">
      <c r="A7" s="30"/>
      <c r="B7" s="31" t="s">
        <v>648</v>
      </c>
      <c r="C7" s="32">
        <v>134</v>
      </c>
      <c r="D7" s="32" t="s">
        <v>202</v>
      </c>
      <c r="E7" s="32" t="s">
        <v>649</v>
      </c>
      <c r="F7" s="35" t="s">
        <v>23</v>
      </c>
      <c r="G7" s="33">
        <v>43566</v>
      </c>
      <c r="H7" s="33"/>
      <c r="I7" s="30">
        <v>0</v>
      </c>
      <c r="J7" s="30">
        <v>15</v>
      </c>
      <c r="K7" s="30">
        <v>0</v>
      </c>
      <c r="L7" s="30">
        <v>0</v>
      </c>
      <c r="M7" s="30">
        <v>6</v>
      </c>
      <c r="N7" s="30">
        <v>47</v>
      </c>
      <c r="O7" s="30">
        <v>23</v>
      </c>
      <c r="P7" s="30">
        <v>3</v>
      </c>
      <c r="Q7" s="30">
        <v>0</v>
      </c>
      <c r="R7" s="7">
        <f t="shared" ref="R7:R27" si="0">SUM(I7:Q7)</f>
        <v>94</v>
      </c>
      <c r="S7" s="30">
        <v>0</v>
      </c>
      <c r="T7" s="30">
        <v>24</v>
      </c>
      <c r="U7" s="30">
        <v>0</v>
      </c>
      <c r="V7" s="30">
        <v>0</v>
      </c>
      <c r="W7" s="30">
        <v>0</v>
      </c>
      <c r="X7" s="30">
        <v>16</v>
      </c>
      <c r="Y7" s="30">
        <v>0</v>
      </c>
      <c r="Z7" s="30">
        <v>0</v>
      </c>
      <c r="AA7" s="11">
        <v>0</v>
      </c>
      <c r="AB7" s="7">
        <f t="shared" ref="AB7:AB27" si="1">SUM(S7:AA7)</f>
        <v>40</v>
      </c>
      <c r="AC7" s="46"/>
    </row>
    <row r="8" spans="1:29" x14ac:dyDescent="0.3">
      <c r="A8" s="11"/>
      <c r="B8" s="31" t="s">
        <v>650</v>
      </c>
      <c r="C8" s="32">
        <v>1</v>
      </c>
      <c r="D8" s="32" t="s">
        <v>179</v>
      </c>
      <c r="E8" s="32" t="s">
        <v>651</v>
      </c>
      <c r="F8" s="35"/>
      <c r="G8" s="33">
        <v>43572</v>
      </c>
      <c r="H8" s="33"/>
      <c r="I8" s="30">
        <v>0</v>
      </c>
      <c r="J8" s="30">
        <v>0</v>
      </c>
      <c r="K8" s="30">
        <v>0</v>
      </c>
      <c r="L8" s="30">
        <v>0</v>
      </c>
      <c r="M8" s="30">
        <v>1</v>
      </c>
      <c r="N8" s="30">
        <v>0</v>
      </c>
      <c r="O8" s="30">
        <v>0</v>
      </c>
      <c r="P8" s="30">
        <v>0</v>
      </c>
      <c r="Q8" s="30">
        <v>0</v>
      </c>
      <c r="R8" s="7">
        <f t="shared" si="0"/>
        <v>1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11">
        <v>0</v>
      </c>
      <c r="AB8" s="7">
        <f t="shared" si="1"/>
        <v>0</v>
      </c>
      <c r="AC8" s="46"/>
    </row>
    <row r="9" spans="1:29" x14ac:dyDescent="0.3">
      <c r="A9" s="11"/>
      <c r="B9" s="31" t="s">
        <v>652</v>
      </c>
      <c r="C9" s="32">
        <v>6</v>
      </c>
      <c r="D9" s="32" t="s">
        <v>61</v>
      </c>
      <c r="E9" s="32" t="s">
        <v>653</v>
      </c>
      <c r="F9" s="35" t="s">
        <v>23</v>
      </c>
      <c r="G9" s="33">
        <v>43573</v>
      </c>
      <c r="H9" s="33"/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6</v>
      </c>
      <c r="P9" s="30">
        <v>0</v>
      </c>
      <c r="Q9" s="30">
        <v>0</v>
      </c>
      <c r="R9" s="7">
        <f t="shared" si="0"/>
        <v>6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11">
        <v>0</v>
      </c>
      <c r="AB9" s="7">
        <f t="shared" si="1"/>
        <v>0</v>
      </c>
      <c r="AC9" s="46"/>
    </row>
    <row r="10" spans="1:29" x14ac:dyDescent="0.3">
      <c r="A10" s="11"/>
      <c r="B10" s="31" t="s">
        <v>654</v>
      </c>
      <c r="C10" s="32">
        <v>4</v>
      </c>
      <c r="D10" s="32" t="s">
        <v>192</v>
      </c>
      <c r="E10" s="32" t="s">
        <v>655</v>
      </c>
      <c r="F10" s="35" t="s">
        <v>23</v>
      </c>
      <c r="G10" s="33">
        <v>43573</v>
      </c>
      <c r="H10" s="33"/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1</v>
      </c>
      <c r="O10" s="30">
        <v>3</v>
      </c>
      <c r="P10" s="30">
        <v>0</v>
      </c>
      <c r="Q10" s="30">
        <v>0</v>
      </c>
      <c r="R10" s="7">
        <f t="shared" si="0"/>
        <v>4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11">
        <v>0</v>
      </c>
      <c r="AB10" s="7">
        <f t="shared" si="1"/>
        <v>0</v>
      </c>
      <c r="AC10" s="46"/>
    </row>
    <row r="11" spans="1:29" x14ac:dyDescent="0.3">
      <c r="A11" s="11"/>
      <c r="B11" s="31" t="s">
        <v>656</v>
      </c>
      <c r="C11" s="32">
        <v>1</v>
      </c>
      <c r="D11" s="32" t="s">
        <v>48</v>
      </c>
      <c r="E11" s="32" t="s">
        <v>657</v>
      </c>
      <c r="F11" s="35"/>
      <c r="G11" s="33">
        <v>43578</v>
      </c>
      <c r="H11" s="33"/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1</v>
      </c>
      <c r="O11" s="30">
        <v>0</v>
      </c>
      <c r="P11" s="30">
        <v>0</v>
      </c>
      <c r="Q11" s="30">
        <v>0</v>
      </c>
      <c r="R11" s="7">
        <f t="shared" si="0"/>
        <v>1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11">
        <v>0</v>
      </c>
      <c r="AB11" s="7">
        <f t="shared" si="1"/>
        <v>0</v>
      </c>
      <c r="AC11" s="46"/>
    </row>
    <row r="12" spans="1:29" x14ac:dyDescent="0.3">
      <c r="A12" s="11"/>
      <c r="B12" s="31" t="s">
        <v>658</v>
      </c>
      <c r="C12" s="32">
        <v>15</v>
      </c>
      <c r="D12" s="32" t="s">
        <v>435</v>
      </c>
      <c r="E12" s="32" t="s">
        <v>659</v>
      </c>
      <c r="F12" s="35" t="s">
        <v>23</v>
      </c>
      <c r="G12" s="33">
        <v>43579</v>
      </c>
      <c r="H12" s="33"/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8</v>
      </c>
      <c r="O12" s="30">
        <v>5</v>
      </c>
      <c r="P12" s="30">
        <v>2</v>
      </c>
      <c r="Q12" s="30">
        <v>0</v>
      </c>
      <c r="R12" s="7">
        <f t="shared" si="0"/>
        <v>15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11">
        <v>0</v>
      </c>
      <c r="AB12" s="7">
        <f t="shared" si="1"/>
        <v>0</v>
      </c>
      <c r="AC12" s="46"/>
    </row>
    <row r="13" spans="1:29" x14ac:dyDescent="0.3">
      <c r="A13" s="11"/>
      <c r="B13" s="31" t="s">
        <v>660</v>
      </c>
      <c r="C13" s="32">
        <v>1</v>
      </c>
      <c r="D13" s="32" t="s">
        <v>21</v>
      </c>
      <c r="E13" s="32" t="s">
        <v>661</v>
      </c>
      <c r="F13" s="35"/>
      <c r="G13" s="33">
        <v>43584</v>
      </c>
      <c r="H13" s="33"/>
      <c r="I13" s="30">
        <v>0</v>
      </c>
      <c r="J13" s="30">
        <v>0</v>
      </c>
      <c r="K13" s="30">
        <v>0</v>
      </c>
      <c r="L13" s="30">
        <v>1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7">
        <f t="shared" si="0"/>
        <v>1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11">
        <v>0</v>
      </c>
      <c r="AB13" s="7">
        <f t="shared" si="1"/>
        <v>0</v>
      </c>
      <c r="AC13" s="46"/>
    </row>
    <row r="14" spans="1:29" x14ac:dyDescent="0.3">
      <c r="A14" s="11"/>
      <c r="B14" s="31" t="s">
        <v>662</v>
      </c>
      <c r="C14" s="32">
        <v>23</v>
      </c>
      <c r="D14" s="32" t="s">
        <v>115</v>
      </c>
      <c r="E14" s="32" t="s">
        <v>663</v>
      </c>
      <c r="F14" s="35" t="s">
        <v>23</v>
      </c>
      <c r="G14" s="33">
        <v>43586</v>
      </c>
      <c r="H14" s="33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7</v>
      </c>
      <c r="O14" s="30">
        <v>9</v>
      </c>
      <c r="P14" s="30">
        <v>0</v>
      </c>
      <c r="Q14" s="30">
        <v>0</v>
      </c>
      <c r="R14" s="7">
        <f t="shared" si="0"/>
        <v>16</v>
      </c>
      <c r="S14" s="30">
        <v>0</v>
      </c>
      <c r="T14" s="30">
        <v>0</v>
      </c>
      <c r="U14" s="30">
        <v>0</v>
      </c>
      <c r="V14" s="30">
        <v>0</v>
      </c>
      <c r="W14" s="30">
        <v>2</v>
      </c>
      <c r="X14" s="30">
        <v>4</v>
      </c>
      <c r="Y14" s="30">
        <v>1</v>
      </c>
      <c r="Z14" s="30">
        <v>0</v>
      </c>
      <c r="AA14" s="11">
        <v>0</v>
      </c>
      <c r="AB14" s="7">
        <f t="shared" si="1"/>
        <v>7</v>
      </c>
      <c r="AC14" s="46"/>
    </row>
    <row r="15" spans="1:29" x14ac:dyDescent="0.3">
      <c r="A15" s="11"/>
      <c r="B15" s="31" t="s">
        <v>664</v>
      </c>
      <c r="C15" s="32">
        <v>9</v>
      </c>
      <c r="D15" s="32" t="s">
        <v>202</v>
      </c>
      <c r="E15" s="32" t="s">
        <v>665</v>
      </c>
      <c r="F15" s="35" t="s">
        <v>23</v>
      </c>
      <c r="G15" s="33">
        <v>43592</v>
      </c>
      <c r="H15" s="33"/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5</v>
      </c>
      <c r="O15" s="30">
        <v>1</v>
      </c>
      <c r="P15" s="30">
        <v>3</v>
      </c>
      <c r="Q15" s="30">
        <v>0</v>
      </c>
      <c r="R15" s="7">
        <f t="shared" si="0"/>
        <v>9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11">
        <v>0</v>
      </c>
      <c r="AB15" s="7">
        <f t="shared" si="1"/>
        <v>0</v>
      </c>
      <c r="AC15" s="46"/>
    </row>
    <row r="16" spans="1:29" x14ac:dyDescent="0.3">
      <c r="A16" s="11"/>
      <c r="B16" s="31" t="s">
        <v>666</v>
      </c>
      <c r="C16" s="32">
        <v>8</v>
      </c>
      <c r="D16" s="32" t="s">
        <v>211</v>
      </c>
      <c r="E16" s="32" t="s">
        <v>667</v>
      </c>
      <c r="F16" s="35" t="s">
        <v>23</v>
      </c>
      <c r="G16" s="33">
        <v>43606</v>
      </c>
      <c r="H16" s="33"/>
      <c r="I16" s="30">
        <v>0</v>
      </c>
      <c r="J16" s="30">
        <v>0</v>
      </c>
      <c r="K16" s="30">
        <v>0</v>
      </c>
      <c r="L16" s="30">
        <v>0</v>
      </c>
      <c r="M16" s="30">
        <v>3</v>
      </c>
      <c r="N16" s="30">
        <v>3</v>
      </c>
      <c r="O16" s="30">
        <v>2</v>
      </c>
      <c r="P16" s="30">
        <v>0</v>
      </c>
      <c r="Q16" s="30">
        <v>0</v>
      </c>
      <c r="R16" s="7">
        <f t="shared" si="0"/>
        <v>8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11">
        <v>0</v>
      </c>
      <c r="AB16" s="7">
        <f t="shared" si="1"/>
        <v>0</v>
      </c>
      <c r="AC16" s="46"/>
    </row>
    <row r="17" spans="1:29" x14ac:dyDescent="0.3">
      <c r="A17" s="11"/>
      <c r="B17" s="31" t="s">
        <v>668</v>
      </c>
      <c r="C17" s="32">
        <v>4</v>
      </c>
      <c r="D17" s="32" t="s">
        <v>179</v>
      </c>
      <c r="E17" s="32" t="s">
        <v>669</v>
      </c>
      <c r="F17" s="35" t="s">
        <v>23</v>
      </c>
      <c r="G17" s="33">
        <v>43600</v>
      </c>
      <c r="H17" s="33"/>
      <c r="I17" s="30">
        <v>0</v>
      </c>
      <c r="J17" s="30">
        <v>0</v>
      </c>
      <c r="K17" s="30">
        <v>0</v>
      </c>
      <c r="L17" s="30">
        <v>0</v>
      </c>
      <c r="M17" s="30">
        <v>2</v>
      </c>
      <c r="N17" s="30">
        <v>1</v>
      </c>
      <c r="O17" s="30">
        <v>1</v>
      </c>
      <c r="P17" s="30">
        <v>0</v>
      </c>
      <c r="Q17" s="30">
        <v>0</v>
      </c>
      <c r="R17" s="7">
        <f t="shared" si="0"/>
        <v>4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11">
        <v>0</v>
      </c>
      <c r="AB17" s="7">
        <f t="shared" si="1"/>
        <v>0</v>
      </c>
      <c r="AC17" s="46"/>
    </row>
    <row r="18" spans="1:29" x14ac:dyDescent="0.3">
      <c r="A18" s="11"/>
      <c r="B18" s="31" t="s">
        <v>670</v>
      </c>
      <c r="C18" s="32">
        <v>1</v>
      </c>
      <c r="D18" s="32" t="s">
        <v>671</v>
      </c>
      <c r="E18" s="32" t="s">
        <v>672</v>
      </c>
      <c r="F18" s="35"/>
      <c r="G18" s="33">
        <v>43601</v>
      </c>
      <c r="H18" s="33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1</v>
      </c>
      <c r="O18" s="30">
        <v>0</v>
      </c>
      <c r="P18" s="30">
        <v>0</v>
      </c>
      <c r="Q18" s="30">
        <v>0</v>
      </c>
      <c r="R18" s="7">
        <f t="shared" si="0"/>
        <v>1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11">
        <v>0</v>
      </c>
      <c r="AB18" s="7">
        <f t="shared" si="1"/>
        <v>0</v>
      </c>
      <c r="AC18" s="46"/>
    </row>
    <row r="19" spans="1:29" x14ac:dyDescent="0.3">
      <c r="A19" s="11"/>
      <c r="B19" s="31" t="s">
        <v>673</v>
      </c>
      <c r="C19" s="32">
        <v>1</v>
      </c>
      <c r="D19" s="32" t="s">
        <v>48</v>
      </c>
      <c r="E19" s="32" t="s">
        <v>674</v>
      </c>
      <c r="F19" s="35"/>
      <c r="G19" s="33">
        <v>43601</v>
      </c>
      <c r="H19" s="33"/>
      <c r="I19" s="30">
        <v>0</v>
      </c>
      <c r="J19" s="30">
        <v>0</v>
      </c>
      <c r="K19" s="30">
        <v>0</v>
      </c>
      <c r="L19" s="30">
        <v>0</v>
      </c>
      <c r="M19" s="30">
        <v>1</v>
      </c>
      <c r="N19" s="30">
        <v>0</v>
      </c>
      <c r="O19" s="30">
        <v>0</v>
      </c>
      <c r="P19" s="30">
        <v>0</v>
      </c>
      <c r="Q19" s="30">
        <v>0</v>
      </c>
      <c r="R19" s="7">
        <f t="shared" si="0"/>
        <v>1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11">
        <v>0</v>
      </c>
      <c r="AB19" s="7">
        <f t="shared" si="1"/>
        <v>0</v>
      </c>
      <c r="AC19" s="46"/>
    </row>
    <row r="20" spans="1:29" x14ac:dyDescent="0.3">
      <c r="A20" s="11"/>
      <c r="B20" s="31" t="s">
        <v>675</v>
      </c>
      <c r="C20" s="32">
        <v>1</v>
      </c>
      <c r="D20" s="32" t="s">
        <v>48</v>
      </c>
      <c r="E20" s="32" t="s">
        <v>676</v>
      </c>
      <c r="F20" s="35"/>
      <c r="G20" s="33">
        <v>43609</v>
      </c>
      <c r="H20" s="33"/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1</v>
      </c>
      <c r="Q20" s="30">
        <v>0</v>
      </c>
      <c r="R20" s="7">
        <f t="shared" si="0"/>
        <v>1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11">
        <v>0</v>
      </c>
      <c r="AB20" s="7">
        <f t="shared" si="1"/>
        <v>0</v>
      </c>
      <c r="AC20" s="46"/>
    </row>
    <row r="21" spans="1:29" x14ac:dyDescent="0.3">
      <c r="A21" s="11"/>
      <c r="B21" s="31" t="s">
        <v>677</v>
      </c>
      <c r="C21" s="32">
        <v>1</v>
      </c>
      <c r="D21" s="32" t="s">
        <v>53</v>
      </c>
      <c r="E21" s="32" t="s">
        <v>678</v>
      </c>
      <c r="F21" s="35"/>
      <c r="G21" s="33">
        <v>43615</v>
      </c>
      <c r="H21" s="33"/>
      <c r="I21" s="30">
        <v>1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7">
        <f t="shared" si="0"/>
        <v>1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11">
        <v>0</v>
      </c>
      <c r="AB21" s="7">
        <f t="shared" si="1"/>
        <v>0</v>
      </c>
      <c r="AC21" s="46"/>
    </row>
    <row r="22" spans="1:29" x14ac:dyDescent="0.3">
      <c r="A22" s="11"/>
      <c r="B22" s="31" t="s">
        <v>679</v>
      </c>
      <c r="C22" s="32">
        <v>9</v>
      </c>
      <c r="D22" s="32" t="s">
        <v>435</v>
      </c>
      <c r="E22" s="32" t="s">
        <v>680</v>
      </c>
      <c r="F22" s="35" t="s">
        <v>23</v>
      </c>
      <c r="G22" s="33">
        <v>43623</v>
      </c>
      <c r="H22" s="33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9</v>
      </c>
      <c r="O22" s="30">
        <v>0</v>
      </c>
      <c r="P22" s="30">
        <v>0</v>
      </c>
      <c r="Q22" s="30">
        <v>0</v>
      </c>
      <c r="R22" s="7">
        <f t="shared" si="0"/>
        <v>9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11">
        <v>0</v>
      </c>
      <c r="AB22" s="7">
        <f t="shared" si="1"/>
        <v>0</v>
      </c>
      <c r="AC22" s="46"/>
    </row>
    <row r="23" spans="1:29" x14ac:dyDescent="0.3">
      <c r="A23" s="11"/>
      <c r="B23" s="31" t="s">
        <v>681</v>
      </c>
      <c r="C23" s="32">
        <v>2</v>
      </c>
      <c r="D23" s="32" t="s">
        <v>525</v>
      </c>
      <c r="E23" s="32" t="s">
        <v>682</v>
      </c>
      <c r="F23" s="35" t="s">
        <v>23</v>
      </c>
      <c r="G23" s="33">
        <v>43633</v>
      </c>
      <c r="H23" s="33"/>
      <c r="I23" s="30">
        <v>0</v>
      </c>
      <c r="J23" s="30">
        <v>2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7">
        <f t="shared" si="0"/>
        <v>2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11">
        <v>0</v>
      </c>
      <c r="AB23" s="7">
        <f t="shared" si="1"/>
        <v>0</v>
      </c>
      <c r="AC23" s="46"/>
    </row>
    <row r="24" spans="1:29" x14ac:dyDescent="0.3">
      <c r="A24" s="11"/>
      <c r="B24" s="31" t="s">
        <v>683</v>
      </c>
      <c r="C24" s="32">
        <v>2</v>
      </c>
      <c r="D24" s="32" t="s">
        <v>48</v>
      </c>
      <c r="E24" s="32" t="s">
        <v>684</v>
      </c>
      <c r="F24" s="35" t="s">
        <v>23</v>
      </c>
      <c r="G24" s="33">
        <v>43636</v>
      </c>
      <c r="H24" s="33"/>
      <c r="I24" s="30">
        <v>2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7">
        <f t="shared" si="0"/>
        <v>2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11">
        <v>0</v>
      </c>
      <c r="AB24" s="7">
        <f t="shared" si="1"/>
        <v>0</v>
      </c>
      <c r="AC24" s="46"/>
    </row>
    <row r="25" spans="1:29" x14ac:dyDescent="0.3">
      <c r="A25" s="11"/>
      <c r="B25" s="31" t="s">
        <v>685</v>
      </c>
      <c r="C25" s="32">
        <v>1</v>
      </c>
      <c r="D25" s="32" t="s">
        <v>123</v>
      </c>
      <c r="E25" s="32" t="s">
        <v>686</v>
      </c>
      <c r="F25" s="35"/>
      <c r="G25" s="33">
        <v>43641</v>
      </c>
      <c r="H25" s="33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1</v>
      </c>
      <c r="O25" s="30">
        <v>0</v>
      </c>
      <c r="P25" s="30">
        <v>0</v>
      </c>
      <c r="Q25" s="30">
        <v>0</v>
      </c>
      <c r="R25" s="7">
        <f t="shared" si="0"/>
        <v>1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11">
        <v>0</v>
      </c>
      <c r="AB25" s="7">
        <f t="shared" si="1"/>
        <v>0</v>
      </c>
      <c r="AC25" s="46"/>
    </row>
    <row r="26" spans="1:29" x14ac:dyDescent="0.3">
      <c r="A26" s="11"/>
      <c r="B26" s="31" t="s">
        <v>687</v>
      </c>
      <c r="C26" s="32">
        <v>6</v>
      </c>
      <c r="D26" s="32" t="s">
        <v>53</v>
      </c>
      <c r="E26" s="32" t="s">
        <v>688</v>
      </c>
      <c r="F26" s="35" t="s">
        <v>23</v>
      </c>
      <c r="G26" s="33">
        <v>43642</v>
      </c>
      <c r="H26" s="33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6</v>
      </c>
      <c r="O26" s="30">
        <v>0</v>
      </c>
      <c r="P26" s="30">
        <v>0</v>
      </c>
      <c r="Q26" s="30">
        <v>0</v>
      </c>
      <c r="R26" s="7">
        <f t="shared" si="0"/>
        <v>6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11">
        <v>0</v>
      </c>
      <c r="AB26" s="7">
        <f t="shared" si="1"/>
        <v>0</v>
      </c>
      <c r="AC26" s="46"/>
    </row>
    <row r="27" spans="1:29" x14ac:dyDescent="0.3">
      <c r="A27" s="11"/>
      <c r="B27" s="31" t="s">
        <v>689</v>
      </c>
      <c r="C27" s="32">
        <v>1</v>
      </c>
      <c r="D27" s="32" t="s">
        <v>48</v>
      </c>
      <c r="E27" s="32" t="s">
        <v>690</v>
      </c>
      <c r="F27" s="35"/>
      <c r="G27" s="33">
        <v>43642</v>
      </c>
      <c r="H27" s="33"/>
      <c r="I27" s="30">
        <v>0</v>
      </c>
      <c r="J27" s="30">
        <v>0</v>
      </c>
      <c r="K27" s="30">
        <v>0</v>
      </c>
      <c r="L27" s="30">
        <v>1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7">
        <f t="shared" si="0"/>
        <v>1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11">
        <v>0</v>
      </c>
      <c r="AB27" s="7">
        <f t="shared" si="1"/>
        <v>0</v>
      </c>
      <c r="AC27" s="46"/>
    </row>
    <row r="28" spans="1:29" x14ac:dyDescent="0.3">
      <c r="A28" s="6"/>
      <c r="B28" s="6" t="s">
        <v>70</v>
      </c>
      <c r="C28" s="6">
        <f>SUM(C4:C27)</f>
        <v>269</v>
      </c>
      <c r="D28" s="6"/>
      <c r="E28" s="6"/>
      <c r="F28" s="6">
        <f>COUNTIF(F6:F27,"Y")</f>
        <v>0</v>
      </c>
      <c r="G28" s="6" t="s">
        <v>71</v>
      </c>
      <c r="H28" s="6"/>
      <c r="I28" s="18">
        <f t="shared" ref="I28:Q28" si="2">SUM(I4:I27)</f>
        <v>7</v>
      </c>
      <c r="J28" s="18">
        <f t="shared" si="2"/>
        <v>36</v>
      </c>
      <c r="K28" s="18">
        <f t="shared" si="2"/>
        <v>0</v>
      </c>
      <c r="L28" s="18">
        <f t="shared" si="2"/>
        <v>2</v>
      </c>
      <c r="M28" s="18">
        <f t="shared" si="2"/>
        <v>13</v>
      </c>
      <c r="N28" s="18">
        <f t="shared" si="2"/>
        <v>90</v>
      </c>
      <c r="O28" s="18">
        <f t="shared" si="2"/>
        <v>50</v>
      </c>
      <c r="P28" s="18">
        <f t="shared" si="2"/>
        <v>9</v>
      </c>
      <c r="Q28" s="18">
        <f t="shared" si="2"/>
        <v>0</v>
      </c>
      <c r="R28" s="25">
        <f>SUM(R6:R27)</f>
        <v>207</v>
      </c>
      <c r="S28" s="18">
        <f t="shared" ref="S28:Z28" si="3">SUM(S4:S27)</f>
        <v>9</v>
      </c>
      <c r="T28" s="18">
        <f t="shared" si="3"/>
        <v>30</v>
      </c>
      <c r="U28" s="18">
        <f t="shared" si="3"/>
        <v>0</v>
      </c>
      <c r="V28" s="18">
        <f t="shared" si="3"/>
        <v>0</v>
      </c>
      <c r="W28" s="18">
        <f t="shared" si="3"/>
        <v>2</v>
      </c>
      <c r="X28" s="18">
        <f t="shared" si="3"/>
        <v>20</v>
      </c>
      <c r="Y28" s="18">
        <f t="shared" si="3"/>
        <v>1</v>
      </c>
      <c r="Z28" s="18">
        <f t="shared" si="3"/>
        <v>0</v>
      </c>
      <c r="AA28" s="18">
        <f>SUM(AA6:AA27)</f>
        <v>0</v>
      </c>
      <c r="AB28" s="25">
        <f>SUM(AB6:AB27)</f>
        <v>62</v>
      </c>
      <c r="AC28" s="47"/>
    </row>
    <row r="29" spans="1:29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x14ac:dyDescent="0.3">
      <c r="A30" s="11"/>
      <c r="B30" s="31" t="s">
        <v>691</v>
      </c>
      <c r="C30" s="32">
        <v>328</v>
      </c>
      <c r="D30" s="32" t="s">
        <v>25</v>
      </c>
      <c r="E30" s="32" t="s">
        <v>692</v>
      </c>
      <c r="F30" s="35" t="s">
        <v>23</v>
      </c>
      <c r="G30" s="38">
        <v>43648</v>
      </c>
      <c r="H30" s="12"/>
      <c r="I30" s="30">
        <v>197</v>
      </c>
      <c r="J30" s="30">
        <v>131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6">
        <f>SUM(I30:Q30)</f>
        <v>328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11">
        <v>0</v>
      </c>
      <c r="AB30" s="6">
        <f>SUM(S30:AA30)</f>
        <v>0</v>
      </c>
      <c r="AC30" s="46"/>
    </row>
    <row r="31" spans="1:29" x14ac:dyDescent="0.3">
      <c r="A31" s="11"/>
      <c r="B31" s="31" t="s">
        <v>693</v>
      </c>
      <c r="C31" s="32">
        <v>1</v>
      </c>
      <c r="D31" s="32" t="s">
        <v>56</v>
      </c>
      <c r="E31" s="32" t="s">
        <v>694</v>
      </c>
      <c r="F31" s="35"/>
      <c r="G31" s="33">
        <v>43650</v>
      </c>
      <c r="H31" s="12"/>
      <c r="I31" s="30">
        <v>0</v>
      </c>
      <c r="J31" s="30">
        <v>0</v>
      </c>
      <c r="K31" s="30">
        <v>0</v>
      </c>
      <c r="L31" s="30">
        <v>0</v>
      </c>
      <c r="M31" s="30">
        <v>1</v>
      </c>
      <c r="N31" s="30">
        <v>0</v>
      </c>
      <c r="O31" s="30">
        <v>0</v>
      </c>
      <c r="P31" s="30">
        <v>0</v>
      </c>
      <c r="Q31" s="30">
        <v>0</v>
      </c>
      <c r="R31" s="6">
        <f t="shared" ref="R31:R66" si="4">SUM(I31:Q31)</f>
        <v>1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11">
        <v>0</v>
      </c>
      <c r="AB31" s="6">
        <f t="shared" ref="AB31:AB66" si="5">SUM(S31:AA31)</f>
        <v>0</v>
      </c>
      <c r="AC31" s="46"/>
    </row>
    <row r="32" spans="1:29" x14ac:dyDescent="0.3">
      <c r="A32" s="11"/>
      <c r="B32" s="31" t="s">
        <v>695</v>
      </c>
      <c r="C32" s="32">
        <v>4</v>
      </c>
      <c r="D32" s="32" t="s">
        <v>223</v>
      </c>
      <c r="E32" s="32" t="s">
        <v>696</v>
      </c>
      <c r="F32" s="35" t="s">
        <v>23</v>
      </c>
      <c r="G32" s="33">
        <v>43657</v>
      </c>
      <c r="H32" s="12"/>
      <c r="I32" s="30">
        <v>4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6">
        <f t="shared" si="4"/>
        <v>4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11">
        <v>0</v>
      </c>
      <c r="AB32" s="6">
        <f t="shared" si="5"/>
        <v>0</v>
      </c>
      <c r="AC32" s="46"/>
    </row>
    <row r="33" spans="1:29" x14ac:dyDescent="0.3">
      <c r="A33" s="11"/>
      <c r="B33" s="31" t="s">
        <v>697</v>
      </c>
      <c r="C33" s="32">
        <v>1</v>
      </c>
      <c r="D33" s="32" t="s">
        <v>179</v>
      </c>
      <c r="E33" s="32" t="s">
        <v>698</v>
      </c>
      <c r="F33" s="35"/>
      <c r="G33" s="33">
        <v>43658</v>
      </c>
      <c r="H33" s="12"/>
      <c r="I33" s="30">
        <v>0</v>
      </c>
      <c r="J33" s="30">
        <v>0</v>
      </c>
      <c r="K33" s="30">
        <v>0</v>
      </c>
      <c r="L33" s="30">
        <v>0</v>
      </c>
      <c r="M33" s="30">
        <v>1</v>
      </c>
      <c r="N33" s="30">
        <v>0</v>
      </c>
      <c r="O33" s="30">
        <v>0</v>
      </c>
      <c r="P33" s="30">
        <v>0</v>
      </c>
      <c r="Q33" s="30">
        <v>0</v>
      </c>
      <c r="R33" s="6">
        <f t="shared" si="4"/>
        <v>1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11">
        <v>0</v>
      </c>
      <c r="AB33" s="6">
        <f t="shared" si="5"/>
        <v>0</v>
      </c>
      <c r="AC33" s="46"/>
    </row>
    <row r="34" spans="1:29" x14ac:dyDescent="0.3">
      <c r="A34" s="11"/>
      <c r="B34" s="31" t="s">
        <v>699</v>
      </c>
      <c r="C34" s="32">
        <v>200</v>
      </c>
      <c r="D34" s="32" t="s">
        <v>25</v>
      </c>
      <c r="E34" s="32" t="s">
        <v>700</v>
      </c>
      <c r="F34" s="35" t="s">
        <v>23</v>
      </c>
      <c r="G34" s="33">
        <v>43661</v>
      </c>
      <c r="H34" s="12"/>
      <c r="I34" s="30">
        <v>200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6">
        <f t="shared" si="4"/>
        <v>200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11">
        <v>0</v>
      </c>
      <c r="AB34" s="6">
        <f t="shared" si="5"/>
        <v>0</v>
      </c>
      <c r="AC34" s="46"/>
    </row>
    <row r="35" spans="1:29" x14ac:dyDescent="0.3">
      <c r="A35" s="11"/>
      <c r="B35" s="37" t="s">
        <v>701</v>
      </c>
      <c r="C35" s="37">
        <v>14</v>
      </c>
      <c r="D35" s="37" t="s">
        <v>211</v>
      </c>
      <c r="E35" s="37" t="s">
        <v>702</v>
      </c>
      <c r="F35" s="35" t="s">
        <v>23</v>
      </c>
      <c r="G35" s="39">
        <v>43665</v>
      </c>
      <c r="H35" s="12"/>
      <c r="I35" s="30">
        <v>0</v>
      </c>
      <c r="J35" s="30">
        <v>0</v>
      </c>
      <c r="K35" s="30">
        <v>0</v>
      </c>
      <c r="L35" s="30">
        <v>0</v>
      </c>
      <c r="M35" s="30">
        <v>2</v>
      </c>
      <c r="N35" s="30">
        <v>9</v>
      </c>
      <c r="O35" s="30">
        <v>3</v>
      </c>
      <c r="P35" s="30">
        <v>0</v>
      </c>
      <c r="Q35" s="30">
        <v>0</v>
      </c>
      <c r="R35" s="6">
        <f t="shared" si="4"/>
        <v>14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11">
        <v>0</v>
      </c>
      <c r="AB35" s="6">
        <f t="shared" si="5"/>
        <v>0</v>
      </c>
      <c r="AC35" s="46"/>
    </row>
    <row r="36" spans="1:29" x14ac:dyDescent="0.3">
      <c r="A36" s="11"/>
      <c r="B36" s="37" t="s">
        <v>703</v>
      </c>
      <c r="C36" s="37">
        <v>2</v>
      </c>
      <c r="D36" s="37" t="s">
        <v>48</v>
      </c>
      <c r="E36" s="37" t="s">
        <v>704</v>
      </c>
      <c r="F36" s="35" t="s">
        <v>23</v>
      </c>
      <c r="G36" s="39">
        <v>43669</v>
      </c>
      <c r="H36" s="12"/>
      <c r="I36" s="30">
        <v>0</v>
      </c>
      <c r="J36" s="30">
        <v>2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6">
        <f t="shared" si="4"/>
        <v>2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11">
        <v>0</v>
      </c>
      <c r="AB36" s="6">
        <f t="shared" si="5"/>
        <v>0</v>
      </c>
      <c r="AC36" s="46"/>
    </row>
    <row r="37" spans="1:29" x14ac:dyDescent="0.3">
      <c r="A37" s="11"/>
      <c r="B37" s="31" t="s">
        <v>705</v>
      </c>
      <c r="C37" s="32">
        <v>1</v>
      </c>
      <c r="D37" s="32" t="s">
        <v>40</v>
      </c>
      <c r="E37" s="32" t="s">
        <v>706</v>
      </c>
      <c r="F37" s="35"/>
      <c r="G37" s="33">
        <v>43669</v>
      </c>
      <c r="H37" s="12"/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1</v>
      </c>
      <c r="P37" s="30">
        <v>0</v>
      </c>
      <c r="Q37" s="30">
        <v>0</v>
      </c>
      <c r="R37" s="6">
        <f t="shared" si="4"/>
        <v>1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11">
        <v>0</v>
      </c>
      <c r="AB37" s="6">
        <f t="shared" si="5"/>
        <v>0</v>
      </c>
      <c r="AC37" s="46"/>
    </row>
    <row r="38" spans="1:29" x14ac:dyDescent="0.3">
      <c r="A38" s="11"/>
      <c r="B38" s="31" t="s">
        <v>707</v>
      </c>
      <c r="C38" s="32">
        <v>10</v>
      </c>
      <c r="D38" s="32" t="s">
        <v>708</v>
      </c>
      <c r="E38" s="32" t="s">
        <v>709</v>
      </c>
      <c r="F38" s="35" t="s">
        <v>23</v>
      </c>
      <c r="G38" s="33">
        <v>43672</v>
      </c>
      <c r="H38" s="12"/>
      <c r="I38" s="30">
        <v>10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6">
        <f t="shared" si="4"/>
        <v>10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11">
        <v>0</v>
      </c>
      <c r="AB38" s="6">
        <f t="shared" si="5"/>
        <v>0</v>
      </c>
      <c r="AC38" s="46"/>
    </row>
    <row r="39" spans="1:29" x14ac:dyDescent="0.3">
      <c r="A39" s="11"/>
      <c r="B39" s="31" t="s">
        <v>710</v>
      </c>
      <c r="C39" s="32">
        <v>1</v>
      </c>
      <c r="D39" s="32" t="s">
        <v>403</v>
      </c>
      <c r="E39" s="32" t="s">
        <v>404</v>
      </c>
      <c r="F39" s="35"/>
      <c r="G39" s="33">
        <v>43675</v>
      </c>
      <c r="H39" s="12"/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1</v>
      </c>
      <c r="P39" s="30">
        <v>0</v>
      </c>
      <c r="Q39" s="30">
        <v>0</v>
      </c>
      <c r="R39" s="6">
        <f t="shared" si="4"/>
        <v>1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11">
        <v>0</v>
      </c>
      <c r="AB39" s="6">
        <f t="shared" si="5"/>
        <v>0</v>
      </c>
      <c r="AC39" s="46"/>
    </row>
    <row r="40" spans="1:29" x14ac:dyDescent="0.3">
      <c r="A40" s="11"/>
      <c r="B40" s="31" t="s">
        <v>711</v>
      </c>
      <c r="C40" s="32">
        <v>294</v>
      </c>
      <c r="D40" s="32" t="s">
        <v>25</v>
      </c>
      <c r="E40" s="32" t="s">
        <v>712</v>
      </c>
      <c r="F40" s="35" t="s">
        <v>23</v>
      </c>
      <c r="G40" s="33">
        <v>43676</v>
      </c>
      <c r="H40" s="12"/>
      <c r="I40" s="30">
        <v>154</v>
      </c>
      <c r="J40" s="30">
        <v>137</v>
      </c>
      <c r="K40" s="30">
        <v>3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6">
        <f t="shared" si="4"/>
        <v>294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11">
        <v>0</v>
      </c>
      <c r="AB40" s="6">
        <f t="shared" si="5"/>
        <v>0</v>
      </c>
      <c r="AC40" s="46" t="s">
        <v>713</v>
      </c>
    </row>
    <row r="41" spans="1:29" x14ac:dyDescent="0.3">
      <c r="A41" s="11"/>
      <c r="B41" s="31" t="s">
        <v>714</v>
      </c>
      <c r="C41" s="32">
        <v>1</v>
      </c>
      <c r="D41" s="32" t="s">
        <v>192</v>
      </c>
      <c r="E41" s="32" t="s">
        <v>715</v>
      </c>
      <c r="F41" s="35"/>
      <c r="G41" s="33">
        <v>43677</v>
      </c>
      <c r="H41" s="12"/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1</v>
      </c>
      <c r="Q41" s="30">
        <v>0</v>
      </c>
      <c r="R41" s="6">
        <f t="shared" si="4"/>
        <v>1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11">
        <v>0</v>
      </c>
      <c r="AB41" s="6">
        <f t="shared" si="5"/>
        <v>0</v>
      </c>
      <c r="AC41" s="46"/>
    </row>
    <row r="42" spans="1:29" x14ac:dyDescent="0.3">
      <c r="A42" s="11"/>
      <c r="B42" s="31" t="s">
        <v>716</v>
      </c>
      <c r="C42" s="32">
        <v>2</v>
      </c>
      <c r="D42" s="32" t="s">
        <v>56</v>
      </c>
      <c r="E42" s="32" t="s">
        <v>717</v>
      </c>
      <c r="F42" s="35" t="s">
        <v>23</v>
      </c>
      <c r="G42" s="33">
        <v>43678</v>
      </c>
      <c r="H42" s="12"/>
      <c r="I42" s="30">
        <v>0</v>
      </c>
      <c r="J42" s="30">
        <v>1</v>
      </c>
      <c r="K42" s="30">
        <v>0</v>
      </c>
      <c r="L42" s="30">
        <v>0</v>
      </c>
      <c r="M42" s="30">
        <v>0</v>
      </c>
      <c r="N42" s="30">
        <v>1</v>
      </c>
      <c r="O42" s="30">
        <v>0</v>
      </c>
      <c r="P42" s="30">
        <v>0</v>
      </c>
      <c r="Q42" s="30">
        <v>0</v>
      </c>
      <c r="R42" s="6">
        <f t="shared" si="4"/>
        <v>2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11">
        <v>0</v>
      </c>
      <c r="AB42" s="6">
        <f t="shared" si="5"/>
        <v>0</v>
      </c>
      <c r="AC42" s="46"/>
    </row>
    <row r="43" spans="1:29" x14ac:dyDescent="0.3">
      <c r="A43" s="11"/>
      <c r="B43" s="31" t="s">
        <v>718</v>
      </c>
      <c r="C43" s="32">
        <v>13</v>
      </c>
      <c r="D43" s="32" t="s">
        <v>82</v>
      </c>
      <c r="E43" s="32" t="s">
        <v>719</v>
      </c>
      <c r="F43" s="35" t="s">
        <v>23</v>
      </c>
      <c r="G43" s="33">
        <v>43679</v>
      </c>
      <c r="H43" s="12"/>
      <c r="I43" s="30">
        <v>0</v>
      </c>
      <c r="J43" s="30">
        <v>9</v>
      </c>
      <c r="K43" s="30">
        <v>4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6">
        <f t="shared" si="4"/>
        <v>13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11">
        <v>0</v>
      </c>
      <c r="AB43" s="6">
        <f t="shared" si="5"/>
        <v>0</v>
      </c>
      <c r="AC43" s="46"/>
    </row>
    <row r="44" spans="1:29" x14ac:dyDescent="0.3">
      <c r="A44" s="11"/>
      <c r="B44" s="31" t="s">
        <v>720</v>
      </c>
      <c r="C44" s="32">
        <v>1</v>
      </c>
      <c r="D44" s="32" t="s">
        <v>61</v>
      </c>
      <c r="E44" s="32" t="s">
        <v>721</v>
      </c>
      <c r="F44" s="35"/>
      <c r="G44" s="33">
        <v>43685</v>
      </c>
      <c r="H44" s="12"/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1</v>
      </c>
      <c r="O44" s="30">
        <v>0</v>
      </c>
      <c r="P44" s="30">
        <v>0</v>
      </c>
      <c r="Q44" s="30">
        <v>0</v>
      </c>
      <c r="R44" s="6">
        <f t="shared" si="4"/>
        <v>1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11">
        <v>0</v>
      </c>
      <c r="AB44" s="6">
        <f t="shared" si="5"/>
        <v>0</v>
      </c>
      <c r="AC44" s="46"/>
    </row>
    <row r="45" spans="1:29" x14ac:dyDescent="0.3">
      <c r="A45" s="11"/>
      <c r="B45" s="31" t="s">
        <v>722</v>
      </c>
      <c r="C45" s="32">
        <v>79</v>
      </c>
      <c r="D45" s="32" t="s">
        <v>202</v>
      </c>
      <c r="E45" s="32" t="s">
        <v>649</v>
      </c>
      <c r="F45" s="35" t="s">
        <v>23</v>
      </c>
      <c r="G45" s="33">
        <v>43693</v>
      </c>
      <c r="H45" s="12"/>
      <c r="I45" s="30"/>
      <c r="J45" s="30"/>
      <c r="K45" s="30"/>
      <c r="L45" s="30"/>
      <c r="M45" s="30"/>
      <c r="N45" s="30"/>
      <c r="O45" s="30"/>
      <c r="P45" s="30"/>
      <c r="Q45" s="30"/>
      <c r="R45" s="6">
        <f t="shared" si="4"/>
        <v>0</v>
      </c>
      <c r="S45" s="30"/>
      <c r="T45" s="30"/>
      <c r="U45" s="30"/>
      <c r="V45" s="30"/>
      <c r="W45" s="30"/>
      <c r="X45" s="30"/>
      <c r="Y45" s="30"/>
      <c r="Z45" s="30"/>
      <c r="AA45" s="11">
        <v>0</v>
      </c>
      <c r="AB45" s="6">
        <f t="shared" si="5"/>
        <v>0</v>
      </c>
      <c r="AC45" s="46" t="s">
        <v>723</v>
      </c>
    </row>
    <row r="46" spans="1:29" x14ac:dyDescent="0.3">
      <c r="A46" s="11"/>
      <c r="B46" s="31" t="s">
        <v>724</v>
      </c>
      <c r="C46" s="32">
        <v>1</v>
      </c>
      <c r="D46" s="32" t="s">
        <v>260</v>
      </c>
      <c r="E46" s="32" t="s">
        <v>725</v>
      </c>
      <c r="F46" s="35"/>
      <c r="G46" s="33">
        <v>43700</v>
      </c>
      <c r="H46" s="12"/>
      <c r="I46" s="30">
        <v>0</v>
      </c>
      <c r="J46" s="30">
        <v>0</v>
      </c>
      <c r="K46" s="30">
        <v>0</v>
      </c>
      <c r="L46" s="30">
        <v>0</v>
      </c>
      <c r="M46" s="30">
        <v>1</v>
      </c>
      <c r="N46" s="30">
        <v>0</v>
      </c>
      <c r="O46" s="30">
        <v>0</v>
      </c>
      <c r="P46" s="30">
        <v>0</v>
      </c>
      <c r="Q46" s="30">
        <v>0</v>
      </c>
      <c r="R46" s="6">
        <f t="shared" si="4"/>
        <v>1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11">
        <v>0</v>
      </c>
      <c r="AB46" s="6">
        <f t="shared" si="5"/>
        <v>0</v>
      </c>
      <c r="AC46" s="46"/>
    </row>
    <row r="47" spans="1:29" x14ac:dyDescent="0.3">
      <c r="A47" s="11"/>
      <c r="B47" s="31" t="s">
        <v>726</v>
      </c>
      <c r="C47" s="32">
        <v>9</v>
      </c>
      <c r="D47" s="32" t="s">
        <v>123</v>
      </c>
      <c r="E47" s="32" t="s">
        <v>408</v>
      </c>
      <c r="F47" s="35" t="s">
        <v>23</v>
      </c>
      <c r="G47" s="33">
        <v>43705</v>
      </c>
      <c r="H47" s="12"/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9</v>
      </c>
      <c r="R47" s="6">
        <f t="shared" si="4"/>
        <v>9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11">
        <v>0</v>
      </c>
      <c r="AB47" s="6">
        <f t="shared" si="5"/>
        <v>0</v>
      </c>
      <c r="AC47" s="46" t="s">
        <v>727</v>
      </c>
    </row>
    <row r="48" spans="1:29" x14ac:dyDescent="0.3">
      <c r="A48" s="11"/>
      <c r="B48" s="31" t="s">
        <v>728</v>
      </c>
      <c r="C48" s="32">
        <v>6</v>
      </c>
      <c r="D48" s="32" t="s">
        <v>45</v>
      </c>
      <c r="E48" s="32" t="s">
        <v>729</v>
      </c>
      <c r="F48" s="35" t="s">
        <v>23</v>
      </c>
      <c r="G48" s="33">
        <v>43707</v>
      </c>
      <c r="H48" s="12"/>
      <c r="I48" s="30">
        <v>0</v>
      </c>
      <c r="J48" s="30">
        <v>6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6">
        <f t="shared" si="4"/>
        <v>6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11">
        <v>0</v>
      </c>
      <c r="AB48" s="6">
        <f t="shared" si="5"/>
        <v>0</v>
      </c>
      <c r="AC48" s="46"/>
    </row>
    <row r="49" spans="1:29" x14ac:dyDescent="0.3">
      <c r="A49" s="11"/>
      <c r="B49" s="32" t="s">
        <v>730</v>
      </c>
      <c r="C49" s="32">
        <v>1</v>
      </c>
      <c r="D49" s="32" t="s">
        <v>179</v>
      </c>
      <c r="E49" s="32" t="s">
        <v>731</v>
      </c>
      <c r="F49" s="35"/>
      <c r="G49" s="33">
        <v>43710</v>
      </c>
      <c r="H49" s="12"/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1</v>
      </c>
      <c r="P49" s="30">
        <v>0</v>
      </c>
      <c r="Q49" s="30">
        <v>0</v>
      </c>
      <c r="R49" s="6">
        <f t="shared" si="4"/>
        <v>1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11">
        <v>0</v>
      </c>
      <c r="AB49" s="6">
        <f t="shared" si="5"/>
        <v>0</v>
      </c>
      <c r="AC49" s="46"/>
    </row>
    <row r="50" spans="1:29" x14ac:dyDescent="0.3">
      <c r="A50" s="11"/>
      <c r="B50" s="31" t="s">
        <v>732</v>
      </c>
      <c r="C50" s="32">
        <v>1</v>
      </c>
      <c r="D50" s="32" t="s">
        <v>211</v>
      </c>
      <c r="E50" s="32" t="s">
        <v>733</v>
      </c>
      <c r="F50" s="35"/>
      <c r="G50" s="33">
        <v>43711</v>
      </c>
      <c r="H50" s="12"/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1</v>
      </c>
      <c r="P50" s="30">
        <v>0</v>
      </c>
      <c r="Q50" s="30">
        <v>0</v>
      </c>
      <c r="R50" s="6">
        <f t="shared" si="4"/>
        <v>1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11">
        <v>0</v>
      </c>
      <c r="AB50" s="6">
        <f t="shared" si="5"/>
        <v>0</v>
      </c>
      <c r="AC50" s="46"/>
    </row>
    <row r="51" spans="1:29" x14ac:dyDescent="0.3">
      <c r="A51" s="11"/>
      <c r="B51" s="31" t="s">
        <v>734</v>
      </c>
      <c r="C51" s="32">
        <v>80</v>
      </c>
      <c r="D51" s="32" t="s">
        <v>735</v>
      </c>
      <c r="E51" s="32" t="s">
        <v>736</v>
      </c>
      <c r="F51" s="35" t="s">
        <v>23</v>
      </c>
      <c r="G51" s="33">
        <v>43713</v>
      </c>
      <c r="H51" s="12"/>
      <c r="I51" s="30">
        <v>0</v>
      </c>
      <c r="J51" s="30">
        <v>9</v>
      </c>
      <c r="K51" s="30">
        <v>0</v>
      </c>
      <c r="L51" s="30">
        <v>0</v>
      </c>
      <c r="M51" s="30">
        <v>1</v>
      </c>
      <c r="N51" s="30">
        <v>37</v>
      </c>
      <c r="O51" s="30">
        <v>31</v>
      </c>
      <c r="P51" s="30">
        <v>2</v>
      </c>
      <c r="Q51" s="30">
        <v>0</v>
      </c>
      <c r="R51" s="6">
        <f t="shared" si="4"/>
        <v>80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11">
        <v>0</v>
      </c>
      <c r="AB51" s="6">
        <f t="shared" si="5"/>
        <v>0</v>
      </c>
      <c r="AC51" s="46"/>
    </row>
    <row r="52" spans="1:29" x14ac:dyDescent="0.3">
      <c r="A52" s="11"/>
      <c r="B52" s="31" t="s">
        <v>737</v>
      </c>
      <c r="C52" s="32">
        <v>1</v>
      </c>
      <c r="D52" s="32" t="s">
        <v>238</v>
      </c>
      <c r="E52" s="32" t="s">
        <v>738</v>
      </c>
      <c r="F52" s="35"/>
      <c r="G52" s="33">
        <v>43714</v>
      </c>
      <c r="H52" s="12"/>
      <c r="I52" s="30">
        <v>0</v>
      </c>
      <c r="J52" s="30">
        <v>0</v>
      </c>
      <c r="K52" s="30">
        <v>0</v>
      </c>
      <c r="L52" s="30">
        <v>0</v>
      </c>
      <c r="M52" s="30">
        <v>1</v>
      </c>
      <c r="N52" s="30">
        <v>0</v>
      </c>
      <c r="O52" s="30">
        <v>0</v>
      </c>
      <c r="P52" s="30">
        <v>0</v>
      </c>
      <c r="Q52" s="30">
        <v>0</v>
      </c>
      <c r="R52" s="6">
        <f t="shared" si="4"/>
        <v>1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11">
        <v>0</v>
      </c>
      <c r="AB52" s="6">
        <f t="shared" si="5"/>
        <v>0</v>
      </c>
      <c r="AC52" s="46"/>
    </row>
    <row r="53" spans="1:29" x14ac:dyDescent="0.3">
      <c r="A53" s="11"/>
      <c r="B53" s="32" t="s">
        <v>739</v>
      </c>
      <c r="C53" s="32">
        <v>8</v>
      </c>
      <c r="D53" s="32" t="s">
        <v>31</v>
      </c>
      <c r="E53" s="32" t="s">
        <v>740</v>
      </c>
      <c r="F53" s="35" t="s">
        <v>23</v>
      </c>
      <c r="G53" s="33">
        <v>43714</v>
      </c>
      <c r="H53" s="12"/>
      <c r="I53" s="30">
        <v>8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6">
        <f t="shared" si="4"/>
        <v>8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11">
        <v>0</v>
      </c>
      <c r="AB53" s="6">
        <f t="shared" si="5"/>
        <v>0</v>
      </c>
      <c r="AC53" s="46"/>
    </row>
    <row r="54" spans="1:29" x14ac:dyDescent="0.3">
      <c r="A54" s="11"/>
      <c r="B54" s="32" t="s">
        <v>741</v>
      </c>
      <c r="C54" s="32">
        <v>317</v>
      </c>
      <c r="D54" s="32" t="s">
        <v>296</v>
      </c>
      <c r="E54" s="32" t="s">
        <v>742</v>
      </c>
      <c r="F54" s="35" t="s">
        <v>23</v>
      </c>
      <c r="G54" s="33">
        <v>43714</v>
      </c>
      <c r="H54" s="12"/>
      <c r="I54" s="30">
        <v>6</v>
      </c>
      <c r="J54" s="30">
        <v>57</v>
      </c>
      <c r="K54" s="30">
        <v>0</v>
      </c>
      <c r="L54" s="30">
        <v>0</v>
      </c>
      <c r="M54" s="30">
        <v>6</v>
      </c>
      <c r="N54" s="30">
        <v>36</v>
      </c>
      <c r="O54" s="30">
        <v>127</v>
      </c>
      <c r="P54" s="30">
        <v>14</v>
      </c>
      <c r="Q54" s="30">
        <v>0</v>
      </c>
      <c r="R54" s="6">
        <f t="shared" si="4"/>
        <v>246</v>
      </c>
      <c r="S54" s="30">
        <v>0</v>
      </c>
      <c r="T54" s="30">
        <v>18</v>
      </c>
      <c r="U54" s="30">
        <v>0</v>
      </c>
      <c r="V54" s="30">
        <v>0</v>
      </c>
      <c r="W54" s="30">
        <v>16</v>
      </c>
      <c r="X54" s="30">
        <v>29</v>
      </c>
      <c r="Y54" s="30">
        <v>8</v>
      </c>
      <c r="Z54" s="30">
        <v>0</v>
      </c>
      <c r="AA54" s="11">
        <v>0</v>
      </c>
      <c r="AB54" s="6">
        <f t="shared" si="5"/>
        <v>71</v>
      </c>
      <c r="AC54" s="46"/>
    </row>
    <row r="55" spans="1:29" x14ac:dyDescent="0.3">
      <c r="A55" s="11"/>
      <c r="B55" s="32" t="s">
        <v>732</v>
      </c>
      <c r="C55" s="32">
        <v>1</v>
      </c>
      <c r="D55" s="32" t="s">
        <v>211</v>
      </c>
      <c r="E55" s="32" t="s">
        <v>743</v>
      </c>
      <c r="F55" s="35" t="s">
        <v>80</v>
      </c>
      <c r="G55" s="33">
        <v>43718</v>
      </c>
      <c r="H55" s="12"/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1</v>
      </c>
      <c r="P55" s="30">
        <v>0</v>
      </c>
      <c r="Q55" s="30">
        <v>0</v>
      </c>
      <c r="R55" s="6">
        <f t="shared" si="4"/>
        <v>1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11">
        <v>0</v>
      </c>
      <c r="AB55" s="6">
        <f t="shared" si="5"/>
        <v>0</v>
      </c>
      <c r="AC55" s="46"/>
    </row>
    <row r="56" spans="1:29" x14ac:dyDescent="0.3">
      <c r="A56" s="11"/>
      <c r="B56" s="31" t="s">
        <v>744</v>
      </c>
      <c r="C56" s="32">
        <v>1</v>
      </c>
      <c r="D56" s="32" t="s">
        <v>61</v>
      </c>
      <c r="E56" s="32" t="s">
        <v>745</v>
      </c>
      <c r="F56" s="35" t="s">
        <v>80</v>
      </c>
      <c r="G56" s="33">
        <v>43719</v>
      </c>
      <c r="H56" s="12"/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1</v>
      </c>
      <c r="P56" s="30">
        <v>0</v>
      </c>
      <c r="Q56" s="30">
        <v>0</v>
      </c>
      <c r="R56" s="6">
        <f t="shared" si="4"/>
        <v>1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11">
        <v>0</v>
      </c>
      <c r="AB56" s="6">
        <f t="shared" si="5"/>
        <v>0</v>
      </c>
      <c r="AC56" s="46"/>
    </row>
    <row r="57" spans="1:29" x14ac:dyDescent="0.3">
      <c r="A57" s="11"/>
      <c r="B57" s="32" t="s">
        <v>746</v>
      </c>
      <c r="C57" s="32">
        <v>1</v>
      </c>
      <c r="D57" s="32" t="s">
        <v>284</v>
      </c>
      <c r="E57" s="32" t="s">
        <v>747</v>
      </c>
      <c r="F57" s="35"/>
      <c r="G57" s="33">
        <v>43720</v>
      </c>
      <c r="H57" s="12"/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1</v>
      </c>
      <c r="P57" s="30">
        <v>0</v>
      </c>
      <c r="Q57" s="30">
        <v>0</v>
      </c>
      <c r="R57" s="6">
        <f t="shared" si="4"/>
        <v>1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11">
        <v>0</v>
      </c>
      <c r="AB57" s="6">
        <f t="shared" si="5"/>
        <v>0</v>
      </c>
      <c r="AC57" s="46"/>
    </row>
    <row r="58" spans="1:29" x14ac:dyDescent="0.3">
      <c r="A58" s="11"/>
      <c r="B58" s="32" t="s">
        <v>748</v>
      </c>
      <c r="C58" s="32">
        <v>10</v>
      </c>
      <c r="D58" s="32" t="s">
        <v>48</v>
      </c>
      <c r="E58" s="32" t="s">
        <v>749</v>
      </c>
      <c r="F58" s="35" t="s">
        <v>23</v>
      </c>
      <c r="G58" s="33">
        <v>43720</v>
      </c>
      <c r="H58" s="12"/>
      <c r="I58" s="30">
        <v>10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6">
        <f t="shared" si="4"/>
        <v>10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11">
        <v>0</v>
      </c>
      <c r="AB58" s="6">
        <f t="shared" si="5"/>
        <v>0</v>
      </c>
      <c r="AC58" s="46"/>
    </row>
    <row r="59" spans="1:29" x14ac:dyDescent="0.3">
      <c r="A59" s="11"/>
      <c r="B59" s="31" t="s">
        <v>750</v>
      </c>
      <c r="C59" s="32">
        <v>9</v>
      </c>
      <c r="D59" s="32" t="s">
        <v>637</v>
      </c>
      <c r="E59" s="32" t="s">
        <v>751</v>
      </c>
      <c r="F59" s="35" t="s">
        <v>23</v>
      </c>
      <c r="G59" s="33">
        <v>43720</v>
      </c>
      <c r="H59" s="12"/>
      <c r="I59" s="30">
        <v>3</v>
      </c>
      <c r="J59" s="30">
        <v>2</v>
      </c>
      <c r="K59" s="30">
        <v>1</v>
      </c>
      <c r="L59" s="30">
        <v>0</v>
      </c>
      <c r="M59" s="30">
        <v>0</v>
      </c>
      <c r="N59" s="30">
        <v>2</v>
      </c>
      <c r="O59" s="30">
        <v>1</v>
      </c>
      <c r="P59" s="30">
        <v>0</v>
      </c>
      <c r="Q59" s="30">
        <v>0</v>
      </c>
      <c r="R59" s="6">
        <f t="shared" si="4"/>
        <v>9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11">
        <v>0</v>
      </c>
      <c r="AB59" s="6">
        <f t="shared" si="5"/>
        <v>0</v>
      </c>
      <c r="AC59" s="46"/>
    </row>
    <row r="60" spans="1:29" x14ac:dyDescent="0.3">
      <c r="A60" s="11"/>
      <c r="B60" s="31" t="s">
        <v>752</v>
      </c>
      <c r="C60" s="32">
        <v>1</v>
      </c>
      <c r="D60" s="32" t="s">
        <v>192</v>
      </c>
      <c r="E60" s="32" t="s">
        <v>753</v>
      </c>
      <c r="F60" s="35" t="s">
        <v>80</v>
      </c>
      <c r="G60" s="33">
        <v>43721</v>
      </c>
      <c r="H60" s="12"/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1</v>
      </c>
      <c r="P60" s="30">
        <v>0</v>
      </c>
      <c r="Q60" s="30">
        <v>0</v>
      </c>
      <c r="R60" s="6">
        <f t="shared" si="4"/>
        <v>1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11">
        <v>0</v>
      </c>
      <c r="AB60" s="6">
        <f t="shared" si="5"/>
        <v>0</v>
      </c>
      <c r="AC60" s="46"/>
    </row>
    <row r="61" spans="1:29" x14ac:dyDescent="0.3">
      <c r="A61" s="11"/>
      <c r="B61" s="31" t="s">
        <v>754</v>
      </c>
      <c r="C61" s="32">
        <v>1</v>
      </c>
      <c r="D61" s="32" t="s">
        <v>87</v>
      </c>
      <c r="E61" s="32" t="s">
        <v>755</v>
      </c>
      <c r="F61" s="35"/>
      <c r="G61" s="33">
        <v>43721</v>
      </c>
      <c r="H61" s="12"/>
      <c r="I61" s="30">
        <v>0</v>
      </c>
      <c r="J61" s="30">
        <v>0</v>
      </c>
      <c r="K61" s="30">
        <v>0</v>
      </c>
      <c r="L61" s="30">
        <v>1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6">
        <f t="shared" si="4"/>
        <v>1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11">
        <v>0</v>
      </c>
      <c r="AB61" s="6">
        <f t="shared" si="5"/>
        <v>0</v>
      </c>
      <c r="AC61" s="46"/>
    </row>
    <row r="62" spans="1:29" x14ac:dyDescent="0.3">
      <c r="A62" s="11"/>
      <c r="B62" s="31" t="s">
        <v>756</v>
      </c>
      <c r="C62" s="32">
        <v>112</v>
      </c>
      <c r="D62" s="32" t="s">
        <v>48</v>
      </c>
      <c r="E62" s="32" t="s">
        <v>757</v>
      </c>
      <c r="F62" s="35" t="s">
        <v>23</v>
      </c>
      <c r="G62" s="33">
        <v>43727</v>
      </c>
      <c r="H62" s="12"/>
      <c r="I62" s="30">
        <v>78</v>
      </c>
      <c r="J62" s="30">
        <v>34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6">
        <f t="shared" si="4"/>
        <v>112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11">
        <v>0</v>
      </c>
      <c r="AB62" s="6">
        <f t="shared" si="5"/>
        <v>0</v>
      </c>
      <c r="AC62" s="46"/>
    </row>
    <row r="63" spans="1:29" x14ac:dyDescent="0.3">
      <c r="A63" s="11"/>
      <c r="B63" s="32" t="s">
        <v>758</v>
      </c>
      <c r="C63" s="32">
        <v>1</v>
      </c>
      <c r="D63" s="32" t="s">
        <v>337</v>
      </c>
      <c r="E63" s="32" t="s">
        <v>759</v>
      </c>
      <c r="F63" s="35" t="s">
        <v>23</v>
      </c>
      <c r="G63" s="33">
        <v>43727</v>
      </c>
      <c r="H63" s="12"/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R63" s="6">
        <f t="shared" si="4"/>
        <v>1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11">
        <v>0</v>
      </c>
      <c r="AB63" s="6">
        <f t="shared" si="5"/>
        <v>0</v>
      </c>
      <c r="AC63" s="46"/>
    </row>
    <row r="64" spans="1:29" x14ac:dyDescent="0.3">
      <c r="A64" s="11"/>
      <c r="B64" s="31" t="s">
        <v>760</v>
      </c>
      <c r="C64" s="32">
        <v>152</v>
      </c>
      <c r="D64" s="32" t="s">
        <v>144</v>
      </c>
      <c r="E64" s="32" t="s">
        <v>761</v>
      </c>
      <c r="F64" s="35" t="s">
        <v>23</v>
      </c>
      <c r="G64" s="33">
        <v>43732</v>
      </c>
      <c r="H64" s="12"/>
      <c r="I64" s="30">
        <v>0</v>
      </c>
      <c r="J64" s="30">
        <v>4</v>
      </c>
      <c r="K64" s="30">
        <v>0</v>
      </c>
      <c r="L64" s="30">
        <v>0</v>
      </c>
      <c r="M64" s="30">
        <v>6</v>
      </c>
      <c r="N64" s="30">
        <v>42</v>
      </c>
      <c r="O64" s="30">
        <v>45</v>
      </c>
      <c r="P64" s="30">
        <v>25</v>
      </c>
      <c r="Q64" s="30">
        <v>0</v>
      </c>
      <c r="R64" s="6">
        <f t="shared" si="4"/>
        <v>122</v>
      </c>
      <c r="S64" s="30">
        <v>0</v>
      </c>
      <c r="T64" s="30">
        <v>24</v>
      </c>
      <c r="U64" s="30">
        <v>0</v>
      </c>
      <c r="V64" s="30">
        <v>0</v>
      </c>
      <c r="W64" s="30">
        <v>1</v>
      </c>
      <c r="X64" s="30">
        <v>3</v>
      </c>
      <c r="Y64" s="30">
        <v>2</v>
      </c>
      <c r="Z64" s="30">
        <v>0</v>
      </c>
      <c r="AA64" s="11">
        <v>0</v>
      </c>
      <c r="AB64" s="6">
        <f t="shared" si="5"/>
        <v>30</v>
      </c>
      <c r="AC64" s="46"/>
    </row>
    <row r="65" spans="1:29" x14ac:dyDescent="0.3">
      <c r="A65" s="11"/>
      <c r="B65" s="31" t="s">
        <v>762</v>
      </c>
      <c r="C65" s="32">
        <v>50</v>
      </c>
      <c r="D65" s="32" t="s">
        <v>192</v>
      </c>
      <c r="E65" s="32" t="s">
        <v>763</v>
      </c>
      <c r="F65" s="35" t="s">
        <v>23</v>
      </c>
      <c r="G65" s="33">
        <v>43733</v>
      </c>
      <c r="H65" s="12"/>
      <c r="I65" s="30">
        <v>0</v>
      </c>
      <c r="J65" s="30">
        <v>0</v>
      </c>
      <c r="K65" s="30">
        <v>0</v>
      </c>
      <c r="L65" s="30">
        <v>0</v>
      </c>
      <c r="M65" s="30">
        <v>2</v>
      </c>
      <c r="N65" s="30">
        <v>22</v>
      </c>
      <c r="O65" s="30">
        <v>11</v>
      </c>
      <c r="P65" s="30">
        <v>0</v>
      </c>
      <c r="Q65" s="30">
        <v>0</v>
      </c>
      <c r="R65" s="6">
        <f t="shared" si="4"/>
        <v>35</v>
      </c>
      <c r="S65" s="30">
        <v>0</v>
      </c>
      <c r="T65" s="30">
        <v>0</v>
      </c>
      <c r="U65" s="30">
        <v>0</v>
      </c>
      <c r="V65" s="30">
        <v>0</v>
      </c>
      <c r="W65" s="30">
        <v>12</v>
      </c>
      <c r="X65" s="30">
        <v>3</v>
      </c>
      <c r="Y65" s="30">
        <v>0</v>
      </c>
      <c r="Z65" s="30">
        <v>0</v>
      </c>
      <c r="AA65" s="11">
        <v>0</v>
      </c>
      <c r="AB65" s="6">
        <f t="shared" si="5"/>
        <v>15</v>
      </c>
      <c r="AC65" s="46"/>
    </row>
    <row r="66" spans="1:29" x14ac:dyDescent="0.3">
      <c r="A66" s="11"/>
      <c r="B66" s="31" t="s">
        <v>764</v>
      </c>
      <c r="C66" s="32">
        <v>168</v>
      </c>
      <c r="D66" s="32" t="s">
        <v>251</v>
      </c>
      <c r="E66" s="32" t="s">
        <v>765</v>
      </c>
      <c r="F66" s="35" t="s">
        <v>23</v>
      </c>
      <c r="G66" s="33">
        <v>43734</v>
      </c>
      <c r="H66" s="12"/>
      <c r="I66" s="30">
        <v>16</v>
      </c>
      <c r="J66" s="30">
        <v>14</v>
      </c>
      <c r="K66" s="30">
        <v>0</v>
      </c>
      <c r="L66" s="30">
        <v>0</v>
      </c>
      <c r="M66" s="30">
        <v>19</v>
      </c>
      <c r="N66" s="30">
        <v>49</v>
      </c>
      <c r="O66" s="30">
        <v>22</v>
      </c>
      <c r="P66" s="30">
        <v>0</v>
      </c>
      <c r="Q66" s="30">
        <v>0</v>
      </c>
      <c r="R66" s="6">
        <f t="shared" si="4"/>
        <v>120</v>
      </c>
      <c r="S66" s="30">
        <v>9</v>
      </c>
      <c r="T66" s="30">
        <v>16</v>
      </c>
      <c r="U66" s="30">
        <v>0</v>
      </c>
      <c r="V66" s="30">
        <v>0</v>
      </c>
      <c r="W66" s="30">
        <v>12</v>
      </c>
      <c r="X66" s="30">
        <v>7</v>
      </c>
      <c r="Y66" s="30">
        <v>4</v>
      </c>
      <c r="Z66" s="30">
        <v>0</v>
      </c>
      <c r="AA66" s="11">
        <v>0</v>
      </c>
      <c r="AB66" s="6">
        <f t="shared" si="5"/>
        <v>48</v>
      </c>
      <c r="AC66" s="46"/>
    </row>
    <row r="67" spans="1:29" s="2" customFormat="1" x14ac:dyDescent="0.3">
      <c r="A67" s="5"/>
      <c r="B67" s="7" t="s">
        <v>100</v>
      </c>
      <c r="C67" s="7">
        <f>SUM(C30:C66)-79</f>
        <v>1804</v>
      </c>
      <c r="D67" s="13"/>
      <c r="E67" s="5"/>
      <c r="F67" s="7">
        <f>COUNTIF(F30:F66,"Y")</f>
        <v>3</v>
      </c>
      <c r="G67" s="7" t="s">
        <v>101</v>
      </c>
      <c r="H67" s="7"/>
      <c r="I67" s="5">
        <f t="shared" ref="I67:AB67" si="6">SUM(I30:I66)</f>
        <v>686</v>
      </c>
      <c r="J67" s="5">
        <f t="shared" si="6"/>
        <v>406</v>
      </c>
      <c r="K67" s="5">
        <f t="shared" si="6"/>
        <v>8</v>
      </c>
      <c r="L67" s="5">
        <f t="shared" si="6"/>
        <v>1</v>
      </c>
      <c r="M67" s="5">
        <f t="shared" si="6"/>
        <v>40</v>
      </c>
      <c r="N67" s="5">
        <f t="shared" si="6"/>
        <v>200</v>
      </c>
      <c r="O67" s="5">
        <f t="shared" si="6"/>
        <v>248</v>
      </c>
      <c r="P67" s="5">
        <f t="shared" si="6"/>
        <v>42</v>
      </c>
      <c r="Q67" s="5">
        <f t="shared" si="6"/>
        <v>9</v>
      </c>
      <c r="R67" s="17">
        <f t="shared" si="6"/>
        <v>1640</v>
      </c>
      <c r="S67" s="5">
        <f t="shared" si="6"/>
        <v>9</v>
      </c>
      <c r="T67" s="5">
        <f t="shared" si="6"/>
        <v>58</v>
      </c>
      <c r="U67" s="5">
        <f t="shared" si="6"/>
        <v>0</v>
      </c>
      <c r="V67" s="5">
        <f t="shared" si="6"/>
        <v>0</v>
      </c>
      <c r="W67" s="5">
        <f t="shared" si="6"/>
        <v>41</v>
      </c>
      <c r="X67" s="5">
        <f t="shared" si="6"/>
        <v>42</v>
      </c>
      <c r="Y67" s="5">
        <f t="shared" si="6"/>
        <v>14</v>
      </c>
      <c r="Z67" s="5">
        <f t="shared" si="6"/>
        <v>0</v>
      </c>
      <c r="AA67" s="5">
        <f t="shared" si="6"/>
        <v>0</v>
      </c>
      <c r="AB67" s="17">
        <f t="shared" si="6"/>
        <v>164</v>
      </c>
      <c r="AC67" s="47"/>
    </row>
    <row r="68" spans="1:29" x14ac:dyDescent="0.3">
      <c r="A68" s="26"/>
      <c r="B68" s="26"/>
      <c r="C68" s="26"/>
      <c r="D68" s="27"/>
      <c r="E68" s="26"/>
      <c r="F68" s="3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29" x14ac:dyDescent="0.3">
      <c r="A69" s="30">
        <v>3</v>
      </c>
      <c r="B69" s="31" t="s">
        <v>766</v>
      </c>
      <c r="C69" s="32">
        <v>198</v>
      </c>
      <c r="D69" s="32" t="s">
        <v>251</v>
      </c>
      <c r="E69" s="32" t="s">
        <v>767</v>
      </c>
      <c r="F69" s="35" t="s">
        <v>23</v>
      </c>
      <c r="G69" s="33">
        <v>43739</v>
      </c>
      <c r="H69" s="12"/>
      <c r="I69" s="30">
        <v>6</v>
      </c>
      <c r="J69" s="30">
        <v>26</v>
      </c>
      <c r="K69" s="30">
        <v>0</v>
      </c>
      <c r="L69" s="30">
        <v>0</v>
      </c>
      <c r="M69" s="30">
        <v>22</v>
      </c>
      <c r="N69" s="30">
        <v>81</v>
      </c>
      <c r="O69" s="30">
        <v>4</v>
      </c>
      <c r="P69" s="30">
        <v>0</v>
      </c>
      <c r="Q69" s="30">
        <v>0</v>
      </c>
      <c r="R69" s="7">
        <f>SUM(I69:Q69)</f>
        <v>139</v>
      </c>
      <c r="S69" s="30">
        <v>11</v>
      </c>
      <c r="T69" s="30">
        <v>16</v>
      </c>
      <c r="U69" s="30">
        <v>0</v>
      </c>
      <c r="V69" s="30">
        <v>0</v>
      </c>
      <c r="W69" s="30">
        <v>20</v>
      </c>
      <c r="X69" s="30">
        <v>9</v>
      </c>
      <c r="Y69" s="30">
        <v>3</v>
      </c>
      <c r="Z69" s="30">
        <v>0</v>
      </c>
      <c r="AA69" s="11">
        <v>0</v>
      </c>
      <c r="AB69" s="7">
        <f>SUM(S69:AA69)</f>
        <v>59</v>
      </c>
      <c r="AC69" s="1"/>
    </row>
    <row r="70" spans="1:29" x14ac:dyDescent="0.3">
      <c r="A70" s="11"/>
      <c r="B70" s="31" t="s">
        <v>768</v>
      </c>
      <c r="C70" s="32">
        <v>19</v>
      </c>
      <c r="D70" s="32" t="s">
        <v>769</v>
      </c>
      <c r="E70" s="32" t="s">
        <v>770</v>
      </c>
      <c r="F70" s="35" t="s">
        <v>23</v>
      </c>
      <c r="G70" s="33">
        <v>43804</v>
      </c>
      <c r="H70" s="12"/>
      <c r="I70" s="30">
        <v>0</v>
      </c>
      <c r="J70" s="30">
        <v>2</v>
      </c>
      <c r="K70" s="30">
        <v>2</v>
      </c>
      <c r="L70" s="30">
        <v>0</v>
      </c>
      <c r="M70" s="30">
        <v>0</v>
      </c>
      <c r="N70" s="30">
        <v>0</v>
      </c>
      <c r="O70" s="30">
        <v>8</v>
      </c>
      <c r="P70" s="30">
        <v>0</v>
      </c>
      <c r="Q70" s="30">
        <v>0</v>
      </c>
      <c r="R70" s="7">
        <f t="shared" ref="R70:R89" si="7">SUM(I70:Q70)</f>
        <v>12</v>
      </c>
      <c r="S70" s="30">
        <v>2</v>
      </c>
      <c r="T70" s="30">
        <v>4</v>
      </c>
      <c r="U70" s="30">
        <v>0</v>
      </c>
      <c r="V70" s="30">
        <v>0</v>
      </c>
      <c r="W70" s="30">
        <v>0</v>
      </c>
      <c r="X70" s="30">
        <v>1</v>
      </c>
      <c r="Y70" s="30">
        <v>0</v>
      </c>
      <c r="Z70" s="30">
        <v>0</v>
      </c>
      <c r="AA70" s="11">
        <v>0</v>
      </c>
      <c r="AB70" s="7">
        <f t="shared" ref="AB70:AB89" si="8">SUM(S70:AA70)</f>
        <v>7</v>
      </c>
      <c r="AC70" s="46"/>
    </row>
    <row r="71" spans="1:29" x14ac:dyDescent="0.3">
      <c r="A71" s="11"/>
      <c r="B71" s="31" t="s">
        <v>771</v>
      </c>
      <c r="C71" s="32">
        <v>152</v>
      </c>
      <c r="D71" s="32" t="s">
        <v>435</v>
      </c>
      <c r="E71" s="32" t="s">
        <v>772</v>
      </c>
      <c r="F71" s="35" t="s">
        <v>23</v>
      </c>
      <c r="G71" s="33">
        <v>43754</v>
      </c>
      <c r="H71" s="12"/>
      <c r="I71" s="30">
        <v>0</v>
      </c>
      <c r="J71" s="30">
        <v>4</v>
      </c>
      <c r="K71" s="30">
        <v>0</v>
      </c>
      <c r="L71" s="30">
        <v>18</v>
      </c>
      <c r="M71" s="30">
        <v>0</v>
      </c>
      <c r="N71" s="30">
        <v>14</v>
      </c>
      <c r="O71" s="30">
        <v>73</v>
      </c>
      <c r="P71" s="30">
        <v>3</v>
      </c>
      <c r="Q71" s="30">
        <v>0</v>
      </c>
      <c r="R71" s="7">
        <f t="shared" si="7"/>
        <v>112</v>
      </c>
      <c r="S71" s="30">
        <v>9</v>
      </c>
      <c r="T71" s="30">
        <v>15</v>
      </c>
      <c r="U71" s="30">
        <v>0</v>
      </c>
      <c r="V71" s="30">
        <v>0</v>
      </c>
      <c r="W71" s="30">
        <v>10</v>
      </c>
      <c r="X71" s="30">
        <v>4</v>
      </c>
      <c r="Y71" s="30">
        <v>2</v>
      </c>
      <c r="Z71" s="30">
        <v>0</v>
      </c>
      <c r="AA71" s="11">
        <v>0</v>
      </c>
      <c r="AB71" s="7">
        <f t="shared" si="8"/>
        <v>40</v>
      </c>
      <c r="AC71" s="46"/>
    </row>
    <row r="72" spans="1:29" x14ac:dyDescent="0.3">
      <c r="A72" s="11"/>
      <c r="B72" s="31" t="s">
        <v>773</v>
      </c>
      <c r="C72" s="32">
        <v>318</v>
      </c>
      <c r="D72" s="32" t="s">
        <v>64</v>
      </c>
      <c r="E72" s="32" t="s">
        <v>774</v>
      </c>
      <c r="F72" s="35" t="s">
        <v>23</v>
      </c>
      <c r="G72" s="33">
        <v>43762</v>
      </c>
      <c r="H72" s="12"/>
      <c r="I72" s="30">
        <v>6</v>
      </c>
      <c r="J72" s="30">
        <v>13</v>
      </c>
      <c r="K72" s="30">
        <v>0</v>
      </c>
      <c r="L72" s="30">
        <v>0</v>
      </c>
      <c r="M72" s="30">
        <v>20</v>
      </c>
      <c r="N72" s="30">
        <v>84</v>
      </c>
      <c r="O72" s="30">
        <v>94</v>
      </c>
      <c r="P72" s="30">
        <v>6</v>
      </c>
      <c r="Q72" s="30">
        <v>0</v>
      </c>
      <c r="R72" s="7">
        <f t="shared" si="7"/>
        <v>223</v>
      </c>
      <c r="S72" s="30">
        <v>19</v>
      </c>
      <c r="T72" s="30">
        <v>57</v>
      </c>
      <c r="U72" s="30">
        <v>0</v>
      </c>
      <c r="V72" s="30">
        <v>0</v>
      </c>
      <c r="W72" s="30">
        <v>0</v>
      </c>
      <c r="X72" s="30">
        <v>14</v>
      </c>
      <c r="Y72" s="30">
        <v>5</v>
      </c>
      <c r="Z72" s="30">
        <v>0</v>
      </c>
      <c r="AA72" s="11">
        <v>0</v>
      </c>
      <c r="AB72" s="7">
        <f t="shared" si="8"/>
        <v>95</v>
      </c>
      <c r="AC72" s="46"/>
    </row>
    <row r="73" spans="1:29" x14ac:dyDescent="0.3">
      <c r="A73" s="11"/>
      <c r="B73" s="31" t="s">
        <v>775</v>
      </c>
      <c r="C73" s="32">
        <v>1</v>
      </c>
      <c r="D73" s="32" t="s">
        <v>48</v>
      </c>
      <c r="E73" s="32" t="s">
        <v>776</v>
      </c>
      <c r="F73" s="35"/>
      <c r="G73" s="33">
        <v>43766</v>
      </c>
      <c r="H73" s="12"/>
      <c r="I73" s="30">
        <v>0</v>
      </c>
      <c r="J73" s="30">
        <v>0</v>
      </c>
      <c r="K73" s="30">
        <v>0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7">
        <f t="shared" si="7"/>
        <v>1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11">
        <v>0</v>
      </c>
      <c r="AB73" s="7">
        <f t="shared" si="8"/>
        <v>0</v>
      </c>
      <c r="AC73" s="46"/>
    </row>
    <row r="74" spans="1:29" x14ac:dyDescent="0.3">
      <c r="A74" s="11"/>
      <c r="B74" s="31" t="s">
        <v>777</v>
      </c>
      <c r="C74" s="32">
        <v>1</v>
      </c>
      <c r="D74" s="32" t="s">
        <v>179</v>
      </c>
      <c r="E74" s="40" t="s">
        <v>778</v>
      </c>
      <c r="F74" s="35"/>
      <c r="G74" s="33">
        <v>43767</v>
      </c>
      <c r="H74" s="12"/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1</v>
      </c>
      <c r="P74" s="30">
        <v>0</v>
      </c>
      <c r="Q74" s="30">
        <v>0</v>
      </c>
      <c r="R74" s="7">
        <f t="shared" si="7"/>
        <v>1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11">
        <v>0</v>
      </c>
      <c r="AB74" s="7">
        <f t="shared" si="8"/>
        <v>0</v>
      </c>
      <c r="AC74" s="46"/>
    </row>
    <row r="75" spans="1:29" x14ac:dyDescent="0.3">
      <c r="A75" s="11"/>
      <c r="B75" s="31" t="s">
        <v>779</v>
      </c>
      <c r="C75" s="32">
        <v>1</v>
      </c>
      <c r="D75" s="32" t="s">
        <v>671</v>
      </c>
      <c r="E75" s="32" t="s">
        <v>780</v>
      </c>
      <c r="F75" s="35"/>
      <c r="G75" s="33">
        <v>43767</v>
      </c>
      <c r="H75" s="12"/>
      <c r="I75" s="30">
        <v>0</v>
      </c>
      <c r="J75" s="30">
        <v>0</v>
      </c>
      <c r="K75" s="30">
        <v>0</v>
      </c>
      <c r="L75" s="30">
        <v>0</v>
      </c>
      <c r="M75" s="30">
        <v>1</v>
      </c>
      <c r="N75" s="30">
        <v>0</v>
      </c>
      <c r="O75" s="30">
        <v>0</v>
      </c>
      <c r="P75" s="30">
        <v>0</v>
      </c>
      <c r="Q75" s="30">
        <v>0</v>
      </c>
      <c r="R75" s="7">
        <f t="shared" si="7"/>
        <v>1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11">
        <v>0</v>
      </c>
      <c r="AB75" s="7">
        <f t="shared" si="8"/>
        <v>0</v>
      </c>
      <c r="AC75" s="46"/>
    </row>
    <row r="76" spans="1:29" x14ac:dyDescent="0.3">
      <c r="A76" s="11"/>
      <c r="B76" s="31" t="s">
        <v>781</v>
      </c>
      <c r="C76" s="32">
        <v>400</v>
      </c>
      <c r="D76" s="32" t="s">
        <v>202</v>
      </c>
      <c r="E76" s="32" t="s">
        <v>782</v>
      </c>
      <c r="F76" s="35" t="s">
        <v>23</v>
      </c>
      <c r="G76" s="33">
        <v>43769</v>
      </c>
      <c r="H76" s="12"/>
      <c r="I76" s="30">
        <v>0</v>
      </c>
      <c r="J76" s="30">
        <v>0</v>
      </c>
      <c r="K76" s="30">
        <v>0</v>
      </c>
      <c r="L76" s="30">
        <v>0</v>
      </c>
      <c r="M76" s="30">
        <v>41</v>
      </c>
      <c r="N76" s="30">
        <v>127</v>
      </c>
      <c r="O76" s="30">
        <v>112</v>
      </c>
      <c r="P76" s="30">
        <v>0</v>
      </c>
      <c r="Q76" s="30">
        <v>0</v>
      </c>
      <c r="R76" s="7">
        <f t="shared" si="7"/>
        <v>280</v>
      </c>
      <c r="S76" s="30">
        <v>24</v>
      </c>
      <c r="T76" s="30">
        <v>0</v>
      </c>
      <c r="U76" s="30">
        <v>0</v>
      </c>
      <c r="V76" s="30">
        <v>0</v>
      </c>
      <c r="W76" s="30">
        <v>58</v>
      </c>
      <c r="X76" s="30">
        <v>33</v>
      </c>
      <c r="Y76" s="30">
        <v>5</v>
      </c>
      <c r="Z76" s="30">
        <v>0</v>
      </c>
      <c r="AA76" s="11">
        <v>0</v>
      </c>
      <c r="AB76" s="7">
        <f t="shared" si="8"/>
        <v>120</v>
      </c>
      <c r="AC76" s="46"/>
    </row>
    <row r="77" spans="1:29" x14ac:dyDescent="0.3">
      <c r="A77" s="11"/>
      <c r="B77" s="31" t="s">
        <v>783</v>
      </c>
      <c r="C77" s="32">
        <v>174</v>
      </c>
      <c r="D77" s="32" t="s">
        <v>784</v>
      </c>
      <c r="E77" s="32" t="s">
        <v>785</v>
      </c>
      <c r="F77" s="35" t="s">
        <v>23</v>
      </c>
      <c r="G77" s="33">
        <v>43770</v>
      </c>
      <c r="H77" s="12"/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174</v>
      </c>
      <c r="R77" s="7">
        <f t="shared" si="7"/>
        <v>174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11">
        <v>0</v>
      </c>
      <c r="AB77" s="7">
        <f t="shared" si="8"/>
        <v>0</v>
      </c>
      <c r="AC77" s="46"/>
    </row>
    <row r="78" spans="1:29" x14ac:dyDescent="0.3">
      <c r="A78" s="11"/>
      <c r="B78" s="31" t="s">
        <v>786</v>
      </c>
      <c r="C78" s="32">
        <v>40</v>
      </c>
      <c r="D78" s="32" t="s">
        <v>25</v>
      </c>
      <c r="E78" s="32" t="s">
        <v>602</v>
      </c>
      <c r="F78" s="35" t="s">
        <v>23</v>
      </c>
      <c r="G78" s="33">
        <v>43777</v>
      </c>
      <c r="H78" s="12"/>
      <c r="I78" s="30">
        <v>9</v>
      </c>
      <c r="J78" s="30">
        <v>16</v>
      </c>
      <c r="K78" s="30">
        <v>2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7">
        <f t="shared" si="7"/>
        <v>27</v>
      </c>
      <c r="S78" s="30">
        <v>6</v>
      </c>
      <c r="T78" s="30">
        <v>7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11">
        <v>0</v>
      </c>
      <c r="AB78" s="7">
        <f t="shared" si="8"/>
        <v>13</v>
      </c>
      <c r="AC78" s="46" t="s">
        <v>727</v>
      </c>
    </row>
    <row r="79" spans="1:29" x14ac:dyDescent="0.3">
      <c r="A79" s="11"/>
      <c r="B79" s="31" t="s">
        <v>787</v>
      </c>
      <c r="C79" s="32">
        <v>3</v>
      </c>
      <c r="D79" s="32" t="s">
        <v>223</v>
      </c>
      <c r="E79" s="32" t="s">
        <v>788</v>
      </c>
      <c r="F79" s="35" t="s">
        <v>23</v>
      </c>
      <c r="G79" s="33">
        <v>43781</v>
      </c>
      <c r="H79" s="12"/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f t="shared" ref="Q79" si="9">SUM(I79:P79)</f>
        <v>0</v>
      </c>
      <c r="R79" s="7">
        <f t="shared" si="7"/>
        <v>0</v>
      </c>
      <c r="S79" s="30">
        <v>0</v>
      </c>
      <c r="T79" s="30">
        <v>2</v>
      </c>
      <c r="U79" s="30">
        <v>1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11">
        <v>0</v>
      </c>
      <c r="AB79" s="7">
        <f t="shared" si="8"/>
        <v>3</v>
      </c>
      <c r="AC79" s="46"/>
    </row>
    <row r="80" spans="1:29" x14ac:dyDescent="0.3">
      <c r="A80" s="11"/>
      <c r="B80" s="31" t="s">
        <v>789</v>
      </c>
      <c r="C80" s="32">
        <v>7</v>
      </c>
      <c r="D80" s="32" t="s">
        <v>115</v>
      </c>
      <c r="E80" s="32" t="s">
        <v>790</v>
      </c>
      <c r="F80" s="35" t="s">
        <v>23</v>
      </c>
      <c r="G80" s="33">
        <v>43782</v>
      </c>
      <c r="H80" s="12"/>
      <c r="I80" s="30">
        <v>0</v>
      </c>
      <c r="J80" s="30">
        <v>2</v>
      </c>
      <c r="K80" s="30">
        <v>2</v>
      </c>
      <c r="L80" s="30">
        <v>0</v>
      </c>
      <c r="M80" s="30">
        <v>0</v>
      </c>
      <c r="N80" s="30">
        <v>3</v>
      </c>
      <c r="O80" s="30">
        <v>0</v>
      </c>
      <c r="P80" s="30">
        <v>0</v>
      </c>
      <c r="Q80" s="30">
        <v>0</v>
      </c>
      <c r="R80" s="7">
        <f t="shared" si="7"/>
        <v>7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11">
        <v>0</v>
      </c>
      <c r="AB80" s="7">
        <f t="shared" si="8"/>
        <v>0</v>
      </c>
      <c r="AC80" s="46"/>
    </row>
    <row r="81" spans="1:29" x14ac:dyDescent="0.3">
      <c r="A81" s="11"/>
      <c r="B81" s="31" t="s">
        <v>791</v>
      </c>
      <c r="C81" s="32">
        <v>9</v>
      </c>
      <c r="D81" s="32" t="s">
        <v>115</v>
      </c>
      <c r="E81" s="32" t="s">
        <v>790</v>
      </c>
      <c r="F81" s="35" t="s">
        <v>23</v>
      </c>
      <c r="G81" s="33">
        <v>43782</v>
      </c>
      <c r="H81" s="12"/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8</v>
      </c>
      <c r="O81" s="30">
        <v>1</v>
      </c>
      <c r="P81" s="30">
        <v>0</v>
      </c>
      <c r="Q81" s="30">
        <v>0</v>
      </c>
      <c r="R81" s="7">
        <f t="shared" si="7"/>
        <v>9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11">
        <v>0</v>
      </c>
      <c r="AB81" s="7">
        <f t="shared" si="8"/>
        <v>0</v>
      </c>
      <c r="AC81" s="46"/>
    </row>
    <row r="82" spans="1:29" x14ac:dyDescent="0.3">
      <c r="A82" s="11"/>
      <c r="B82" s="31" t="s">
        <v>792</v>
      </c>
      <c r="C82" s="32">
        <v>95</v>
      </c>
      <c r="D82" s="32" t="s">
        <v>211</v>
      </c>
      <c r="E82" s="32" t="s">
        <v>793</v>
      </c>
      <c r="F82" s="35" t="s">
        <v>23</v>
      </c>
      <c r="G82" s="33">
        <v>43801</v>
      </c>
      <c r="H82" s="12"/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2</v>
      </c>
      <c r="O82" s="30">
        <v>51</v>
      </c>
      <c r="P82" s="30">
        <v>13</v>
      </c>
      <c r="Q82" s="30">
        <v>0</v>
      </c>
      <c r="R82" s="7">
        <f t="shared" si="7"/>
        <v>66</v>
      </c>
      <c r="S82" s="30">
        <v>0</v>
      </c>
      <c r="T82" s="30">
        <v>0</v>
      </c>
      <c r="U82" s="30">
        <v>0</v>
      </c>
      <c r="V82" s="30">
        <v>4</v>
      </c>
      <c r="W82" s="30">
        <v>13</v>
      </c>
      <c r="X82" s="30">
        <v>7</v>
      </c>
      <c r="Y82" s="30">
        <v>5</v>
      </c>
      <c r="Z82" s="30">
        <v>0</v>
      </c>
      <c r="AA82" s="11">
        <v>0</v>
      </c>
      <c r="AB82" s="7">
        <f t="shared" si="8"/>
        <v>29</v>
      </c>
      <c r="AC82" s="46"/>
    </row>
    <row r="83" spans="1:29" x14ac:dyDescent="0.3">
      <c r="A83" s="11"/>
      <c r="B83" s="31" t="s">
        <v>794</v>
      </c>
      <c r="C83" s="32">
        <v>1</v>
      </c>
      <c r="D83" s="32" t="s">
        <v>48</v>
      </c>
      <c r="E83" s="32" t="s">
        <v>795</v>
      </c>
      <c r="F83" s="35"/>
      <c r="G83" s="33">
        <v>43795</v>
      </c>
      <c r="H83" s="12"/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1</v>
      </c>
      <c r="O83" s="30">
        <v>0</v>
      </c>
      <c r="P83" s="30">
        <v>0</v>
      </c>
      <c r="Q83" s="30">
        <v>0</v>
      </c>
      <c r="R83" s="7">
        <f t="shared" si="7"/>
        <v>1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11">
        <v>0</v>
      </c>
      <c r="AB83" s="7">
        <f t="shared" si="8"/>
        <v>0</v>
      </c>
      <c r="AC83" s="46"/>
    </row>
    <row r="84" spans="1:29" x14ac:dyDescent="0.3">
      <c r="A84" s="11"/>
      <c r="B84" s="31" t="s">
        <v>796</v>
      </c>
      <c r="C84" s="32">
        <v>8</v>
      </c>
      <c r="D84" s="32" t="s">
        <v>202</v>
      </c>
      <c r="E84" s="32" t="s">
        <v>797</v>
      </c>
      <c r="F84" s="35" t="s">
        <v>23</v>
      </c>
      <c r="G84" s="33">
        <v>43794</v>
      </c>
      <c r="H84" s="12"/>
      <c r="I84" s="30">
        <v>2</v>
      </c>
      <c r="J84" s="30">
        <v>6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7">
        <f t="shared" si="7"/>
        <v>8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11">
        <v>0</v>
      </c>
      <c r="AB84" s="7">
        <f t="shared" si="8"/>
        <v>0</v>
      </c>
      <c r="AC84" s="46"/>
    </row>
    <row r="85" spans="1:29" x14ac:dyDescent="0.3">
      <c r="A85" s="11"/>
      <c r="B85" s="31" t="s">
        <v>798</v>
      </c>
      <c r="C85" s="32">
        <v>117</v>
      </c>
      <c r="D85" s="32" t="s">
        <v>64</v>
      </c>
      <c r="E85" s="32" t="s">
        <v>799</v>
      </c>
      <c r="F85" s="35" t="s">
        <v>23</v>
      </c>
      <c r="G85" s="33">
        <v>43794</v>
      </c>
      <c r="H85" s="12"/>
      <c r="I85" s="30">
        <v>4</v>
      </c>
      <c r="J85" s="30">
        <v>13</v>
      </c>
      <c r="K85" s="30">
        <v>0</v>
      </c>
      <c r="L85" s="30">
        <v>0</v>
      </c>
      <c r="M85" s="30">
        <v>2</v>
      </c>
      <c r="N85" s="30">
        <v>28</v>
      </c>
      <c r="O85" s="30">
        <v>31</v>
      </c>
      <c r="P85" s="30">
        <v>4</v>
      </c>
      <c r="Q85" s="30">
        <v>0</v>
      </c>
      <c r="R85" s="7">
        <f t="shared" si="7"/>
        <v>82</v>
      </c>
      <c r="S85" s="30">
        <v>13</v>
      </c>
      <c r="T85" s="30">
        <v>15</v>
      </c>
      <c r="U85" s="30">
        <v>0</v>
      </c>
      <c r="V85" s="30">
        <v>0</v>
      </c>
      <c r="W85" s="30">
        <v>0</v>
      </c>
      <c r="X85" s="30">
        <v>5</v>
      </c>
      <c r="Y85" s="30">
        <v>2</v>
      </c>
      <c r="Z85" s="30">
        <v>0</v>
      </c>
      <c r="AA85" s="11">
        <v>0</v>
      </c>
      <c r="AB85" s="7">
        <f t="shared" si="8"/>
        <v>35</v>
      </c>
      <c r="AC85" s="46"/>
    </row>
    <row r="86" spans="1:29" x14ac:dyDescent="0.3">
      <c r="A86" s="11"/>
      <c r="B86" s="31" t="s">
        <v>800</v>
      </c>
      <c r="C86" s="32">
        <v>1</v>
      </c>
      <c r="D86" s="32" t="s">
        <v>75</v>
      </c>
      <c r="E86" s="32" t="s">
        <v>801</v>
      </c>
      <c r="F86" s="35"/>
      <c r="G86" s="33">
        <v>43802</v>
      </c>
      <c r="H86" s="12"/>
      <c r="I86" s="30">
        <v>0</v>
      </c>
      <c r="J86" s="30">
        <v>0</v>
      </c>
      <c r="K86" s="30">
        <v>0</v>
      </c>
      <c r="L86" s="30">
        <v>1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7">
        <f t="shared" si="7"/>
        <v>1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11">
        <v>0</v>
      </c>
      <c r="AB86" s="7">
        <f t="shared" si="8"/>
        <v>0</v>
      </c>
      <c r="AC86" s="46"/>
    </row>
    <row r="87" spans="1:29" x14ac:dyDescent="0.3">
      <c r="A87" s="11"/>
      <c r="B87" s="32" t="s">
        <v>802</v>
      </c>
      <c r="C87" s="32">
        <v>3</v>
      </c>
      <c r="D87" s="32" t="s">
        <v>75</v>
      </c>
      <c r="E87" s="32" t="s">
        <v>803</v>
      </c>
      <c r="F87" s="35" t="s">
        <v>23</v>
      </c>
      <c r="G87" s="33">
        <v>43804</v>
      </c>
      <c r="H87" s="12"/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7">
        <f t="shared" si="7"/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3</v>
      </c>
      <c r="Z87" s="30">
        <v>0</v>
      </c>
      <c r="AA87" s="11">
        <v>0</v>
      </c>
      <c r="AB87" s="7">
        <f t="shared" si="8"/>
        <v>3</v>
      </c>
      <c r="AC87" s="46"/>
    </row>
    <row r="88" spans="1:29" x14ac:dyDescent="0.3">
      <c r="A88" s="11"/>
      <c r="B88" s="32" t="s">
        <v>804</v>
      </c>
      <c r="C88" s="32">
        <v>-1</v>
      </c>
      <c r="D88" s="32" t="s">
        <v>805</v>
      </c>
      <c r="E88" s="32" t="s">
        <v>806</v>
      </c>
      <c r="F88" s="35" t="s">
        <v>23</v>
      </c>
      <c r="G88" s="33">
        <v>43830</v>
      </c>
      <c r="H88" s="12"/>
      <c r="I88" s="30">
        <v>0</v>
      </c>
      <c r="J88" s="30">
        <v>-1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7">
        <f t="shared" si="7"/>
        <v>-1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11">
        <v>0</v>
      </c>
      <c r="AB88" s="7">
        <f t="shared" si="8"/>
        <v>0</v>
      </c>
      <c r="AC88" s="46"/>
    </row>
    <row r="89" spans="1:29" x14ac:dyDescent="0.3">
      <c r="A89" s="11"/>
      <c r="B89" s="32" t="s">
        <v>807</v>
      </c>
      <c r="C89" s="32">
        <v>1</v>
      </c>
      <c r="D89" s="32" t="s">
        <v>48</v>
      </c>
      <c r="E89" s="32" t="s">
        <v>808</v>
      </c>
      <c r="F89" s="35" t="s">
        <v>23</v>
      </c>
      <c r="G89" s="33">
        <v>43822</v>
      </c>
      <c r="H89" s="12"/>
      <c r="I89" s="30">
        <v>0</v>
      </c>
      <c r="J89" s="30">
        <v>0</v>
      </c>
      <c r="K89" s="30">
        <v>0</v>
      </c>
      <c r="L89" s="30">
        <v>0</v>
      </c>
      <c r="M89" s="30">
        <v>1</v>
      </c>
      <c r="N89" s="30">
        <v>0</v>
      </c>
      <c r="O89" s="30">
        <v>0</v>
      </c>
      <c r="P89" s="30">
        <v>0</v>
      </c>
      <c r="Q89" s="30">
        <v>0</v>
      </c>
      <c r="R89" s="7">
        <f t="shared" si="7"/>
        <v>1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11">
        <v>0</v>
      </c>
      <c r="AB89" s="7">
        <f t="shared" si="8"/>
        <v>0</v>
      </c>
      <c r="AC89" s="46"/>
    </row>
    <row r="90" spans="1:29" s="2" customFormat="1" x14ac:dyDescent="0.3">
      <c r="A90" s="5"/>
      <c r="B90" s="7" t="s">
        <v>102</v>
      </c>
      <c r="C90" s="7">
        <f>SUM(C69:C89)</f>
        <v>1548</v>
      </c>
      <c r="D90" s="13"/>
      <c r="E90" s="5"/>
      <c r="F90" s="7">
        <f>COUNTIF(F69:F89,"Y")</f>
        <v>0</v>
      </c>
      <c r="G90" s="7" t="s">
        <v>103</v>
      </c>
      <c r="H90" s="7"/>
      <c r="I90" s="5">
        <f t="shared" ref="I90:AB90" si="10">SUM(I69:I89)</f>
        <v>27</v>
      </c>
      <c r="J90" s="5">
        <f t="shared" si="10"/>
        <v>81</v>
      </c>
      <c r="K90" s="5">
        <f t="shared" si="10"/>
        <v>6</v>
      </c>
      <c r="L90" s="5">
        <f t="shared" si="10"/>
        <v>20</v>
      </c>
      <c r="M90" s="5">
        <f t="shared" si="10"/>
        <v>87</v>
      </c>
      <c r="N90" s="5">
        <f t="shared" si="10"/>
        <v>348</v>
      </c>
      <c r="O90" s="5">
        <f t="shared" si="10"/>
        <v>375</v>
      </c>
      <c r="P90" s="5">
        <f t="shared" si="10"/>
        <v>26</v>
      </c>
      <c r="Q90" s="5">
        <f t="shared" si="10"/>
        <v>174</v>
      </c>
      <c r="R90" s="17">
        <f t="shared" si="10"/>
        <v>1144</v>
      </c>
      <c r="S90" s="5">
        <f t="shared" si="10"/>
        <v>84</v>
      </c>
      <c r="T90" s="5">
        <f t="shared" si="10"/>
        <v>116</v>
      </c>
      <c r="U90" s="5">
        <f t="shared" si="10"/>
        <v>1</v>
      </c>
      <c r="V90" s="5">
        <f t="shared" si="10"/>
        <v>4</v>
      </c>
      <c r="W90" s="5">
        <f t="shared" si="10"/>
        <v>101</v>
      </c>
      <c r="X90" s="5">
        <f t="shared" si="10"/>
        <v>73</v>
      </c>
      <c r="Y90" s="5">
        <f t="shared" si="10"/>
        <v>25</v>
      </c>
      <c r="Z90" s="5">
        <f t="shared" si="10"/>
        <v>0</v>
      </c>
      <c r="AA90" s="5">
        <f t="shared" si="10"/>
        <v>0</v>
      </c>
      <c r="AB90" s="17">
        <f t="shared" si="10"/>
        <v>404</v>
      </c>
      <c r="AC90" s="47"/>
    </row>
    <row r="91" spans="1:29" x14ac:dyDescent="0.3">
      <c r="A91" s="26"/>
      <c r="B91" s="26"/>
      <c r="C91" s="26"/>
      <c r="D91" s="27"/>
      <c r="E91" s="26"/>
      <c r="F91" s="3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 x14ac:dyDescent="0.3">
      <c r="A92" s="42">
        <v>4</v>
      </c>
      <c r="B92" s="42" t="s">
        <v>809</v>
      </c>
      <c r="C92" s="42">
        <v>2</v>
      </c>
      <c r="D92" s="42" t="s">
        <v>48</v>
      </c>
      <c r="E92" s="42" t="s">
        <v>810</v>
      </c>
      <c r="F92" s="35" t="s">
        <v>23</v>
      </c>
      <c r="G92" s="44">
        <v>43833</v>
      </c>
      <c r="H92" s="12"/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19">
        <f>SUM(I92:Q92)</f>
        <v>0</v>
      </c>
      <c r="S92" s="30">
        <v>0</v>
      </c>
      <c r="T92" s="30">
        <v>0</v>
      </c>
      <c r="U92" s="30">
        <v>0</v>
      </c>
      <c r="V92" s="30">
        <v>0</v>
      </c>
      <c r="W92" s="30">
        <v>2</v>
      </c>
      <c r="X92" s="30">
        <v>0</v>
      </c>
      <c r="Y92" s="30">
        <v>0</v>
      </c>
      <c r="Z92" s="30">
        <v>0</v>
      </c>
      <c r="AA92" s="11"/>
      <c r="AB92" s="7">
        <f>SUM(S92:AA92)</f>
        <v>2</v>
      </c>
      <c r="AC92" s="1"/>
    </row>
    <row r="93" spans="1:29" x14ac:dyDescent="0.3">
      <c r="A93" s="11"/>
      <c r="B93" s="11" t="s">
        <v>811</v>
      </c>
      <c r="C93" s="11">
        <v>1</v>
      </c>
      <c r="D93" s="11" t="s">
        <v>223</v>
      </c>
      <c r="E93" s="11" t="s">
        <v>812</v>
      </c>
      <c r="F93" s="35"/>
      <c r="G93" s="12">
        <v>43847</v>
      </c>
      <c r="H93" s="12"/>
      <c r="I93" s="30">
        <v>0</v>
      </c>
      <c r="J93" s="30">
        <v>0</v>
      </c>
      <c r="K93" s="30">
        <v>0</v>
      </c>
      <c r="L93" s="30">
        <v>1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19">
        <f t="shared" ref="R93:R113" si="11">SUM(I93:Q93)</f>
        <v>1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11"/>
      <c r="AB93" s="7">
        <f t="shared" ref="AB93:AB113" si="12">SUM(S93:AA93)</f>
        <v>0</v>
      </c>
      <c r="AC93" s="1"/>
    </row>
    <row r="94" spans="1:29" x14ac:dyDescent="0.3">
      <c r="A94" s="11"/>
      <c r="B94" s="11" t="s">
        <v>813</v>
      </c>
      <c r="C94" s="11">
        <v>2</v>
      </c>
      <c r="D94" s="11" t="s">
        <v>814</v>
      </c>
      <c r="E94" s="11" t="s">
        <v>815</v>
      </c>
      <c r="F94" s="35" t="s">
        <v>23</v>
      </c>
      <c r="G94" s="12">
        <v>43847</v>
      </c>
      <c r="H94" s="12"/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1</v>
      </c>
      <c r="O94" s="30">
        <v>1</v>
      </c>
      <c r="P94" s="30">
        <v>0</v>
      </c>
      <c r="Q94" s="30">
        <v>0</v>
      </c>
      <c r="R94" s="19">
        <f t="shared" si="11"/>
        <v>2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11"/>
      <c r="AB94" s="7">
        <f t="shared" si="12"/>
        <v>0</v>
      </c>
      <c r="AC94" s="48"/>
    </row>
    <row r="95" spans="1:29" x14ac:dyDescent="0.3">
      <c r="A95" s="11"/>
      <c r="B95" s="11" t="s">
        <v>816</v>
      </c>
      <c r="C95" s="11">
        <v>450</v>
      </c>
      <c r="D95" s="11" t="s">
        <v>579</v>
      </c>
      <c r="E95" s="11" t="s">
        <v>580</v>
      </c>
      <c r="F95" s="35" t="s">
        <v>23</v>
      </c>
      <c r="G95" s="12">
        <v>43860</v>
      </c>
      <c r="H95" s="12"/>
      <c r="I95" s="30">
        <v>1</v>
      </c>
      <c r="J95" s="30">
        <v>1</v>
      </c>
      <c r="K95" s="30">
        <v>0</v>
      </c>
      <c r="L95" s="30">
        <v>0</v>
      </c>
      <c r="M95" s="30">
        <v>10</v>
      </c>
      <c r="N95" s="30">
        <v>83</v>
      </c>
      <c r="O95" s="30">
        <v>193</v>
      </c>
      <c r="P95" s="30">
        <v>27</v>
      </c>
      <c r="Q95" s="30">
        <v>0</v>
      </c>
      <c r="R95" s="19">
        <f t="shared" si="11"/>
        <v>315</v>
      </c>
      <c r="S95" s="30">
        <v>27</v>
      </c>
      <c r="T95" s="30">
        <v>55</v>
      </c>
      <c r="U95" s="30">
        <v>0</v>
      </c>
      <c r="V95" s="30">
        <v>0</v>
      </c>
      <c r="W95" s="30">
        <v>26</v>
      </c>
      <c r="X95" s="30">
        <v>21</v>
      </c>
      <c r="Y95" s="30">
        <v>6</v>
      </c>
      <c r="Z95" s="30">
        <v>0</v>
      </c>
      <c r="AA95" s="11"/>
      <c r="AB95" s="7">
        <f t="shared" si="12"/>
        <v>135</v>
      </c>
      <c r="AC95" s="48"/>
    </row>
    <row r="96" spans="1:29" x14ac:dyDescent="0.3">
      <c r="A96" s="11"/>
      <c r="B96" s="11" t="s">
        <v>817</v>
      </c>
      <c r="C96" s="11">
        <v>23</v>
      </c>
      <c r="D96" s="11" t="s">
        <v>202</v>
      </c>
      <c r="E96" s="11" t="s">
        <v>818</v>
      </c>
      <c r="F96" s="35" t="s">
        <v>23</v>
      </c>
      <c r="G96" s="12">
        <v>43860</v>
      </c>
      <c r="H96" s="12"/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23</v>
      </c>
      <c r="R96" s="19">
        <f t="shared" si="11"/>
        <v>23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11"/>
      <c r="AB96" s="7">
        <f t="shared" si="12"/>
        <v>0</v>
      </c>
      <c r="AC96" s="48"/>
    </row>
    <row r="97" spans="1:29" x14ac:dyDescent="0.3">
      <c r="A97" s="11"/>
      <c r="B97" s="11" t="s">
        <v>819</v>
      </c>
      <c r="C97" s="11">
        <v>4</v>
      </c>
      <c r="D97" s="11" t="s">
        <v>337</v>
      </c>
      <c r="E97" s="11" t="s">
        <v>820</v>
      </c>
      <c r="F97" s="35" t="s">
        <v>23</v>
      </c>
      <c r="G97" s="12">
        <v>43860</v>
      </c>
      <c r="H97" s="12"/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4</v>
      </c>
      <c r="O97" s="30">
        <v>0</v>
      </c>
      <c r="P97" s="30">
        <v>0</v>
      </c>
      <c r="Q97" s="30">
        <v>0</v>
      </c>
      <c r="R97" s="19">
        <f t="shared" si="11"/>
        <v>4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11"/>
      <c r="AB97" s="7">
        <f t="shared" si="12"/>
        <v>0</v>
      </c>
      <c r="AC97" s="48"/>
    </row>
    <row r="98" spans="1:29" x14ac:dyDescent="0.3">
      <c r="A98" s="11"/>
      <c r="B98" s="11" t="s">
        <v>821</v>
      </c>
      <c r="C98" s="11">
        <v>2</v>
      </c>
      <c r="D98" s="11" t="s">
        <v>48</v>
      </c>
      <c r="E98" s="11" t="s">
        <v>822</v>
      </c>
      <c r="F98" s="35" t="s">
        <v>23</v>
      </c>
      <c r="G98" s="12">
        <v>43861</v>
      </c>
      <c r="H98" s="12"/>
      <c r="I98" s="30">
        <v>0</v>
      </c>
      <c r="J98" s="30">
        <v>2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19">
        <f t="shared" si="11"/>
        <v>2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11"/>
      <c r="AB98" s="7">
        <f t="shared" si="12"/>
        <v>0</v>
      </c>
      <c r="AC98" s="48" t="s">
        <v>823</v>
      </c>
    </row>
    <row r="99" spans="1:29" x14ac:dyDescent="0.3">
      <c r="A99" s="11"/>
      <c r="B99" s="11" t="s">
        <v>824</v>
      </c>
      <c r="C99" s="11">
        <v>5</v>
      </c>
      <c r="D99" s="11" t="s">
        <v>192</v>
      </c>
      <c r="E99" s="11" t="s">
        <v>825</v>
      </c>
      <c r="F99" s="35" t="s">
        <v>23</v>
      </c>
      <c r="G99" s="12">
        <v>43864</v>
      </c>
      <c r="H99" s="12"/>
      <c r="I99" s="30">
        <v>0</v>
      </c>
      <c r="J99" s="30">
        <v>0</v>
      </c>
      <c r="K99" s="30">
        <v>0</v>
      </c>
      <c r="L99" s="30">
        <v>1</v>
      </c>
      <c r="M99" s="30">
        <v>4</v>
      </c>
      <c r="N99" s="30">
        <v>0</v>
      </c>
      <c r="O99" s="30">
        <v>0</v>
      </c>
      <c r="P99" s="30">
        <v>0</v>
      </c>
      <c r="Q99" s="30">
        <v>0</v>
      </c>
      <c r="R99" s="19">
        <f t="shared" si="11"/>
        <v>5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11"/>
      <c r="AB99" s="7">
        <f t="shared" si="12"/>
        <v>0</v>
      </c>
      <c r="AC99" s="48"/>
    </row>
    <row r="100" spans="1:29" x14ac:dyDescent="0.3">
      <c r="A100" s="11"/>
      <c r="B100" s="11" t="s">
        <v>826</v>
      </c>
      <c r="C100" s="11">
        <v>1</v>
      </c>
      <c r="D100" s="11" t="s">
        <v>48</v>
      </c>
      <c r="E100" s="11" t="s">
        <v>827</v>
      </c>
      <c r="F100" s="35" t="s">
        <v>80</v>
      </c>
      <c r="G100" s="12">
        <v>43866</v>
      </c>
      <c r="H100" s="12"/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1</v>
      </c>
      <c r="P100" s="30">
        <v>0</v>
      </c>
      <c r="Q100" s="30">
        <v>0</v>
      </c>
      <c r="R100" s="19">
        <f t="shared" si="11"/>
        <v>1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11"/>
      <c r="AB100" s="7">
        <f t="shared" si="12"/>
        <v>0</v>
      </c>
      <c r="AC100" s="48"/>
    </row>
    <row r="101" spans="1:29" x14ac:dyDescent="0.3">
      <c r="A101" s="11"/>
      <c r="B101" s="11" t="s">
        <v>828</v>
      </c>
      <c r="C101" s="11">
        <v>1</v>
      </c>
      <c r="D101" s="11" t="s">
        <v>192</v>
      </c>
      <c r="E101" s="11" t="s">
        <v>829</v>
      </c>
      <c r="F101" s="35"/>
      <c r="G101" s="12">
        <v>43867</v>
      </c>
      <c r="H101" s="12"/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R101" s="19">
        <f t="shared" si="11"/>
        <v>1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11"/>
      <c r="AB101" s="7">
        <f t="shared" si="12"/>
        <v>0</v>
      </c>
      <c r="AC101" s="48"/>
    </row>
    <row r="102" spans="1:29" x14ac:dyDescent="0.3">
      <c r="A102" s="11"/>
      <c r="B102" s="11" t="s">
        <v>830</v>
      </c>
      <c r="C102" s="11">
        <v>74</v>
      </c>
      <c r="D102" s="11" t="s">
        <v>31</v>
      </c>
      <c r="E102" s="11" t="s">
        <v>521</v>
      </c>
      <c r="F102" s="35" t="s">
        <v>23</v>
      </c>
      <c r="G102" s="12">
        <v>43872</v>
      </c>
      <c r="H102" s="12"/>
      <c r="I102" s="30">
        <v>0</v>
      </c>
      <c r="J102" s="30">
        <v>4</v>
      </c>
      <c r="K102" s="30">
        <v>0</v>
      </c>
      <c r="L102" s="30">
        <v>0</v>
      </c>
      <c r="M102" s="30">
        <v>16</v>
      </c>
      <c r="N102" s="30">
        <v>32</v>
      </c>
      <c r="O102" s="30">
        <v>0</v>
      </c>
      <c r="P102" s="30">
        <v>0</v>
      </c>
      <c r="Q102" s="30">
        <v>0</v>
      </c>
      <c r="R102" s="19">
        <f t="shared" si="11"/>
        <v>52</v>
      </c>
      <c r="S102" s="30">
        <v>3</v>
      </c>
      <c r="T102" s="30">
        <v>9</v>
      </c>
      <c r="U102" s="30">
        <v>0</v>
      </c>
      <c r="V102" s="30">
        <v>0</v>
      </c>
      <c r="W102" s="30">
        <v>2</v>
      </c>
      <c r="X102" s="30">
        <v>6</v>
      </c>
      <c r="Y102" s="30">
        <v>2</v>
      </c>
      <c r="Z102" s="30">
        <v>0</v>
      </c>
      <c r="AA102" s="11"/>
      <c r="AB102" s="7">
        <f t="shared" si="12"/>
        <v>22</v>
      </c>
      <c r="AC102" s="48"/>
    </row>
    <row r="103" spans="1:29" x14ac:dyDescent="0.3">
      <c r="A103" s="11"/>
      <c r="B103" s="11" t="s">
        <v>831</v>
      </c>
      <c r="C103" s="11">
        <v>1</v>
      </c>
      <c r="D103" s="11" t="s">
        <v>192</v>
      </c>
      <c r="E103" s="11" t="s">
        <v>832</v>
      </c>
      <c r="F103" s="35"/>
      <c r="G103" s="12">
        <v>43875</v>
      </c>
      <c r="H103" s="12"/>
      <c r="I103" s="30">
        <v>0</v>
      </c>
      <c r="J103" s="30">
        <v>0</v>
      </c>
      <c r="K103" s="30">
        <v>0</v>
      </c>
      <c r="L103" s="30">
        <v>1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19">
        <f t="shared" si="11"/>
        <v>1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11"/>
      <c r="AB103" s="7">
        <f t="shared" si="12"/>
        <v>0</v>
      </c>
      <c r="AC103" s="48"/>
    </row>
    <row r="104" spans="1:29" x14ac:dyDescent="0.3">
      <c r="A104" s="11"/>
      <c r="B104" s="11" t="s">
        <v>833</v>
      </c>
      <c r="C104" s="11">
        <v>1</v>
      </c>
      <c r="D104" s="11" t="s">
        <v>192</v>
      </c>
      <c r="E104" s="11" t="s">
        <v>834</v>
      </c>
      <c r="F104" s="35" t="s">
        <v>80</v>
      </c>
      <c r="G104" s="12">
        <v>43875</v>
      </c>
      <c r="H104" s="12"/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1</v>
      </c>
      <c r="P104" s="30">
        <v>0</v>
      </c>
      <c r="Q104" s="30">
        <v>0</v>
      </c>
      <c r="R104" s="19">
        <f t="shared" si="11"/>
        <v>1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11"/>
      <c r="AB104" s="7">
        <f t="shared" si="12"/>
        <v>0</v>
      </c>
      <c r="AC104" s="48"/>
    </row>
    <row r="105" spans="1:29" x14ac:dyDescent="0.3">
      <c r="A105" s="11"/>
      <c r="B105" s="11" t="s">
        <v>835</v>
      </c>
      <c r="C105" s="11">
        <v>4</v>
      </c>
      <c r="D105" s="11" t="s">
        <v>238</v>
      </c>
      <c r="E105" s="11" t="s">
        <v>249</v>
      </c>
      <c r="F105" s="35" t="s">
        <v>23</v>
      </c>
      <c r="G105" s="12">
        <v>43879</v>
      </c>
      <c r="H105" s="12"/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1</v>
      </c>
      <c r="O105" s="30">
        <v>3</v>
      </c>
      <c r="P105" s="30">
        <v>0</v>
      </c>
      <c r="Q105" s="30">
        <v>0</v>
      </c>
      <c r="R105" s="19">
        <f t="shared" si="11"/>
        <v>4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11"/>
      <c r="AB105" s="7">
        <f t="shared" si="12"/>
        <v>0</v>
      </c>
      <c r="AC105" s="48"/>
    </row>
    <row r="106" spans="1:29" x14ac:dyDescent="0.3">
      <c r="A106" s="11"/>
      <c r="B106" s="11" t="s">
        <v>836</v>
      </c>
      <c r="C106" s="11">
        <v>2</v>
      </c>
      <c r="D106" s="11" t="s">
        <v>40</v>
      </c>
      <c r="E106" s="11" t="s">
        <v>616</v>
      </c>
      <c r="F106" s="35" t="s">
        <v>23</v>
      </c>
      <c r="G106" s="12">
        <v>43886</v>
      </c>
      <c r="H106" s="12"/>
      <c r="I106" s="30">
        <v>0</v>
      </c>
      <c r="J106" s="30">
        <v>2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19">
        <f t="shared" si="11"/>
        <v>2</v>
      </c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11"/>
      <c r="AB106" s="7">
        <f t="shared" si="12"/>
        <v>0</v>
      </c>
      <c r="AC106" s="48"/>
    </row>
    <row r="107" spans="1:29" x14ac:dyDescent="0.3">
      <c r="A107" s="11"/>
      <c r="B107" s="11" t="s">
        <v>837</v>
      </c>
      <c r="C107" s="11">
        <v>34</v>
      </c>
      <c r="D107" s="11" t="s">
        <v>87</v>
      </c>
      <c r="E107" s="43" t="s">
        <v>838</v>
      </c>
      <c r="F107" s="35" t="s">
        <v>23</v>
      </c>
      <c r="G107" s="12">
        <v>43889</v>
      </c>
      <c r="H107" s="12"/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19">
        <f t="shared" si="11"/>
        <v>0</v>
      </c>
      <c r="S107" s="30">
        <v>14</v>
      </c>
      <c r="T107" s="30">
        <v>6</v>
      </c>
      <c r="U107" s="30">
        <v>0</v>
      </c>
      <c r="V107" s="30">
        <v>0</v>
      </c>
      <c r="W107" s="30">
        <v>6</v>
      </c>
      <c r="X107" s="30">
        <v>8</v>
      </c>
      <c r="Y107" s="30">
        <v>0</v>
      </c>
      <c r="Z107" s="30">
        <v>0</v>
      </c>
      <c r="AA107" s="11"/>
      <c r="AB107" s="7">
        <f t="shared" si="12"/>
        <v>34</v>
      </c>
      <c r="AC107" s="48"/>
    </row>
    <row r="108" spans="1:29" x14ac:dyDescent="0.3">
      <c r="A108" s="11"/>
      <c r="B108" s="11" t="s">
        <v>839</v>
      </c>
      <c r="C108" s="11">
        <v>10</v>
      </c>
      <c r="D108" s="11" t="s">
        <v>48</v>
      </c>
      <c r="E108" s="43" t="s">
        <v>840</v>
      </c>
      <c r="F108" s="35" t="s">
        <v>23</v>
      </c>
      <c r="G108" s="12">
        <v>43889</v>
      </c>
      <c r="H108" s="12"/>
      <c r="I108" s="30">
        <v>0</v>
      </c>
      <c r="J108" s="30">
        <v>0</v>
      </c>
      <c r="K108" s="30">
        <v>0</v>
      </c>
      <c r="L108" s="30">
        <v>0</v>
      </c>
      <c r="M108" s="30">
        <v>2</v>
      </c>
      <c r="N108" s="30">
        <v>4</v>
      </c>
      <c r="O108" s="30">
        <v>4</v>
      </c>
      <c r="P108" s="30">
        <v>0</v>
      </c>
      <c r="Q108" s="30">
        <v>0</v>
      </c>
      <c r="R108" s="19">
        <f t="shared" si="11"/>
        <v>10</v>
      </c>
      <c r="S108" s="30">
        <v>0</v>
      </c>
      <c r="T108" s="30">
        <v>0</v>
      </c>
      <c r="U108" s="30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11"/>
      <c r="AB108" s="7">
        <f t="shared" si="12"/>
        <v>0</v>
      </c>
      <c r="AC108" s="46"/>
    </row>
    <row r="109" spans="1:29" x14ac:dyDescent="0.3">
      <c r="A109" s="11"/>
      <c r="B109" s="11" t="s">
        <v>841</v>
      </c>
      <c r="C109" s="11">
        <v>2</v>
      </c>
      <c r="D109" s="11" t="s">
        <v>403</v>
      </c>
      <c r="E109" s="43" t="s">
        <v>842</v>
      </c>
      <c r="F109" s="35" t="s">
        <v>23</v>
      </c>
      <c r="G109" s="12">
        <v>43894</v>
      </c>
      <c r="H109" s="12"/>
      <c r="I109" s="30">
        <v>0</v>
      </c>
      <c r="J109" s="30">
        <v>0</v>
      </c>
      <c r="K109" s="30">
        <v>0</v>
      </c>
      <c r="L109" s="30">
        <v>0</v>
      </c>
      <c r="M109" s="30">
        <v>2</v>
      </c>
      <c r="N109" s="30">
        <v>0</v>
      </c>
      <c r="O109" s="30">
        <v>0</v>
      </c>
      <c r="P109" s="30">
        <v>0</v>
      </c>
      <c r="Q109" s="30">
        <v>0</v>
      </c>
      <c r="R109" s="19">
        <f t="shared" si="11"/>
        <v>2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11"/>
      <c r="AB109" s="7">
        <f t="shared" si="12"/>
        <v>0</v>
      </c>
      <c r="AC109" s="46"/>
    </row>
    <row r="110" spans="1:29" x14ac:dyDescent="0.3">
      <c r="A110" s="11"/>
      <c r="B110" s="11" t="s">
        <v>843</v>
      </c>
      <c r="C110" s="11">
        <v>2</v>
      </c>
      <c r="D110" s="11" t="s">
        <v>192</v>
      </c>
      <c r="E110" s="43" t="s">
        <v>844</v>
      </c>
      <c r="F110" s="35" t="s">
        <v>23</v>
      </c>
      <c r="G110" s="12">
        <v>43894</v>
      </c>
      <c r="H110" s="12"/>
      <c r="I110" s="30">
        <v>0</v>
      </c>
      <c r="J110" s="30">
        <v>0</v>
      </c>
      <c r="K110" s="30">
        <v>0</v>
      </c>
      <c r="L110" s="30">
        <v>1</v>
      </c>
      <c r="M110" s="30">
        <v>0</v>
      </c>
      <c r="N110" s="30">
        <v>0</v>
      </c>
      <c r="O110" s="30">
        <v>1</v>
      </c>
      <c r="P110" s="30">
        <v>0</v>
      </c>
      <c r="Q110" s="30">
        <v>0</v>
      </c>
      <c r="R110" s="19">
        <f t="shared" si="11"/>
        <v>2</v>
      </c>
      <c r="S110" s="30">
        <v>0</v>
      </c>
      <c r="T110" s="30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30">
        <v>0</v>
      </c>
      <c r="AA110" s="11"/>
      <c r="AB110" s="7">
        <f t="shared" si="12"/>
        <v>0</v>
      </c>
      <c r="AC110" s="46"/>
    </row>
    <row r="111" spans="1:29" x14ac:dyDescent="0.3">
      <c r="A111" s="11"/>
      <c r="B111" s="11" t="s">
        <v>845</v>
      </c>
      <c r="C111" s="11">
        <v>2</v>
      </c>
      <c r="D111" s="11" t="s">
        <v>202</v>
      </c>
      <c r="E111" s="43" t="s">
        <v>846</v>
      </c>
      <c r="F111" s="35" t="s">
        <v>23</v>
      </c>
      <c r="G111" s="12">
        <v>43895</v>
      </c>
      <c r="H111" s="12"/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2</v>
      </c>
      <c r="Q111" s="30">
        <v>0</v>
      </c>
      <c r="R111" s="19">
        <f t="shared" si="11"/>
        <v>2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11"/>
      <c r="AB111" s="7">
        <f t="shared" si="12"/>
        <v>0</v>
      </c>
      <c r="AC111" s="46"/>
    </row>
    <row r="112" spans="1:29" x14ac:dyDescent="0.3">
      <c r="A112" s="11"/>
      <c r="B112" s="11" t="s">
        <v>847</v>
      </c>
      <c r="C112" s="11">
        <v>1</v>
      </c>
      <c r="D112" s="11" t="s">
        <v>40</v>
      </c>
      <c r="E112" s="43" t="s">
        <v>848</v>
      </c>
      <c r="F112" s="35" t="s">
        <v>23</v>
      </c>
      <c r="G112" s="12">
        <v>43896</v>
      </c>
      <c r="H112" s="12"/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1</v>
      </c>
      <c r="O112" s="30">
        <v>0</v>
      </c>
      <c r="P112" s="30">
        <v>0</v>
      </c>
      <c r="Q112" s="30">
        <v>0</v>
      </c>
      <c r="R112" s="19">
        <f t="shared" si="11"/>
        <v>1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11"/>
      <c r="AB112" s="7">
        <f t="shared" si="12"/>
        <v>0</v>
      </c>
      <c r="AC112" s="46"/>
    </row>
    <row r="113" spans="1:29" x14ac:dyDescent="0.3">
      <c r="A113" s="11"/>
      <c r="B113" s="11" t="s">
        <v>849</v>
      </c>
      <c r="C113" s="11">
        <v>2</v>
      </c>
      <c r="D113" s="11" t="s">
        <v>48</v>
      </c>
      <c r="E113" s="43" t="s">
        <v>850</v>
      </c>
      <c r="F113" s="35" t="s">
        <v>23</v>
      </c>
      <c r="G113" s="12">
        <v>43909</v>
      </c>
      <c r="H113" s="12"/>
      <c r="I113" s="30">
        <v>1</v>
      </c>
      <c r="J113" s="30">
        <v>1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19">
        <f t="shared" si="11"/>
        <v>2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11"/>
      <c r="AB113" s="7">
        <f t="shared" si="12"/>
        <v>0</v>
      </c>
      <c r="AC113" s="46"/>
    </row>
    <row r="114" spans="1:29" s="2" customFormat="1" x14ac:dyDescent="0.3">
      <c r="A114" s="5"/>
      <c r="B114" s="5" t="s">
        <v>104</v>
      </c>
      <c r="C114" s="7">
        <f>SUM(C92:C113)</f>
        <v>626</v>
      </c>
      <c r="D114" s="13"/>
      <c r="E114" s="5"/>
      <c r="F114" s="7">
        <f>COUNTIF(F92:F113,"Y")</f>
        <v>2</v>
      </c>
      <c r="G114" s="7" t="s">
        <v>105</v>
      </c>
      <c r="H114" s="7"/>
      <c r="I114" s="5">
        <f>SUM(I92:I113)</f>
        <v>2</v>
      </c>
      <c r="J114" s="5">
        <f t="shared" ref="J114:AB114" si="13">SUM(J92:J113)</f>
        <v>10</v>
      </c>
      <c r="K114" s="5">
        <f t="shared" si="13"/>
        <v>0</v>
      </c>
      <c r="L114" s="5">
        <f t="shared" si="13"/>
        <v>4</v>
      </c>
      <c r="M114" s="5">
        <f t="shared" si="13"/>
        <v>34</v>
      </c>
      <c r="N114" s="5">
        <f t="shared" si="13"/>
        <v>127</v>
      </c>
      <c r="O114" s="5">
        <f t="shared" si="13"/>
        <v>204</v>
      </c>
      <c r="P114" s="5">
        <f t="shared" si="13"/>
        <v>29</v>
      </c>
      <c r="Q114" s="5">
        <f t="shared" si="13"/>
        <v>23</v>
      </c>
      <c r="R114" s="17">
        <f t="shared" si="13"/>
        <v>433</v>
      </c>
      <c r="S114" s="5">
        <f t="shared" si="13"/>
        <v>44</v>
      </c>
      <c r="T114" s="5">
        <f t="shared" si="13"/>
        <v>70</v>
      </c>
      <c r="U114" s="5">
        <f t="shared" si="13"/>
        <v>0</v>
      </c>
      <c r="V114" s="5">
        <f t="shared" si="13"/>
        <v>0</v>
      </c>
      <c r="W114" s="5">
        <f t="shared" si="13"/>
        <v>36</v>
      </c>
      <c r="X114" s="5">
        <f t="shared" si="13"/>
        <v>35</v>
      </c>
      <c r="Y114" s="5">
        <f t="shared" si="13"/>
        <v>8</v>
      </c>
      <c r="Z114" s="5">
        <f t="shared" si="13"/>
        <v>0</v>
      </c>
      <c r="AA114" s="5">
        <f t="shared" si="13"/>
        <v>0</v>
      </c>
      <c r="AB114" s="17">
        <f t="shared" si="13"/>
        <v>193</v>
      </c>
      <c r="AC114" s="47"/>
    </row>
    <row r="115" spans="1:29" s="2" customFormat="1" x14ac:dyDescent="0.3">
      <c r="A115" s="21"/>
      <c r="B115" s="21"/>
      <c r="C115" s="22"/>
      <c r="D115" s="28"/>
      <c r="E115" s="21"/>
      <c r="F115" s="22"/>
      <c r="G115" s="22"/>
      <c r="H115" s="22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49"/>
    </row>
    <row r="116" spans="1:29" ht="26.5" customHeight="1" x14ac:dyDescent="0.3">
      <c r="A116" s="14"/>
      <c r="B116" s="15" t="s">
        <v>106</v>
      </c>
      <c r="C116" s="17">
        <f>C114+C90+C67+C28</f>
        <v>4247</v>
      </c>
      <c r="D116" s="16"/>
      <c r="E116" s="14"/>
      <c r="F116" s="17">
        <f>F90+F67+F28+F114</f>
        <v>5</v>
      </c>
      <c r="G116" s="15" t="s">
        <v>851</v>
      </c>
      <c r="H116" s="15"/>
      <c r="I116" s="15">
        <f t="shared" ref="I116:AB116" si="14">I114+I90+I67+I28</f>
        <v>722</v>
      </c>
      <c r="J116" s="15">
        <f t="shared" si="14"/>
        <v>533</v>
      </c>
      <c r="K116" s="15">
        <f t="shared" si="14"/>
        <v>14</v>
      </c>
      <c r="L116" s="15">
        <f t="shared" si="14"/>
        <v>27</v>
      </c>
      <c r="M116" s="15">
        <f t="shared" si="14"/>
        <v>174</v>
      </c>
      <c r="N116" s="15">
        <f t="shared" si="14"/>
        <v>765</v>
      </c>
      <c r="O116" s="15">
        <f t="shared" si="14"/>
        <v>877</v>
      </c>
      <c r="P116" s="15">
        <f t="shared" si="14"/>
        <v>106</v>
      </c>
      <c r="Q116" s="15">
        <f t="shared" si="14"/>
        <v>206</v>
      </c>
      <c r="R116" s="15">
        <f t="shared" si="14"/>
        <v>3424</v>
      </c>
      <c r="S116" s="15">
        <f t="shared" si="14"/>
        <v>146</v>
      </c>
      <c r="T116" s="15">
        <f t="shared" si="14"/>
        <v>274</v>
      </c>
      <c r="U116" s="15">
        <f t="shared" si="14"/>
        <v>1</v>
      </c>
      <c r="V116" s="15">
        <f t="shared" si="14"/>
        <v>4</v>
      </c>
      <c r="W116" s="15">
        <f t="shared" si="14"/>
        <v>180</v>
      </c>
      <c r="X116" s="15">
        <f t="shared" si="14"/>
        <v>170</v>
      </c>
      <c r="Y116" s="15">
        <f t="shared" si="14"/>
        <v>48</v>
      </c>
      <c r="Z116" s="15">
        <f t="shared" si="14"/>
        <v>0</v>
      </c>
      <c r="AA116" s="15">
        <f t="shared" si="14"/>
        <v>0</v>
      </c>
      <c r="AB116" s="15">
        <f t="shared" si="14"/>
        <v>823</v>
      </c>
      <c r="AC116" s="15"/>
    </row>
    <row r="117" spans="1:29" x14ac:dyDescent="0.3">
      <c r="D117" s="3"/>
      <c r="AC117" s="1"/>
    </row>
    <row r="118" spans="1:29" x14ac:dyDescent="0.3">
      <c r="D118" s="3"/>
      <c r="J118" s="159" t="s">
        <v>108</v>
      </c>
      <c r="K118" s="159"/>
      <c r="L118" s="159"/>
      <c r="M118" s="159"/>
      <c r="N118" s="159"/>
      <c r="O118" s="29">
        <f>R116+AB116</f>
        <v>4247</v>
      </c>
      <c r="AC118" s="1"/>
    </row>
    <row r="119" spans="1:29" x14ac:dyDescent="0.3">
      <c r="D119" s="3"/>
      <c r="J119" s="159" t="s">
        <v>109</v>
      </c>
      <c r="K119" s="159"/>
      <c r="L119" s="159"/>
      <c r="M119" s="159"/>
      <c r="N119" s="159"/>
      <c r="O119" s="41">
        <f>AB116/C116*100</f>
        <v>19.378384742170944</v>
      </c>
    </row>
    <row r="120" spans="1:29" x14ac:dyDescent="0.3">
      <c r="D120" s="3"/>
    </row>
    <row r="121" spans="1:29" x14ac:dyDescent="0.3">
      <c r="D121" s="3"/>
    </row>
    <row r="122" spans="1:29" x14ac:dyDescent="0.3">
      <c r="D122" s="3"/>
    </row>
    <row r="123" spans="1:29" x14ac:dyDescent="0.3">
      <c r="D123" s="3"/>
    </row>
    <row r="124" spans="1:29" x14ac:dyDescent="0.3">
      <c r="D124" s="3"/>
    </row>
    <row r="125" spans="1:29" x14ac:dyDescent="0.3">
      <c r="D125" s="3"/>
    </row>
    <row r="126" spans="1:29" x14ac:dyDescent="0.3">
      <c r="D126" s="3"/>
    </row>
    <row r="127" spans="1:29" x14ac:dyDescent="0.3">
      <c r="D127" s="3"/>
    </row>
    <row r="128" spans="1:29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  <row r="154" spans="4:4" x14ac:dyDescent="0.3">
      <c r="D154" s="3"/>
    </row>
    <row r="155" spans="4:4" x14ac:dyDescent="0.3">
      <c r="D155" s="3"/>
    </row>
    <row r="156" spans="4:4" x14ac:dyDescent="0.3">
      <c r="D156" s="3"/>
    </row>
    <row r="157" spans="4:4" x14ac:dyDescent="0.3">
      <c r="D157" s="3"/>
    </row>
    <row r="158" spans="4:4" x14ac:dyDescent="0.3">
      <c r="D158" s="3"/>
    </row>
    <row r="159" spans="4:4" x14ac:dyDescent="0.3">
      <c r="D159" s="3"/>
    </row>
    <row r="160" spans="4:4" x14ac:dyDescent="0.3">
      <c r="D160" s="3"/>
    </row>
    <row r="161" spans="4:4" x14ac:dyDescent="0.3">
      <c r="D161" s="3"/>
    </row>
    <row r="162" spans="4:4" x14ac:dyDescent="0.3">
      <c r="D162" s="3"/>
    </row>
    <row r="163" spans="4:4" x14ac:dyDescent="0.3">
      <c r="D163" s="3"/>
    </row>
    <row r="164" spans="4:4" x14ac:dyDescent="0.3">
      <c r="D164" s="3"/>
    </row>
    <row r="165" spans="4:4" x14ac:dyDescent="0.3">
      <c r="D165" s="3"/>
    </row>
    <row r="166" spans="4:4" x14ac:dyDescent="0.3">
      <c r="D166" s="3"/>
    </row>
    <row r="167" spans="4:4" x14ac:dyDescent="0.3">
      <c r="D167" s="3"/>
    </row>
    <row r="168" spans="4:4" x14ac:dyDescent="0.3">
      <c r="D168" s="3"/>
    </row>
    <row r="169" spans="4:4" x14ac:dyDescent="0.3">
      <c r="D169" s="3"/>
    </row>
    <row r="170" spans="4:4" x14ac:dyDescent="0.3">
      <c r="D170" s="3"/>
    </row>
    <row r="171" spans="4:4" x14ac:dyDescent="0.3">
      <c r="D171" s="3"/>
    </row>
    <row r="172" spans="4:4" x14ac:dyDescent="0.3">
      <c r="D172" s="3"/>
    </row>
    <row r="173" spans="4:4" x14ac:dyDescent="0.3">
      <c r="D173" s="3"/>
    </row>
    <row r="174" spans="4:4" x14ac:dyDescent="0.3">
      <c r="D174" s="3"/>
    </row>
    <row r="175" spans="4:4" x14ac:dyDescent="0.3">
      <c r="D175" s="3"/>
    </row>
    <row r="176" spans="4:4" x14ac:dyDescent="0.3">
      <c r="D176" s="3"/>
    </row>
    <row r="177" spans="4:4" x14ac:dyDescent="0.3">
      <c r="D177" s="3"/>
    </row>
  </sheetData>
  <mergeCells count="6">
    <mergeCell ref="J118:N118"/>
    <mergeCell ref="J119:N119"/>
    <mergeCell ref="AC3:AC4"/>
    <mergeCell ref="A1:F1"/>
    <mergeCell ref="I3:Q3"/>
    <mergeCell ref="S3:A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31D9-D185-4640-AC46-EC9D361D77CA}">
  <dimension ref="A1:AC153"/>
  <sheetViews>
    <sheetView zoomScale="70" zoomScaleNormal="70" workbookViewId="0">
      <selection activeCell="F33" sqref="F33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4.7265625" style="1" bestFit="1" customWidth="1"/>
    <col min="7" max="7" width="13.81640625" style="1" customWidth="1"/>
    <col min="8" max="8" width="15.7265625" style="1" bestFit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16384" width="10.453125" style="1"/>
  </cols>
  <sheetData>
    <row r="1" spans="1:28" ht="21" x14ac:dyDescent="0.5">
      <c r="A1" s="154" t="s">
        <v>852</v>
      </c>
      <c r="B1" s="154"/>
      <c r="C1" s="154"/>
      <c r="D1" s="154"/>
      <c r="E1" s="154"/>
      <c r="F1" s="154"/>
      <c r="G1" s="154"/>
    </row>
    <row r="2" spans="1:28" x14ac:dyDescent="0.3">
      <c r="D2" s="3"/>
    </row>
    <row r="3" spans="1:28" x14ac:dyDescent="0.3">
      <c r="D3" s="3"/>
      <c r="I3" s="155" t="s">
        <v>0</v>
      </c>
      <c r="J3" s="155"/>
      <c r="K3" s="155"/>
      <c r="L3" s="155"/>
      <c r="M3" s="155"/>
      <c r="N3" s="155"/>
      <c r="O3" s="155"/>
      <c r="P3" s="155"/>
      <c r="Q3" s="155"/>
      <c r="R3" s="4"/>
      <c r="S3" s="156" t="s">
        <v>1</v>
      </c>
      <c r="T3" s="157"/>
      <c r="U3" s="157"/>
      <c r="V3" s="157"/>
      <c r="W3" s="157"/>
      <c r="X3" s="157"/>
      <c r="Y3" s="157"/>
      <c r="Z3" s="157"/>
      <c r="AA3" s="158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853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</row>
    <row r="6" spans="1:28" x14ac:dyDescent="0.3">
      <c r="A6" s="11"/>
      <c r="B6" s="11"/>
      <c r="C6" s="11"/>
      <c r="D6" s="12"/>
      <c r="E6" s="11"/>
      <c r="F6" s="11"/>
      <c r="G6" s="11"/>
      <c r="H6" s="12"/>
      <c r="I6" s="11"/>
      <c r="J6" s="11"/>
      <c r="K6" s="11"/>
      <c r="L6" s="11"/>
      <c r="M6" s="11"/>
      <c r="N6" s="11"/>
      <c r="O6" s="11"/>
      <c r="P6" s="11"/>
      <c r="Q6" s="11"/>
      <c r="R6" s="7">
        <f>SUM(I6:Q6)</f>
        <v>0</v>
      </c>
      <c r="S6" s="11"/>
      <c r="T6" s="11"/>
      <c r="U6" s="11"/>
      <c r="V6" s="11"/>
      <c r="W6" s="11"/>
      <c r="X6" s="11"/>
      <c r="Y6" s="11"/>
      <c r="Z6" s="11"/>
      <c r="AA6" s="11"/>
      <c r="AB6" s="7">
        <f>SUM(S6:AA6)</f>
        <v>0</v>
      </c>
    </row>
    <row r="7" spans="1:28" x14ac:dyDescent="0.3">
      <c r="A7" s="11"/>
      <c r="B7" s="11"/>
      <c r="C7" s="11"/>
      <c r="D7" s="12"/>
      <c r="E7" s="11"/>
      <c r="F7" s="11"/>
      <c r="G7" s="11"/>
      <c r="H7" s="12"/>
      <c r="I7" s="11"/>
      <c r="J7" s="11"/>
      <c r="K7" s="11"/>
      <c r="L7" s="11"/>
      <c r="M7" s="11"/>
      <c r="N7" s="11"/>
      <c r="O7" s="11"/>
      <c r="P7" s="11"/>
      <c r="Q7" s="11"/>
      <c r="R7" s="7">
        <f t="shared" ref="R7:R22" si="0">SUM(I7:Q7)</f>
        <v>0</v>
      </c>
      <c r="S7" s="11"/>
      <c r="T7" s="11"/>
      <c r="U7" s="11"/>
      <c r="V7" s="11"/>
      <c r="W7" s="11"/>
      <c r="X7" s="11"/>
      <c r="Y7" s="11"/>
      <c r="Z7" s="11"/>
      <c r="AA7" s="11"/>
      <c r="AB7" s="7">
        <f t="shared" ref="AB7:AB22" si="1">SUM(S7:AA7)</f>
        <v>0</v>
      </c>
    </row>
    <row r="8" spans="1:28" x14ac:dyDescent="0.3">
      <c r="A8" s="11"/>
      <c r="B8" s="11"/>
      <c r="C8" s="11"/>
      <c r="D8" s="12"/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7">
        <f t="shared" si="0"/>
        <v>0</v>
      </c>
      <c r="S8" s="11"/>
      <c r="T8" s="11"/>
      <c r="U8" s="11"/>
      <c r="V8" s="11"/>
      <c r="W8" s="11"/>
      <c r="X8" s="11"/>
      <c r="Y8" s="11"/>
      <c r="Z8" s="11"/>
      <c r="AA8" s="11"/>
      <c r="AB8" s="7">
        <f t="shared" si="1"/>
        <v>0</v>
      </c>
    </row>
    <row r="9" spans="1:28" x14ac:dyDescent="0.3">
      <c r="A9" s="11"/>
      <c r="B9" s="11"/>
      <c r="C9" s="11"/>
      <c r="D9" s="12"/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7">
        <f t="shared" si="0"/>
        <v>0</v>
      </c>
      <c r="S9" s="11"/>
      <c r="T9" s="11"/>
      <c r="U9" s="11"/>
      <c r="V9" s="11"/>
      <c r="W9" s="11"/>
      <c r="X9" s="11"/>
      <c r="Y9" s="11"/>
      <c r="Z9" s="11"/>
      <c r="AA9" s="11"/>
      <c r="AB9" s="7">
        <f t="shared" si="1"/>
        <v>0</v>
      </c>
    </row>
    <row r="10" spans="1:28" x14ac:dyDescent="0.3">
      <c r="A10" s="11"/>
      <c r="B10" s="11"/>
      <c r="C10" s="11"/>
      <c r="D10" s="12"/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7">
        <f t="shared" si="0"/>
        <v>0</v>
      </c>
      <c r="S10" s="11"/>
      <c r="T10" s="11"/>
      <c r="U10" s="11"/>
      <c r="V10" s="11"/>
      <c r="W10" s="11"/>
      <c r="X10" s="11"/>
      <c r="Y10" s="11"/>
      <c r="Z10" s="11"/>
      <c r="AA10" s="11"/>
      <c r="AB10" s="7">
        <f t="shared" si="1"/>
        <v>0</v>
      </c>
    </row>
    <row r="11" spans="1:28" x14ac:dyDescent="0.3">
      <c r="A11" s="11"/>
      <c r="B11" s="11"/>
      <c r="C11" s="11"/>
      <c r="D11" s="11"/>
      <c r="E11" s="11"/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7">
        <f t="shared" si="0"/>
        <v>0</v>
      </c>
      <c r="S11" s="11"/>
      <c r="T11" s="11"/>
      <c r="U11" s="11"/>
      <c r="V11" s="11"/>
      <c r="W11" s="11"/>
      <c r="X11" s="11"/>
      <c r="Y11" s="11"/>
      <c r="Z11" s="11"/>
      <c r="AA11" s="11"/>
      <c r="AB11" s="7">
        <f t="shared" si="1"/>
        <v>0</v>
      </c>
    </row>
    <row r="12" spans="1:28" x14ac:dyDescent="0.3">
      <c r="A12" s="11"/>
      <c r="B12" s="11"/>
      <c r="C12" s="11"/>
      <c r="D12" s="11"/>
      <c r="E12" s="11"/>
      <c r="F12" s="11"/>
      <c r="G12" s="11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7">
        <f t="shared" si="0"/>
        <v>0</v>
      </c>
      <c r="S12" s="11"/>
      <c r="T12" s="11"/>
      <c r="U12" s="11"/>
      <c r="V12" s="11"/>
      <c r="W12" s="11"/>
      <c r="X12" s="11"/>
      <c r="Y12" s="11"/>
      <c r="Z12" s="11"/>
      <c r="AA12" s="11"/>
      <c r="AB12" s="7">
        <f t="shared" si="1"/>
        <v>0</v>
      </c>
    </row>
    <row r="13" spans="1:28" x14ac:dyDescent="0.3">
      <c r="A13" s="11"/>
      <c r="B13" s="11"/>
      <c r="C13" s="11"/>
      <c r="D13" s="12"/>
      <c r="E13" s="11"/>
      <c r="F13" s="11"/>
      <c r="G13" s="11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7">
        <f t="shared" si="0"/>
        <v>0</v>
      </c>
      <c r="S13" s="11"/>
      <c r="T13" s="11"/>
      <c r="U13" s="11"/>
      <c r="V13" s="11"/>
      <c r="W13" s="11"/>
      <c r="X13" s="11"/>
      <c r="Y13" s="11"/>
      <c r="Z13" s="11"/>
      <c r="AA13" s="11"/>
      <c r="AB13" s="7">
        <f t="shared" si="1"/>
        <v>0</v>
      </c>
    </row>
    <row r="14" spans="1:28" x14ac:dyDescent="0.3">
      <c r="A14" s="11"/>
      <c r="B14" s="11"/>
      <c r="C14" s="11"/>
      <c r="D14" s="12"/>
      <c r="E14" s="11"/>
      <c r="F14" s="11"/>
      <c r="G14" s="11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7">
        <f t="shared" si="0"/>
        <v>0</v>
      </c>
      <c r="S14" s="11"/>
      <c r="T14" s="11"/>
      <c r="U14" s="11"/>
      <c r="V14" s="11"/>
      <c r="W14" s="11"/>
      <c r="X14" s="11"/>
      <c r="Y14" s="11"/>
      <c r="Z14" s="11"/>
      <c r="AA14" s="11"/>
      <c r="AB14" s="7">
        <f t="shared" si="1"/>
        <v>0</v>
      </c>
    </row>
    <row r="15" spans="1:28" x14ac:dyDescent="0.3">
      <c r="A15" s="11"/>
      <c r="B15" s="11"/>
      <c r="C15" s="11"/>
      <c r="D15" s="12"/>
      <c r="E15" s="11"/>
      <c r="F15" s="11"/>
      <c r="G15" s="11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7">
        <f t="shared" si="0"/>
        <v>0</v>
      </c>
      <c r="S15" s="11"/>
      <c r="T15" s="11"/>
      <c r="U15" s="11"/>
      <c r="V15" s="11"/>
      <c r="W15" s="11"/>
      <c r="X15" s="11"/>
      <c r="Y15" s="11"/>
      <c r="Z15" s="11"/>
      <c r="AA15" s="11"/>
      <c r="AB15" s="7">
        <f t="shared" si="1"/>
        <v>0</v>
      </c>
    </row>
    <row r="16" spans="1:28" x14ac:dyDescent="0.3">
      <c r="A16" s="11"/>
      <c r="B16" s="11"/>
      <c r="C16" s="11"/>
      <c r="D16" s="12"/>
      <c r="E16" s="11"/>
      <c r="F16" s="11"/>
      <c r="G16" s="11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7">
        <f t="shared" si="0"/>
        <v>0</v>
      </c>
      <c r="S16" s="11"/>
      <c r="T16" s="11"/>
      <c r="U16" s="11"/>
      <c r="V16" s="11"/>
      <c r="W16" s="11"/>
      <c r="X16" s="11"/>
      <c r="Y16" s="11"/>
      <c r="Z16" s="11"/>
      <c r="AA16" s="11"/>
      <c r="AB16" s="7">
        <f t="shared" si="1"/>
        <v>0</v>
      </c>
    </row>
    <row r="17" spans="1:28" x14ac:dyDescent="0.3">
      <c r="A17" s="11"/>
      <c r="B17" s="11"/>
      <c r="C17" s="11"/>
      <c r="D17" s="12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7">
        <f t="shared" si="0"/>
        <v>0</v>
      </c>
      <c r="S17" s="11"/>
      <c r="T17" s="11"/>
      <c r="U17" s="11"/>
      <c r="V17" s="11"/>
      <c r="W17" s="11"/>
      <c r="X17" s="11"/>
      <c r="Y17" s="11"/>
      <c r="Z17" s="11"/>
      <c r="AA17" s="11"/>
      <c r="AB17" s="7">
        <f t="shared" si="1"/>
        <v>0</v>
      </c>
    </row>
    <row r="18" spans="1:28" x14ac:dyDescent="0.3">
      <c r="A18" s="11"/>
      <c r="B18" s="11"/>
      <c r="C18" s="11"/>
      <c r="D18" s="12"/>
      <c r="E18" s="11"/>
      <c r="F18" s="11"/>
      <c r="G18" s="11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7">
        <f t="shared" si="0"/>
        <v>0</v>
      </c>
      <c r="S18" s="11"/>
      <c r="T18" s="11"/>
      <c r="U18" s="11"/>
      <c r="V18" s="11"/>
      <c r="W18" s="11"/>
      <c r="X18" s="11"/>
      <c r="Y18" s="11"/>
      <c r="Z18" s="11"/>
      <c r="AA18" s="11"/>
      <c r="AB18" s="7">
        <f t="shared" si="1"/>
        <v>0</v>
      </c>
    </row>
    <row r="19" spans="1:28" x14ac:dyDescent="0.3">
      <c r="A19" s="11"/>
      <c r="B19" s="11"/>
      <c r="C19" s="11"/>
      <c r="D19" s="11"/>
      <c r="E19" s="11"/>
      <c r="F19" s="11"/>
      <c r="G19" s="11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7">
        <f t="shared" si="0"/>
        <v>0</v>
      </c>
      <c r="S19" s="11"/>
      <c r="T19" s="11"/>
      <c r="U19" s="11"/>
      <c r="V19" s="11"/>
      <c r="W19" s="11"/>
      <c r="X19" s="11"/>
      <c r="Y19" s="11"/>
      <c r="Z19" s="11"/>
      <c r="AA19" s="11"/>
      <c r="AB19" s="7">
        <f t="shared" si="1"/>
        <v>0</v>
      </c>
    </row>
    <row r="20" spans="1:28" x14ac:dyDescent="0.3">
      <c r="A20" s="11"/>
      <c r="B20" s="11"/>
      <c r="C20" s="11"/>
      <c r="D20" s="12"/>
      <c r="E20" s="11"/>
      <c r="F20" s="11"/>
      <c r="G20" s="11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7">
        <f t="shared" si="0"/>
        <v>0</v>
      </c>
      <c r="S20" s="11"/>
      <c r="T20" s="11"/>
      <c r="U20" s="11"/>
      <c r="V20" s="11"/>
      <c r="W20" s="11"/>
      <c r="X20" s="11"/>
      <c r="Y20" s="11"/>
      <c r="Z20" s="11"/>
      <c r="AA20" s="11"/>
      <c r="AB20" s="7">
        <f t="shared" si="1"/>
        <v>0</v>
      </c>
    </row>
    <row r="21" spans="1:28" x14ac:dyDescent="0.3">
      <c r="A21" s="11"/>
      <c r="B21" s="11"/>
      <c r="C21" s="11"/>
      <c r="D21" s="12"/>
      <c r="E21" s="11"/>
      <c r="F21" s="11"/>
      <c r="G21" s="11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7">
        <f t="shared" si="0"/>
        <v>0</v>
      </c>
      <c r="S21" s="11"/>
      <c r="T21" s="11"/>
      <c r="U21" s="11"/>
      <c r="V21" s="11"/>
      <c r="W21" s="11"/>
      <c r="X21" s="11"/>
      <c r="Y21" s="11"/>
      <c r="Z21" s="11"/>
      <c r="AA21" s="11"/>
      <c r="AB21" s="7">
        <f t="shared" si="1"/>
        <v>0</v>
      </c>
    </row>
    <row r="22" spans="1:28" x14ac:dyDescent="0.3">
      <c r="A22" s="11"/>
      <c r="B22" s="11"/>
      <c r="C22" s="11"/>
      <c r="D22" s="12"/>
      <c r="E22" s="11"/>
      <c r="F22" s="11"/>
      <c r="G22" s="11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7">
        <f t="shared" si="0"/>
        <v>0</v>
      </c>
      <c r="S22" s="11"/>
      <c r="T22" s="11"/>
      <c r="U22" s="11"/>
      <c r="V22" s="11"/>
      <c r="W22" s="11"/>
      <c r="X22" s="11"/>
      <c r="Y22" s="11"/>
      <c r="Z22" s="11"/>
      <c r="AA22" s="11"/>
      <c r="AB22" s="7">
        <f t="shared" si="1"/>
        <v>0</v>
      </c>
    </row>
    <row r="23" spans="1:28" x14ac:dyDescent="0.3">
      <c r="A23" s="6"/>
      <c r="B23" s="6" t="s">
        <v>70</v>
      </c>
      <c r="C23" s="6">
        <f>SUM(C4:C22)</f>
        <v>0</v>
      </c>
      <c r="D23" s="6"/>
      <c r="E23" s="6"/>
      <c r="F23" s="6"/>
      <c r="G23" s="6">
        <f>COUNTIF(G6:G22,"Y")</f>
        <v>0</v>
      </c>
      <c r="H23" s="6" t="s">
        <v>71</v>
      </c>
      <c r="I23" s="18">
        <f t="shared" ref="I23:Q23" si="2">SUM(I4:I22)</f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0</v>
      </c>
      <c r="O23" s="18">
        <f t="shared" si="2"/>
        <v>0</v>
      </c>
      <c r="P23" s="18">
        <f t="shared" si="2"/>
        <v>0</v>
      </c>
      <c r="Q23" s="18">
        <f t="shared" si="2"/>
        <v>0</v>
      </c>
      <c r="R23" s="25">
        <f>SUM(R6:R22)</f>
        <v>0</v>
      </c>
      <c r="S23" s="18">
        <f t="shared" ref="S23:Z23" si="3">SUM(S4:S22)</f>
        <v>0</v>
      </c>
      <c r="T23" s="18">
        <f t="shared" si="3"/>
        <v>0</v>
      </c>
      <c r="U23" s="18">
        <f t="shared" si="3"/>
        <v>0</v>
      </c>
      <c r="V23" s="18">
        <f t="shared" si="3"/>
        <v>0</v>
      </c>
      <c r="W23" s="18">
        <f t="shared" si="3"/>
        <v>0</v>
      </c>
      <c r="X23" s="18">
        <f t="shared" si="3"/>
        <v>0</v>
      </c>
      <c r="Y23" s="18">
        <f t="shared" si="3"/>
        <v>0</v>
      </c>
      <c r="Z23" s="18">
        <f t="shared" si="3"/>
        <v>0</v>
      </c>
      <c r="AA23" s="18">
        <f t="shared" ref="AA23:AB23" si="4">SUM(AA6:AA22)</f>
        <v>0</v>
      </c>
      <c r="AB23" s="25">
        <f t="shared" si="4"/>
        <v>0</v>
      </c>
    </row>
    <row r="24" spans="1:28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x14ac:dyDescent="0.3">
      <c r="A25" s="11"/>
      <c r="B25" s="11"/>
      <c r="C25" s="11"/>
      <c r="D25" s="12"/>
      <c r="E25" s="11"/>
      <c r="F25" s="11"/>
      <c r="G25" s="11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6">
        <f>SUM(I25:Q25)</f>
        <v>0</v>
      </c>
      <c r="S25" s="11"/>
      <c r="T25" s="11"/>
      <c r="U25" s="11"/>
      <c r="V25" s="11"/>
      <c r="W25" s="11"/>
      <c r="X25" s="11"/>
      <c r="Y25" s="11"/>
      <c r="Z25" s="11"/>
      <c r="AA25" s="11"/>
      <c r="AB25" s="6">
        <f>SUM(S25:AA25)</f>
        <v>0</v>
      </c>
    </row>
    <row r="26" spans="1:28" x14ac:dyDescent="0.3">
      <c r="A26" s="11"/>
      <c r="B26" s="11"/>
      <c r="C26" s="11"/>
      <c r="D26" s="12"/>
      <c r="E26" s="11"/>
      <c r="F26" s="11"/>
      <c r="G26" s="11"/>
      <c r="H26" s="12"/>
      <c r="I26" s="11"/>
      <c r="J26" s="11"/>
      <c r="K26" s="11"/>
      <c r="L26" s="11"/>
      <c r="M26" s="11"/>
      <c r="N26" s="11"/>
      <c r="O26" s="11"/>
      <c r="P26" s="11"/>
      <c r="Q26" s="11"/>
      <c r="R26" s="6">
        <f t="shared" ref="R26:R47" si="5">SUM(I26:Q26)</f>
        <v>0</v>
      </c>
      <c r="S26" s="11"/>
      <c r="T26" s="11"/>
      <c r="U26" s="11"/>
      <c r="V26" s="11"/>
      <c r="W26" s="11"/>
      <c r="X26" s="11"/>
      <c r="Y26" s="11"/>
      <c r="Z26" s="11"/>
      <c r="AA26" s="11"/>
      <c r="AB26" s="6">
        <f t="shared" ref="AB26:AB47" si="6">SUM(S26:AA26)</f>
        <v>0</v>
      </c>
    </row>
    <row r="27" spans="1:28" x14ac:dyDescent="0.3">
      <c r="A27" s="11"/>
      <c r="B27" s="11"/>
      <c r="C27" s="11"/>
      <c r="D27" s="12"/>
      <c r="E27" s="11"/>
      <c r="F27" s="11"/>
      <c r="G27" s="11"/>
      <c r="H27" s="12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si="5"/>
        <v>0</v>
      </c>
      <c r="S27" s="11"/>
      <c r="T27" s="11"/>
      <c r="U27" s="11"/>
      <c r="V27" s="11"/>
      <c r="W27" s="11"/>
      <c r="X27" s="11"/>
      <c r="Y27" s="11"/>
      <c r="Z27" s="11"/>
      <c r="AA27" s="11"/>
      <c r="AB27" s="6">
        <f t="shared" si="6"/>
        <v>0</v>
      </c>
    </row>
    <row r="28" spans="1:28" x14ac:dyDescent="0.3">
      <c r="A28" s="11"/>
      <c r="B28" s="11"/>
      <c r="C28" s="11"/>
      <c r="D28" s="12"/>
      <c r="E28" s="11"/>
      <c r="F28" s="11"/>
      <c r="G28" s="11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5"/>
        <v>0</v>
      </c>
      <c r="S28" s="11"/>
      <c r="T28" s="11"/>
      <c r="U28" s="11"/>
      <c r="V28" s="11"/>
      <c r="W28" s="11"/>
      <c r="X28" s="11"/>
      <c r="Y28" s="11"/>
      <c r="Z28" s="11"/>
      <c r="AA28" s="11"/>
      <c r="AB28" s="6">
        <f t="shared" si="6"/>
        <v>0</v>
      </c>
    </row>
    <row r="29" spans="1:28" x14ac:dyDescent="0.3">
      <c r="A29" s="11"/>
      <c r="B29" s="11"/>
      <c r="C29" s="11"/>
      <c r="D29" s="12"/>
      <c r="E29" s="11"/>
      <c r="F29" s="11"/>
      <c r="G29" s="11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5"/>
        <v>0</v>
      </c>
      <c r="S29" s="11"/>
      <c r="T29" s="11"/>
      <c r="U29" s="11"/>
      <c r="V29" s="11"/>
      <c r="W29" s="11"/>
      <c r="X29" s="11"/>
      <c r="Y29" s="11"/>
      <c r="Z29" s="11"/>
      <c r="AA29" s="11"/>
      <c r="AB29" s="6">
        <f t="shared" si="6"/>
        <v>0</v>
      </c>
    </row>
    <row r="30" spans="1:28" x14ac:dyDescent="0.3">
      <c r="A30" s="11"/>
      <c r="B30" s="11"/>
      <c r="C30" s="11"/>
      <c r="D30" s="12"/>
      <c r="E30" s="11"/>
      <c r="F30" s="11"/>
      <c r="G30" s="11"/>
      <c r="H30" s="12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5"/>
        <v>0</v>
      </c>
      <c r="S30" s="11"/>
      <c r="T30" s="11"/>
      <c r="U30" s="11"/>
      <c r="V30" s="11"/>
      <c r="W30" s="11"/>
      <c r="X30" s="11"/>
      <c r="Y30" s="11"/>
      <c r="Z30" s="11"/>
      <c r="AA30" s="11"/>
      <c r="AB30" s="6">
        <f t="shared" si="6"/>
        <v>0</v>
      </c>
    </row>
    <row r="31" spans="1:28" x14ac:dyDescent="0.3">
      <c r="A31" s="11"/>
      <c r="B31" s="11"/>
      <c r="C31" s="11"/>
      <c r="D31" s="12"/>
      <c r="E31" s="11"/>
      <c r="F31" s="11"/>
      <c r="G31" s="11"/>
      <c r="H31" s="12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5"/>
        <v>0</v>
      </c>
      <c r="S31" s="11"/>
      <c r="T31" s="11"/>
      <c r="U31" s="11"/>
      <c r="V31" s="11"/>
      <c r="W31" s="11"/>
      <c r="X31" s="11"/>
      <c r="Y31" s="11"/>
      <c r="Z31" s="11"/>
      <c r="AA31" s="11"/>
      <c r="AB31" s="6">
        <f t="shared" si="6"/>
        <v>0</v>
      </c>
    </row>
    <row r="32" spans="1:28" x14ac:dyDescent="0.3">
      <c r="A32" s="11"/>
      <c r="B32" s="11"/>
      <c r="C32" s="11"/>
      <c r="D32" s="12"/>
      <c r="E32" s="11"/>
      <c r="F32" s="11"/>
      <c r="G32" s="11"/>
      <c r="H32" s="12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5"/>
        <v>0</v>
      </c>
      <c r="S32" s="11"/>
      <c r="T32" s="11"/>
      <c r="U32" s="11"/>
      <c r="V32" s="11"/>
      <c r="W32" s="11"/>
      <c r="X32" s="11"/>
      <c r="Y32" s="11"/>
      <c r="Z32" s="11"/>
      <c r="AA32" s="11"/>
      <c r="AB32" s="6">
        <f t="shared" si="6"/>
        <v>0</v>
      </c>
    </row>
    <row r="33" spans="1:28" x14ac:dyDescent="0.3">
      <c r="A33" s="11"/>
      <c r="B33" s="11"/>
      <c r="C33" s="11"/>
      <c r="D33" s="12"/>
      <c r="E33" s="11"/>
      <c r="F33" s="11"/>
      <c r="G33" s="11"/>
      <c r="H33" s="12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5"/>
        <v>0</v>
      </c>
      <c r="S33" s="11"/>
      <c r="T33" s="11"/>
      <c r="U33" s="11"/>
      <c r="V33" s="11"/>
      <c r="W33" s="11"/>
      <c r="X33" s="11"/>
      <c r="Y33" s="11"/>
      <c r="Z33" s="11"/>
      <c r="AA33" s="11"/>
      <c r="AB33" s="6">
        <f t="shared" si="6"/>
        <v>0</v>
      </c>
    </row>
    <row r="34" spans="1:28" x14ac:dyDescent="0.3">
      <c r="A34" s="11"/>
      <c r="B34" s="11"/>
      <c r="C34" s="11"/>
      <c r="D34" s="12"/>
      <c r="E34" s="11"/>
      <c r="F34" s="11"/>
      <c r="G34" s="11"/>
      <c r="H34" s="12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5"/>
        <v>0</v>
      </c>
      <c r="S34" s="11"/>
      <c r="T34" s="11"/>
      <c r="U34" s="11"/>
      <c r="V34" s="11"/>
      <c r="W34" s="11"/>
      <c r="X34" s="11"/>
      <c r="Y34" s="11"/>
      <c r="Z34" s="11"/>
      <c r="AA34" s="11"/>
      <c r="AB34" s="6">
        <f t="shared" si="6"/>
        <v>0</v>
      </c>
    </row>
    <row r="35" spans="1:28" x14ac:dyDescent="0.3">
      <c r="A35" s="11"/>
      <c r="B35" s="11"/>
      <c r="C35" s="11"/>
      <c r="D35" s="12"/>
      <c r="E35" s="11"/>
      <c r="F35" s="11"/>
      <c r="G35" s="11"/>
      <c r="H35" s="12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5"/>
        <v>0</v>
      </c>
      <c r="S35" s="11"/>
      <c r="T35" s="11"/>
      <c r="U35" s="11"/>
      <c r="V35" s="11"/>
      <c r="W35" s="11"/>
      <c r="X35" s="11"/>
      <c r="Y35" s="11"/>
      <c r="Z35" s="11"/>
      <c r="AA35" s="11"/>
      <c r="AB35" s="6">
        <f t="shared" si="6"/>
        <v>0</v>
      </c>
    </row>
    <row r="36" spans="1:28" x14ac:dyDescent="0.3">
      <c r="A36" s="11"/>
      <c r="B36" s="11"/>
      <c r="C36" s="11"/>
      <c r="D36" s="12"/>
      <c r="E36" s="11"/>
      <c r="F36" s="11"/>
      <c r="G36" s="11"/>
      <c r="H36" s="12"/>
      <c r="I36" s="11"/>
      <c r="J36" s="11"/>
      <c r="K36" s="11"/>
      <c r="L36" s="11"/>
      <c r="M36" s="11"/>
      <c r="N36" s="11"/>
      <c r="O36" s="11"/>
      <c r="P36" s="11"/>
      <c r="Q36" s="11"/>
      <c r="R36" s="6">
        <f t="shared" si="5"/>
        <v>0</v>
      </c>
      <c r="S36" s="11"/>
      <c r="T36" s="11"/>
      <c r="U36" s="11"/>
      <c r="V36" s="11"/>
      <c r="W36" s="11"/>
      <c r="X36" s="11"/>
      <c r="Y36" s="11"/>
      <c r="Z36" s="11"/>
      <c r="AA36" s="11"/>
      <c r="AB36" s="6">
        <f t="shared" si="6"/>
        <v>0</v>
      </c>
    </row>
    <row r="37" spans="1:28" x14ac:dyDescent="0.3">
      <c r="A37" s="11"/>
      <c r="B37" s="11"/>
      <c r="C37" s="11"/>
      <c r="D37" s="12"/>
      <c r="E37" s="11"/>
      <c r="F37" s="11"/>
      <c r="G37" s="11"/>
      <c r="H37" s="12"/>
      <c r="I37" s="11"/>
      <c r="J37" s="11"/>
      <c r="K37" s="11"/>
      <c r="L37" s="11"/>
      <c r="M37" s="11"/>
      <c r="N37" s="11"/>
      <c r="O37" s="11"/>
      <c r="P37" s="11"/>
      <c r="Q37" s="11"/>
      <c r="R37" s="6">
        <f t="shared" si="5"/>
        <v>0</v>
      </c>
      <c r="S37" s="11"/>
      <c r="T37" s="11"/>
      <c r="U37" s="11"/>
      <c r="V37" s="11"/>
      <c r="W37" s="11"/>
      <c r="X37" s="11"/>
      <c r="Y37" s="11"/>
      <c r="Z37" s="11"/>
      <c r="AA37" s="11"/>
      <c r="AB37" s="6">
        <f t="shared" si="6"/>
        <v>0</v>
      </c>
    </row>
    <row r="38" spans="1:28" x14ac:dyDescent="0.3">
      <c r="A38" s="11"/>
      <c r="B38" s="11"/>
      <c r="C38" s="11"/>
      <c r="D38" s="12"/>
      <c r="E38" s="11"/>
      <c r="F38" s="11"/>
      <c r="G38" s="11"/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6">
        <f t="shared" si="5"/>
        <v>0</v>
      </c>
      <c r="S38" s="11"/>
      <c r="T38" s="11"/>
      <c r="U38" s="11"/>
      <c r="V38" s="11"/>
      <c r="W38" s="11"/>
      <c r="X38" s="11"/>
      <c r="Y38" s="11"/>
      <c r="Z38" s="11"/>
      <c r="AA38" s="11"/>
      <c r="AB38" s="6">
        <f t="shared" si="6"/>
        <v>0</v>
      </c>
    </row>
    <row r="39" spans="1:28" x14ac:dyDescent="0.3">
      <c r="A39" s="11"/>
      <c r="B39" s="11"/>
      <c r="C39" s="11"/>
      <c r="D39" s="12"/>
      <c r="E39" s="11"/>
      <c r="F39" s="11"/>
      <c r="G39" s="11"/>
      <c r="H39" s="12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si="5"/>
        <v>0</v>
      </c>
      <c r="S39" s="11"/>
      <c r="T39" s="11"/>
      <c r="U39" s="11"/>
      <c r="V39" s="11"/>
      <c r="W39" s="11"/>
      <c r="X39" s="11"/>
      <c r="Y39" s="11"/>
      <c r="Z39" s="11"/>
      <c r="AA39" s="11"/>
      <c r="AB39" s="6">
        <f t="shared" si="6"/>
        <v>0</v>
      </c>
    </row>
    <row r="40" spans="1:28" x14ac:dyDescent="0.3">
      <c r="A40" s="11"/>
      <c r="B40" s="11"/>
      <c r="C40" s="11"/>
      <c r="D40" s="12"/>
      <c r="E40" s="11"/>
      <c r="F40" s="11"/>
      <c r="G40" s="11"/>
      <c r="H40" s="12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5"/>
        <v>0</v>
      </c>
      <c r="S40" s="11"/>
      <c r="T40" s="11"/>
      <c r="U40" s="11"/>
      <c r="V40" s="11"/>
      <c r="W40" s="11"/>
      <c r="X40" s="11"/>
      <c r="Y40" s="11"/>
      <c r="Z40" s="11"/>
      <c r="AA40" s="11"/>
      <c r="AB40" s="6">
        <f t="shared" si="6"/>
        <v>0</v>
      </c>
    </row>
    <row r="41" spans="1:28" x14ac:dyDescent="0.3">
      <c r="A41" s="11"/>
      <c r="B41" s="11"/>
      <c r="C41" s="11"/>
      <c r="D41" s="12"/>
      <c r="E41" s="11"/>
      <c r="F41" s="11"/>
      <c r="G41" s="11"/>
      <c r="H41" s="12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5"/>
        <v>0</v>
      </c>
      <c r="S41" s="11"/>
      <c r="T41" s="11"/>
      <c r="U41" s="11"/>
      <c r="V41" s="11"/>
      <c r="W41" s="11"/>
      <c r="X41" s="11"/>
      <c r="Y41" s="11"/>
      <c r="Z41" s="11"/>
      <c r="AA41" s="11"/>
      <c r="AB41" s="6">
        <f t="shared" si="6"/>
        <v>0</v>
      </c>
    </row>
    <row r="42" spans="1:28" x14ac:dyDescent="0.3">
      <c r="A42" s="11"/>
      <c r="B42" s="11"/>
      <c r="C42" s="11"/>
      <c r="D42" s="12"/>
      <c r="E42" s="11"/>
      <c r="F42" s="11"/>
      <c r="G42" s="11"/>
      <c r="H42" s="12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5"/>
        <v>0</v>
      </c>
      <c r="S42" s="11"/>
      <c r="T42" s="11"/>
      <c r="U42" s="11"/>
      <c r="V42" s="11"/>
      <c r="W42" s="11"/>
      <c r="X42" s="11"/>
      <c r="Y42" s="11"/>
      <c r="Z42" s="11"/>
      <c r="AA42" s="11"/>
      <c r="AB42" s="6">
        <f t="shared" si="6"/>
        <v>0</v>
      </c>
    </row>
    <row r="43" spans="1:28" x14ac:dyDescent="0.3">
      <c r="A43" s="11"/>
      <c r="B43" s="11"/>
      <c r="C43" s="11"/>
      <c r="D43" s="12"/>
      <c r="E43" s="11"/>
      <c r="F43" s="11"/>
      <c r="G43" s="11"/>
      <c r="H43" s="12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5"/>
        <v>0</v>
      </c>
      <c r="S43" s="11"/>
      <c r="T43" s="11"/>
      <c r="U43" s="11"/>
      <c r="V43" s="11"/>
      <c r="W43" s="11"/>
      <c r="X43" s="11"/>
      <c r="Y43" s="11"/>
      <c r="Z43" s="11"/>
      <c r="AA43" s="11"/>
      <c r="AB43" s="6">
        <f t="shared" si="6"/>
        <v>0</v>
      </c>
    </row>
    <row r="44" spans="1:28" x14ac:dyDescent="0.3">
      <c r="A44" s="11"/>
      <c r="B44" s="11"/>
      <c r="C44" s="11"/>
      <c r="D44" s="12"/>
      <c r="E44" s="11"/>
      <c r="F44" s="11"/>
      <c r="G44" s="11"/>
      <c r="H44" s="12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5"/>
        <v>0</v>
      </c>
      <c r="S44" s="11"/>
      <c r="T44" s="11"/>
      <c r="U44" s="11"/>
      <c r="V44" s="11"/>
      <c r="W44" s="11"/>
      <c r="X44" s="11"/>
      <c r="Y44" s="11"/>
      <c r="Z44" s="11"/>
      <c r="AA44" s="11"/>
      <c r="AB44" s="6">
        <f t="shared" si="6"/>
        <v>0</v>
      </c>
    </row>
    <row r="45" spans="1:28" x14ac:dyDescent="0.3">
      <c r="A45" s="11"/>
      <c r="B45" s="11"/>
      <c r="C45" s="11"/>
      <c r="D45" s="12"/>
      <c r="E45" s="11"/>
      <c r="F45" s="11"/>
      <c r="G45" s="11"/>
      <c r="H45" s="12"/>
      <c r="I45" s="11"/>
      <c r="J45" s="11"/>
      <c r="K45" s="11"/>
      <c r="L45" s="11"/>
      <c r="M45" s="11"/>
      <c r="N45" s="11"/>
      <c r="O45" s="11"/>
      <c r="P45" s="11"/>
      <c r="Q45" s="11"/>
      <c r="R45" s="6">
        <f t="shared" si="5"/>
        <v>0</v>
      </c>
      <c r="S45" s="11"/>
      <c r="T45" s="11"/>
      <c r="U45" s="11"/>
      <c r="V45" s="11"/>
      <c r="W45" s="11"/>
      <c r="X45" s="11"/>
      <c r="Y45" s="11"/>
      <c r="Z45" s="11"/>
      <c r="AA45" s="11"/>
      <c r="AB45" s="6">
        <f t="shared" si="6"/>
        <v>0</v>
      </c>
    </row>
    <row r="46" spans="1:28" x14ac:dyDescent="0.3">
      <c r="A46" s="11"/>
      <c r="B46" s="11"/>
      <c r="C46" s="11"/>
      <c r="D46" s="12"/>
      <c r="E46" s="11"/>
      <c r="F46" s="11"/>
      <c r="G46" s="11"/>
      <c r="H46" s="12"/>
      <c r="I46" s="11"/>
      <c r="J46" s="11"/>
      <c r="K46" s="11"/>
      <c r="L46" s="11"/>
      <c r="M46" s="11"/>
      <c r="N46" s="11"/>
      <c r="O46" s="11"/>
      <c r="P46" s="11"/>
      <c r="Q46" s="11"/>
      <c r="R46" s="6">
        <f t="shared" si="5"/>
        <v>0</v>
      </c>
      <c r="S46" s="11"/>
      <c r="T46" s="11"/>
      <c r="U46" s="11"/>
      <c r="V46" s="11"/>
      <c r="W46" s="11"/>
      <c r="X46" s="11"/>
      <c r="Y46" s="11"/>
      <c r="Z46" s="11"/>
      <c r="AA46" s="11"/>
      <c r="AB46" s="6">
        <f t="shared" si="6"/>
        <v>0</v>
      </c>
    </row>
    <row r="47" spans="1:28" x14ac:dyDescent="0.3">
      <c r="A47" s="11"/>
      <c r="B47" s="11"/>
      <c r="C47" s="11"/>
      <c r="D47" s="12"/>
      <c r="E47" s="11"/>
      <c r="F47" s="11"/>
      <c r="G47" s="11"/>
      <c r="H47" s="12"/>
      <c r="I47" s="11"/>
      <c r="J47" s="11"/>
      <c r="K47" s="11"/>
      <c r="L47" s="11"/>
      <c r="M47" s="11"/>
      <c r="N47" s="11"/>
      <c r="O47" s="11"/>
      <c r="P47" s="11"/>
      <c r="Q47" s="11"/>
      <c r="R47" s="6">
        <f t="shared" si="5"/>
        <v>0</v>
      </c>
      <c r="S47" s="11"/>
      <c r="T47" s="11"/>
      <c r="U47" s="11"/>
      <c r="V47" s="11"/>
      <c r="W47" s="11"/>
      <c r="X47" s="11"/>
      <c r="Y47" s="11"/>
      <c r="Z47" s="11"/>
      <c r="AA47" s="11"/>
      <c r="AB47" s="6">
        <f t="shared" si="6"/>
        <v>0</v>
      </c>
    </row>
    <row r="48" spans="1:28" s="2" customFormat="1" x14ac:dyDescent="0.3">
      <c r="A48" s="5"/>
      <c r="B48" s="7" t="s">
        <v>100</v>
      </c>
      <c r="C48" s="7">
        <f>SUM(C25:C47)</f>
        <v>0</v>
      </c>
      <c r="D48" s="13"/>
      <c r="E48" s="5"/>
      <c r="F48" s="5"/>
      <c r="G48" s="7">
        <f>COUNTIF(G25:G47,"Y")</f>
        <v>0</v>
      </c>
      <c r="H48" s="7" t="s">
        <v>101</v>
      </c>
      <c r="I48" s="5">
        <f t="shared" ref="I48:AB48" si="7">SUM(I25:I47)</f>
        <v>0</v>
      </c>
      <c r="J48" s="5">
        <f t="shared" si="7"/>
        <v>0</v>
      </c>
      <c r="K48" s="5">
        <f t="shared" si="7"/>
        <v>0</v>
      </c>
      <c r="L48" s="5">
        <f t="shared" si="7"/>
        <v>0</v>
      </c>
      <c r="M48" s="5">
        <f t="shared" si="7"/>
        <v>0</v>
      </c>
      <c r="N48" s="5">
        <f t="shared" si="7"/>
        <v>0</v>
      </c>
      <c r="O48" s="5">
        <f t="shared" si="7"/>
        <v>0</v>
      </c>
      <c r="P48" s="5">
        <f t="shared" si="7"/>
        <v>0</v>
      </c>
      <c r="Q48" s="5">
        <f t="shared" si="7"/>
        <v>0</v>
      </c>
      <c r="R48" s="17">
        <f t="shared" si="7"/>
        <v>0</v>
      </c>
      <c r="S48" s="5">
        <f t="shared" si="7"/>
        <v>0</v>
      </c>
      <c r="T48" s="5">
        <f t="shared" si="7"/>
        <v>0</v>
      </c>
      <c r="U48" s="5">
        <f t="shared" si="7"/>
        <v>0</v>
      </c>
      <c r="V48" s="5">
        <f t="shared" si="7"/>
        <v>0</v>
      </c>
      <c r="W48" s="5">
        <f t="shared" si="7"/>
        <v>0</v>
      </c>
      <c r="X48" s="5">
        <f t="shared" si="7"/>
        <v>0</v>
      </c>
      <c r="Y48" s="5">
        <f t="shared" si="7"/>
        <v>0</v>
      </c>
      <c r="Z48" s="5">
        <f t="shared" si="7"/>
        <v>0</v>
      </c>
      <c r="AA48" s="5">
        <f t="shared" si="7"/>
        <v>0</v>
      </c>
      <c r="AB48" s="17">
        <f t="shared" si="7"/>
        <v>0</v>
      </c>
    </row>
    <row r="49" spans="1:28" x14ac:dyDescent="0.3">
      <c r="A49" s="26"/>
      <c r="B49" s="26"/>
      <c r="C49" s="26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x14ac:dyDescent="0.3">
      <c r="A50" s="11"/>
      <c r="B50" s="11"/>
      <c r="C50" s="11"/>
      <c r="D50" s="12"/>
      <c r="E50" s="11"/>
      <c r="F50" s="11"/>
      <c r="G50" s="11"/>
      <c r="H50" s="12"/>
      <c r="I50" s="11"/>
      <c r="J50" s="11"/>
      <c r="K50" s="11"/>
      <c r="L50" s="11"/>
      <c r="M50" s="11"/>
      <c r="N50" s="11"/>
      <c r="O50" s="11"/>
      <c r="P50" s="11"/>
      <c r="Q50" s="11"/>
      <c r="R50" s="7">
        <f>SUM(I50:Q50)</f>
        <v>0</v>
      </c>
      <c r="S50" s="11"/>
      <c r="T50" s="11"/>
      <c r="U50" s="11"/>
      <c r="V50" s="11"/>
      <c r="W50" s="11"/>
      <c r="X50" s="11"/>
      <c r="Y50" s="11"/>
      <c r="Z50" s="11"/>
      <c r="AA50" s="11"/>
      <c r="AB50" s="7">
        <f>SUM(S50:AA50)</f>
        <v>0</v>
      </c>
    </row>
    <row r="51" spans="1:28" x14ac:dyDescent="0.3">
      <c r="A51" s="11"/>
      <c r="B51" s="11"/>
      <c r="C51" s="11"/>
      <c r="D51" s="12"/>
      <c r="E51" s="11"/>
      <c r="F51" s="11"/>
      <c r="G51" s="11"/>
      <c r="H51" s="12"/>
      <c r="I51" s="11"/>
      <c r="J51" s="11"/>
      <c r="K51" s="11"/>
      <c r="L51" s="11"/>
      <c r="M51" s="11"/>
      <c r="N51" s="11"/>
      <c r="O51" s="11"/>
      <c r="P51" s="11"/>
      <c r="Q51" s="11"/>
      <c r="R51" s="7">
        <f t="shared" ref="R51:R73" si="8">SUM(I51:Q51)</f>
        <v>0</v>
      </c>
      <c r="S51" s="11"/>
      <c r="T51" s="11"/>
      <c r="U51" s="11"/>
      <c r="V51" s="11"/>
      <c r="W51" s="11"/>
      <c r="X51" s="11"/>
      <c r="Y51" s="11"/>
      <c r="Z51" s="11"/>
      <c r="AA51" s="11"/>
      <c r="AB51" s="7">
        <f t="shared" ref="AB51:AB73" si="9">SUM(S51:AA51)</f>
        <v>0</v>
      </c>
    </row>
    <row r="52" spans="1:28" x14ac:dyDescent="0.3">
      <c r="A52" s="11"/>
      <c r="B52" s="11"/>
      <c r="C52" s="11"/>
      <c r="D52" s="12"/>
      <c r="E52" s="11"/>
      <c r="F52" s="11"/>
      <c r="G52" s="11"/>
      <c r="H52" s="12"/>
      <c r="I52" s="11"/>
      <c r="J52" s="11"/>
      <c r="K52" s="11"/>
      <c r="L52" s="11"/>
      <c r="M52" s="11"/>
      <c r="N52" s="11"/>
      <c r="O52" s="11"/>
      <c r="P52" s="11"/>
      <c r="Q52" s="11"/>
      <c r="R52" s="7">
        <f t="shared" si="8"/>
        <v>0</v>
      </c>
      <c r="S52" s="11"/>
      <c r="T52" s="11"/>
      <c r="U52" s="11"/>
      <c r="V52" s="11"/>
      <c r="W52" s="11"/>
      <c r="X52" s="11"/>
      <c r="Y52" s="11"/>
      <c r="Z52" s="11"/>
      <c r="AA52" s="11"/>
      <c r="AB52" s="7">
        <f t="shared" si="9"/>
        <v>0</v>
      </c>
    </row>
    <row r="53" spans="1:28" x14ac:dyDescent="0.3">
      <c r="A53" s="11"/>
      <c r="B53" s="11"/>
      <c r="C53" s="11"/>
      <c r="D53" s="12"/>
      <c r="E53" s="11"/>
      <c r="F53" s="11"/>
      <c r="G53" s="11"/>
      <c r="H53" s="12"/>
      <c r="I53" s="11"/>
      <c r="J53" s="11"/>
      <c r="K53" s="11"/>
      <c r="L53" s="11"/>
      <c r="M53" s="11"/>
      <c r="N53" s="11"/>
      <c r="O53" s="11"/>
      <c r="P53" s="11"/>
      <c r="Q53" s="11"/>
      <c r="R53" s="7">
        <f t="shared" si="8"/>
        <v>0</v>
      </c>
      <c r="S53" s="11"/>
      <c r="T53" s="11"/>
      <c r="U53" s="11"/>
      <c r="V53" s="11"/>
      <c r="W53" s="11"/>
      <c r="X53" s="11"/>
      <c r="Y53" s="11"/>
      <c r="Z53" s="11"/>
      <c r="AA53" s="11"/>
      <c r="AB53" s="7">
        <f t="shared" si="9"/>
        <v>0</v>
      </c>
    </row>
    <row r="54" spans="1:28" x14ac:dyDescent="0.3">
      <c r="A54" s="11"/>
      <c r="B54" s="11"/>
      <c r="C54" s="11"/>
      <c r="D54" s="12"/>
      <c r="E54" s="11"/>
      <c r="F54" s="11"/>
      <c r="G54" s="11"/>
      <c r="H54" s="12"/>
      <c r="I54" s="11"/>
      <c r="J54" s="11"/>
      <c r="K54" s="11"/>
      <c r="L54" s="11"/>
      <c r="M54" s="11"/>
      <c r="N54" s="11"/>
      <c r="O54" s="11"/>
      <c r="P54" s="11"/>
      <c r="Q54" s="11"/>
      <c r="R54" s="7">
        <f t="shared" si="8"/>
        <v>0</v>
      </c>
      <c r="S54" s="11"/>
      <c r="T54" s="11"/>
      <c r="U54" s="11"/>
      <c r="V54" s="11"/>
      <c r="W54" s="11"/>
      <c r="X54" s="11"/>
      <c r="Y54" s="11"/>
      <c r="Z54" s="11"/>
      <c r="AA54" s="11"/>
      <c r="AB54" s="7">
        <f t="shared" si="9"/>
        <v>0</v>
      </c>
    </row>
    <row r="55" spans="1:28" x14ac:dyDescent="0.3">
      <c r="A55" s="11"/>
      <c r="B55" s="11"/>
      <c r="C55" s="11"/>
      <c r="D55" s="12"/>
      <c r="E55" s="11"/>
      <c r="F55" s="11"/>
      <c r="G55" s="11"/>
      <c r="H55" s="12"/>
      <c r="I55" s="11"/>
      <c r="J55" s="11"/>
      <c r="K55" s="11"/>
      <c r="L55" s="11"/>
      <c r="M55" s="11"/>
      <c r="N55" s="11"/>
      <c r="O55" s="11"/>
      <c r="P55" s="11"/>
      <c r="Q55" s="11"/>
      <c r="R55" s="7">
        <f t="shared" si="8"/>
        <v>0</v>
      </c>
      <c r="S55" s="11"/>
      <c r="T55" s="11"/>
      <c r="U55" s="11"/>
      <c r="V55" s="11"/>
      <c r="W55" s="11"/>
      <c r="X55" s="11"/>
      <c r="Y55" s="11"/>
      <c r="Z55" s="11"/>
      <c r="AA55" s="11"/>
      <c r="AB55" s="7">
        <f t="shared" si="9"/>
        <v>0</v>
      </c>
    </row>
    <row r="56" spans="1:28" x14ac:dyDescent="0.3">
      <c r="A56" s="11"/>
      <c r="B56" s="11"/>
      <c r="C56" s="11"/>
      <c r="D56" s="12"/>
      <c r="E56" s="11"/>
      <c r="F56" s="11"/>
      <c r="G56" s="11"/>
      <c r="H56" s="12"/>
      <c r="I56" s="11"/>
      <c r="J56" s="11"/>
      <c r="K56" s="11"/>
      <c r="L56" s="11"/>
      <c r="M56" s="11"/>
      <c r="N56" s="11"/>
      <c r="O56" s="11"/>
      <c r="P56" s="11"/>
      <c r="Q56" s="11"/>
      <c r="R56" s="7">
        <f t="shared" si="8"/>
        <v>0</v>
      </c>
      <c r="S56" s="11"/>
      <c r="T56" s="11"/>
      <c r="U56" s="11"/>
      <c r="V56" s="11"/>
      <c r="W56" s="11"/>
      <c r="X56" s="11"/>
      <c r="Y56" s="11"/>
      <c r="Z56" s="11"/>
      <c r="AA56" s="11"/>
      <c r="AB56" s="7">
        <f t="shared" si="9"/>
        <v>0</v>
      </c>
    </row>
    <row r="57" spans="1:28" x14ac:dyDescent="0.3">
      <c r="A57" s="11"/>
      <c r="B57" s="11"/>
      <c r="C57" s="11"/>
      <c r="D57" s="12"/>
      <c r="E57" s="11"/>
      <c r="F57" s="11"/>
      <c r="G57" s="11"/>
      <c r="H57" s="12"/>
      <c r="I57" s="11"/>
      <c r="J57" s="11"/>
      <c r="K57" s="11"/>
      <c r="L57" s="11"/>
      <c r="M57" s="11"/>
      <c r="N57" s="11"/>
      <c r="O57" s="11"/>
      <c r="P57" s="11"/>
      <c r="Q57" s="11"/>
      <c r="R57" s="7">
        <f t="shared" si="8"/>
        <v>0</v>
      </c>
      <c r="S57" s="11"/>
      <c r="T57" s="11"/>
      <c r="U57" s="11"/>
      <c r="V57" s="11"/>
      <c r="W57" s="11"/>
      <c r="X57" s="11"/>
      <c r="Y57" s="11"/>
      <c r="Z57" s="11"/>
      <c r="AA57" s="11"/>
      <c r="AB57" s="7">
        <f t="shared" si="9"/>
        <v>0</v>
      </c>
    </row>
    <row r="58" spans="1:28" x14ac:dyDescent="0.3">
      <c r="A58" s="11"/>
      <c r="B58" s="11"/>
      <c r="C58" s="11"/>
      <c r="D58" s="12"/>
      <c r="E58" s="11"/>
      <c r="F58" s="11"/>
      <c r="G58" s="11"/>
      <c r="H58" s="12"/>
      <c r="I58" s="11"/>
      <c r="J58" s="11"/>
      <c r="K58" s="11"/>
      <c r="L58" s="11"/>
      <c r="M58" s="11"/>
      <c r="N58" s="11"/>
      <c r="O58" s="11"/>
      <c r="P58" s="11"/>
      <c r="Q58" s="11"/>
      <c r="R58" s="7">
        <f t="shared" si="8"/>
        <v>0</v>
      </c>
      <c r="S58" s="11"/>
      <c r="T58" s="11"/>
      <c r="U58" s="11"/>
      <c r="V58" s="11"/>
      <c r="W58" s="11"/>
      <c r="X58" s="11"/>
      <c r="Y58" s="11"/>
      <c r="Z58" s="11"/>
      <c r="AA58" s="11"/>
      <c r="AB58" s="7">
        <f t="shared" si="9"/>
        <v>0</v>
      </c>
    </row>
    <row r="59" spans="1:28" x14ac:dyDescent="0.3">
      <c r="A59" s="11"/>
      <c r="B59" s="11"/>
      <c r="C59" s="11"/>
      <c r="D59" s="12"/>
      <c r="E59" s="11"/>
      <c r="F59" s="11"/>
      <c r="G59" s="11"/>
      <c r="H59" s="12"/>
      <c r="I59" s="11"/>
      <c r="J59" s="11"/>
      <c r="K59" s="11"/>
      <c r="L59" s="11"/>
      <c r="M59" s="11"/>
      <c r="N59" s="11"/>
      <c r="O59" s="11"/>
      <c r="P59" s="11"/>
      <c r="Q59" s="11"/>
      <c r="R59" s="7">
        <f t="shared" si="8"/>
        <v>0</v>
      </c>
      <c r="S59" s="11"/>
      <c r="T59" s="11"/>
      <c r="U59" s="11"/>
      <c r="V59" s="11"/>
      <c r="W59" s="11"/>
      <c r="X59" s="11"/>
      <c r="Y59" s="11"/>
      <c r="Z59" s="11"/>
      <c r="AA59" s="11"/>
      <c r="AB59" s="7">
        <f t="shared" si="9"/>
        <v>0</v>
      </c>
    </row>
    <row r="60" spans="1:28" x14ac:dyDescent="0.3">
      <c r="A60" s="11"/>
      <c r="B60" s="11"/>
      <c r="C60" s="11"/>
      <c r="D60" s="12"/>
      <c r="E60" s="11"/>
      <c r="F60" s="11"/>
      <c r="G60" s="11"/>
      <c r="H60" s="12"/>
      <c r="I60" s="11"/>
      <c r="J60" s="11"/>
      <c r="K60" s="11"/>
      <c r="L60" s="11"/>
      <c r="M60" s="11"/>
      <c r="N60" s="11"/>
      <c r="O60" s="11"/>
      <c r="P60" s="11"/>
      <c r="Q60" s="11"/>
      <c r="R60" s="7">
        <f t="shared" si="8"/>
        <v>0</v>
      </c>
      <c r="S60" s="11"/>
      <c r="T60" s="11"/>
      <c r="U60" s="11"/>
      <c r="V60" s="11"/>
      <c r="W60" s="11"/>
      <c r="X60" s="11"/>
      <c r="Y60" s="11"/>
      <c r="Z60" s="11"/>
      <c r="AA60" s="11"/>
      <c r="AB60" s="7">
        <f t="shared" si="9"/>
        <v>0</v>
      </c>
    </row>
    <row r="61" spans="1:28" x14ac:dyDescent="0.3">
      <c r="A61" s="11"/>
      <c r="B61" s="11"/>
      <c r="C61" s="11"/>
      <c r="D61" s="12"/>
      <c r="E61" s="11"/>
      <c r="F61" s="11"/>
      <c r="G61" s="11"/>
      <c r="H61" s="12"/>
      <c r="I61" s="11"/>
      <c r="J61" s="11"/>
      <c r="K61" s="11"/>
      <c r="L61" s="11"/>
      <c r="M61" s="11"/>
      <c r="N61" s="11"/>
      <c r="O61" s="11"/>
      <c r="P61" s="11"/>
      <c r="Q61" s="11"/>
      <c r="R61" s="7">
        <f t="shared" si="8"/>
        <v>0</v>
      </c>
      <c r="S61" s="11"/>
      <c r="T61" s="11"/>
      <c r="U61" s="11"/>
      <c r="V61" s="11"/>
      <c r="W61" s="11"/>
      <c r="X61" s="11"/>
      <c r="Y61" s="11"/>
      <c r="Z61" s="11"/>
      <c r="AA61" s="11"/>
      <c r="AB61" s="7">
        <f t="shared" si="9"/>
        <v>0</v>
      </c>
    </row>
    <row r="62" spans="1:28" x14ac:dyDescent="0.3">
      <c r="A62" s="11"/>
      <c r="B62" s="11"/>
      <c r="C62" s="11"/>
      <c r="D62" s="12"/>
      <c r="E62" s="11"/>
      <c r="F62" s="11"/>
      <c r="G62" s="11"/>
      <c r="H62" s="12"/>
      <c r="I62" s="11"/>
      <c r="J62" s="11"/>
      <c r="K62" s="11"/>
      <c r="L62" s="11"/>
      <c r="M62" s="11"/>
      <c r="N62" s="11"/>
      <c r="O62" s="11"/>
      <c r="P62" s="11"/>
      <c r="Q62" s="11"/>
      <c r="R62" s="7">
        <f t="shared" si="8"/>
        <v>0</v>
      </c>
      <c r="S62" s="11"/>
      <c r="T62" s="11"/>
      <c r="U62" s="11"/>
      <c r="V62" s="11"/>
      <c r="W62" s="11"/>
      <c r="X62" s="11"/>
      <c r="Y62" s="11"/>
      <c r="Z62" s="11"/>
      <c r="AA62" s="11"/>
      <c r="AB62" s="7">
        <f t="shared" si="9"/>
        <v>0</v>
      </c>
    </row>
    <row r="63" spans="1:28" x14ac:dyDescent="0.3">
      <c r="A63" s="11"/>
      <c r="B63" s="11"/>
      <c r="C63" s="11"/>
      <c r="D63" s="12"/>
      <c r="E63" s="11"/>
      <c r="F63" s="11"/>
      <c r="G63" s="11"/>
      <c r="H63" s="12"/>
      <c r="I63" s="11"/>
      <c r="J63" s="11"/>
      <c r="K63" s="11"/>
      <c r="L63" s="11"/>
      <c r="M63" s="11"/>
      <c r="N63" s="11"/>
      <c r="O63" s="11"/>
      <c r="P63" s="11"/>
      <c r="Q63" s="11"/>
      <c r="R63" s="7">
        <f t="shared" si="8"/>
        <v>0</v>
      </c>
      <c r="S63" s="11"/>
      <c r="T63" s="11"/>
      <c r="U63" s="11"/>
      <c r="V63" s="11"/>
      <c r="W63" s="11"/>
      <c r="X63" s="11"/>
      <c r="Y63" s="11"/>
      <c r="Z63" s="11"/>
      <c r="AA63" s="11"/>
      <c r="AB63" s="7">
        <f t="shared" si="9"/>
        <v>0</v>
      </c>
    </row>
    <row r="64" spans="1:28" x14ac:dyDescent="0.3">
      <c r="A64" s="11"/>
      <c r="B64" s="11"/>
      <c r="C64" s="11"/>
      <c r="D64" s="12"/>
      <c r="E64" s="11"/>
      <c r="F64" s="11"/>
      <c r="G64" s="11"/>
      <c r="H64" s="12"/>
      <c r="I64" s="11"/>
      <c r="J64" s="11"/>
      <c r="K64" s="11"/>
      <c r="L64" s="11"/>
      <c r="M64" s="11"/>
      <c r="N64" s="11"/>
      <c r="O64" s="11"/>
      <c r="P64" s="11"/>
      <c r="Q64" s="11"/>
      <c r="R64" s="7">
        <f t="shared" si="8"/>
        <v>0</v>
      </c>
      <c r="S64" s="11"/>
      <c r="T64" s="11"/>
      <c r="U64" s="11"/>
      <c r="V64" s="11"/>
      <c r="W64" s="11"/>
      <c r="X64" s="11"/>
      <c r="Y64" s="11"/>
      <c r="Z64" s="11"/>
      <c r="AA64" s="11"/>
      <c r="AB64" s="7">
        <f t="shared" si="9"/>
        <v>0</v>
      </c>
    </row>
    <row r="65" spans="1:29" x14ac:dyDescent="0.3">
      <c r="A65" s="11"/>
      <c r="B65" s="11"/>
      <c r="C65" s="11"/>
      <c r="D65" s="12"/>
      <c r="E65" s="11"/>
      <c r="F65" s="11"/>
      <c r="G65" s="11"/>
      <c r="H65" s="12"/>
      <c r="I65" s="11"/>
      <c r="J65" s="11"/>
      <c r="K65" s="11"/>
      <c r="L65" s="11"/>
      <c r="M65" s="11"/>
      <c r="N65" s="11"/>
      <c r="O65" s="11"/>
      <c r="P65" s="11"/>
      <c r="Q65" s="11"/>
      <c r="R65" s="7">
        <f t="shared" si="8"/>
        <v>0</v>
      </c>
      <c r="S65" s="11"/>
      <c r="T65" s="11"/>
      <c r="U65" s="11"/>
      <c r="V65" s="11"/>
      <c r="W65" s="11"/>
      <c r="X65" s="11"/>
      <c r="Y65" s="11"/>
      <c r="Z65" s="11"/>
      <c r="AA65" s="11"/>
      <c r="AB65" s="7">
        <f t="shared" si="9"/>
        <v>0</v>
      </c>
    </row>
    <row r="66" spans="1:29" x14ac:dyDescent="0.3">
      <c r="A66" s="11"/>
      <c r="B66" s="11"/>
      <c r="C66" s="11"/>
      <c r="D66" s="12"/>
      <c r="E66" s="11"/>
      <c r="F66" s="11"/>
      <c r="G66" s="11"/>
      <c r="H66" s="12"/>
      <c r="I66" s="11"/>
      <c r="J66" s="11"/>
      <c r="K66" s="11"/>
      <c r="L66" s="11"/>
      <c r="M66" s="11"/>
      <c r="N66" s="11"/>
      <c r="O66" s="11"/>
      <c r="P66" s="11"/>
      <c r="Q66" s="11"/>
      <c r="R66" s="7">
        <f t="shared" si="8"/>
        <v>0</v>
      </c>
      <c r="S66" s="11"/>
      <c r="T66" s="11"/>
      <c r="U66" s="11"/>
      <c r="V66" s="11"/>
      <c r="W66" s="11"/>
      <c r="X66" s="11"/>
      <c r="Y66" s="11"/>
      <c r="Z66" s="11"/>
      <c r="AA66" s="11"/>
      <c r="AB66" s="7">
        <f t="shared" si="9"/>
        <v>0</v>
      </c>
    </row>
    <row r="67" spans="1:29" x14ac:dyDescent="0.3">
      <c r="A67" s="11"/>
      <c r="B67" s="11"/>
      <c r="C67" s="11"/>
      <c r="D67" s="12"/>
      <c r="E67" s="11"/>
      <c r="F67" s="11"/>
      <c r="G67" s="11"/>
      <c r="H67" s="12"/>
      <c r="I67" s="11"/>
      <c r="J67" s="11"/>
      <c r="K67" s="11"/>
      <c r="L67" s="11"/>
      <c r="M67" s="11"/>
      <c r="N67" s="11"/>
      <c r="O67" s="11"/>
      <c r="P67" s="11"/>
      <c r="Q67" s="11"/>
      <c r="R67" s="7">
        <f t="shared" si="8"/>
        <v>0</v>
      </c>
      <c r="S67" s="11"/>
      <c r="T67" s="11"/>
      <c r="U67" s="11"/>
      <c r="V67" s="11"/>
      <c r="W67" s="11"/>
      <c r="X67" s="11"/>
      <c r="Y67" s="11"/>
      <c r="Z67" s="11"/>
      <c r="AA67" s="11"/>
      <c r="AB67" s="7">
        <f t="shared" si="9"/>
        <v>0</v>
      </c>
    </row>
    <row r="68" spans="1:29" x14ac:dyDescent="0.3">
      <c r="A68" s="11"/>
      <c r="B68" s="11"/>
      <c r="C68" s="11"/>
      <c r="D68" s="12"/>
      <c r="E68" s="11"/>
      <c r="F68" s="11"/>
      <c r="G68" s="11"/>
      <c r="H68" s="12"/>
      <c r="I68" s="11"/>
      <c r="J68" s="11"/>
      <c r="K68" s="11"/>
      <c r="L68" s="11"/>
      <c r="M68" s="11"/>
      <c r="N68" s="11"/>
      <c r="O68" s="11"/>
      <c r="P68" s="11"/>
      <c r="Q68" s="11"/>
      <c r="R68" s="7">
        <f t="shared" si="8"/>
        <v>0</v>
      </c>
      <c r="S68" s="11"/>
      <c r="T68" s="11"/>
      <c r="U68" s="11"/>
      <c r="V68" s="11"/>
      <c r="W68" s="11"/>
      <c r="X68" s="11"/>
      <c r="Y68" s="11"/>
      <c r="Z68" s="11"/>
      <c r="AA68" s="11"/>
      <c r="AB68" s="7">
        <f t="shared" si="9"/>
        <v>0</v>
      </c>
    </row>
    <row r="69" spans="1:29" x14ac:dyDescent="0.3">
      <c r="A69" s="11"/>
      <c r="B69" s="11"/>
      <c r="C69" s="11"/>
      <c r="D69" s="12"/>
      <c r="E69" s="11"/>
      <c r="F69" s="11"/>
      <c r="G69" s="11"/>
      <c r="H69" s="12"/>
      <c r="I69" s="11"/>
      <c r="J69" s="11"/>
      <c r="K69" s="11"/>
      <c r="L69" s="11"/>
      <c r="M69" s="11"/>
      <c r="N69" s="11"/>
      <c r="O69" s="11"/>
      <c r="P69" s="11"/>
      <c r="Q69" s="11"/>
      <c r="R69" s="7">
        <f t="shared" si="8"/>
        <v>0</v>
      </c>
      <c r="S69" s="11"/>
      <c r="T69" s="11"/>
      <c r="U69" s="11"/>
      <c r="V69" s="11"/>
      <c r="W69" s="11"/>
      <c r="X69" s="11"/>
      <c r="Y69" s="11"/>
      <c r="Z69" s="11"/>
      <c r="AA69" s="11"/>
      <c r="AB69" s="7">
        <f t="shared" si="9"/>
        <v>0</v>
      </c>
    </row>
    <row r="70" spans="1:29" x14ac:dyDescent="0.3">
      <c r="A70" s="11"/>
      <c r="B70" s="11"/>
      <c r="C70" s="11"/>
      <c r="D70" s="12"/>
      <c r="E70" s="11"/>
      <c r="F70" s="11"/>
      <c r="G70" s="11"/>
      <c r="H70" s="12"/>
      <c r="I70" s="11"/>
      <c r="J70" s="11"/>
      <c r="K70" s="11"/>
      <c r="L70" s="11"/>
      <c r="M70" s="11"/>
      <c r="N70" s="11"/>
      <c r="O70" s="11"/>
      <c r="P70" s="11"/>
      <c r="Q70" s="11"/>
      <c r="R70" s="7">
        <f t="shared" si="8"/>
        <v>0</v>
      </c>
      <c r="S70" s="11"/>
      <c r="T70" s="11"/>
      <c r="U70" s="11"/>
      <c r="V70" s="11"/>
      <c r="W70" s="11"/>
      <c r="X70" s="11"/>
      <c r="Y70" s="11"/>
      <c r="Z70" s="11"/>
      <c r="AA70" s="11"/>
      <c r="AB70" s="7">
        <f t="shared" si="9"/>
        <v>0</v>
      </c>
    </row>
    <row r="71" spans="1:29" x14ac:dyDescent="0.3">
      <c r="A71" s="11"/>
      <c r="B71" s="11"/>
      <c r="C71" s="11"/>
      <c r="D71" s="12"/>
      <c r="E71" s="11"/>
      <c r="F71" s="11"/>
      <c r="G71" s="11"/>
      <c r="H71" s="12"/>
      <c r="I71" s="11"/>
      <c r="J71" s="11"/>
      <c r="K71" s="11"/>
      <c r="L71" s="11"/>
      <c r="M71" s="11"/>
      <c r="N71" s="11"/>
      <c r="O71" s="11"/>
      <c r="P71" s="11"/>
      <c r="Q71" s="11"/>
      <c r="R71" s="7">
        <f t="shared" si="8"/>
        <v>0</v>
      </c>
      <c r="S71" s="11"/>
      <c r="T71" s="11"/>
      <c r="U71" s="11"/>
      <c r="V71" s="11"/>
      <c r="W71" s="11"/>
      <c r="X71" s="11"/>
      <c r="Y71" s="11"/>
      <c r="Z71" s="11"/>
      <c r="AA71" s="11"/>
      <c r="AB71" s="7">
        <f t="shared" si="9"/>
        <v>0</v>
      </c>
    </row>
    <row r="72" spans="1:29" x14ac:dyDescent="0.3">
      <c r="A72" s="11"/>
      <c r="B72" s="11"/>
      <c r="C72" s="11"/>
      <c r="D72" s="12"/>
      <c r="E72" s="11"/>
      <c r="F72" s="11"/>
      <c r="G72" s="11"/>
      <c r="H72" s="12"/>
      <c r="I72" s="11"/>
      <c r="J72" s="11"/>
      <c r="K72" s="11"/>
      <c r="L72" s="11"/>
      <c r="M72" s="11"/>
      <c r="N72" s="11"/>
      <c r="O72" s="11"/>
      <c r="P72" s="11"/>
      <c r="Q72" s="11"/>
      <c r="R72" s="7">
        <f t="shared" si="8"/>
        <v>0</v>
      </c>
      <c r="S72" s="11"/>
      <c r="T72" s="11"/>
      <c r="U72" s="11"/>
      <c r="V72" s="11"/>
      <c r="W72" s="11"/>
      <c r="X72" s="11"/>
      <c r="Y72" s="11"/>
      <c r="Z72" s="11"/>
      <c r="AA72" s="11"/>
      <c r="AB72" s="7">
        <f t="shared" si="9"/>
        <v>0</v>
      </c>
    </row>
    <row r="73" spans="1:29" x14ac:dyDescent="0.3">
      <c r="A73" s="11"/>
      <c r="B73" s="11"/>
      <c r="C73" s="11"/>
      <c r="D73" s="12"/>
      <c r="E73" s="11"/>
      <c r="F73" s="11"/>
      <c r="G73" s="11"/>
      <c r="H73" s="12"/>
      <c r="I73" s="11"/>
      <c r="J73" s="11"/>
      <c r="K73" s="11"/>
      <c r="L73" s="11"/>
      <c r="M73" s="11"/>
      <c r="N73" s="11"/>
      <c r="O73" s="11"/>
      <c r="P73" s="11"/>
      <c r="Q73" s="11"/>
      <c r="R73" s="7">
        <f t="shared" si="8"/>
        <v>0</v>
      </c>
      <c r="S73" s="11"/>
      <c r="T73" s="11"/>
      <c r="U73" s="11"/>
      <c r="V73" s="11"/>
      <c r="W73" s="11"/>
      <c r="X73" s="11"/>
      <c r="Y73" s="11"/>
      <c r="Z73" s="11"/>
      <c r="AA73" s="11"/>
      <c r="AB73" s="7">
        <f t="shared" si="9"/>
        <v>0</v>
      </c>
    </row>
    <row r="74" spans="1:29" s="2" customFormat="1" x14ac:dyDescent="0.3">
      <c r="A74" s="5"/>
      <c r="B74" s="7" t="s">
        <v>102</v>
      </c>
      <c r="C74" s="7">
        <f>SUM(C50:C73)</f>
        <v>0</v>
      </c>
      <c r="D74" s="13"/>
      <c r="E74" s="5"/>
      <c r="F74" s="5"/>
      <c r="G74" s="7">
        <f>COUNTIF(G50:G73,"Y")</f>
        <v>0</v>
      </c>
      <c r="H74" s="7" t="s">
        <v>103</v>
      </c>
      <c r="I74" s="5">
        <f t="shared" ref="I74:AB74" si="10">SUM(I50:I73)</f>
        <v>0</v>
      </c>
      <c r="J74" s="5">
        <f t="shared" si="10"/>
        <v>0</v>
      </c>
      <c r="K74" s="5">
        <f t="shared" si="10"/>
        <v>0</v>
      </c>
      <c r="L74" s="5">
        <f t="shared" si="10"/>
        <v>0</v>
      </c>
      <c r="M74" s="5">
        <f t="shared" si="10"/>
        <v>0</v>
      </c>
      <c r="N74" s="5">
        <f t="shared" si="10"/>
        <v>0</v>
      </c>
      <c r="O74" s="5">
        <f t="shared" si="10"/>
        <v>0</v>
      </c>
      <c r="P74" s="5">
        <f t="shared" si="10"/>
        <v>0</v>
      </c>
      <c r="Q74" s="5">
        <f t="shared" si="10"/>
        <v>0</v>
      </c>
      <c r="R74" s="17">
        <f t="shared" si="10"/>
        <v>0</v>
      </c>
      <c r="S74" s="5">
        <f t="shared" si="10"/>
        <v>0</v>
      </c>
      <c r="T74" s="5">
        <f t="shared" si="10"/>
        <v>0</v>
      </c>
      <c r="U74" s="5">
        <f t="shared" si="10"/>
        <v>0</v>
      </c>
      <c r="V74" s="5">
        <f t="shared" si="10"/>
        <v>0</v>
      </c>
      <c r="W74" s="5">
        <f t="shared" si="10"/>
        <v>0</v>
      </c>
      <c r="X74" s="5">
        <f t="shared" si="10"/>
        <v>0</v>
      </c>
      <c r="Y74" s="5">
        <f t="shared" si="10"/>
        <v>0</v>
      </c>
      <c r="Z74" s="5">
        <f t="shared" si="10"/>
        <v>0</v>
      </c>
      <c r="AA74" s="5">
        <f t="shared" si="10"/>
        <v>0</v>
      </c>
      <c r="AB74" s="17">
        <f t="shared" si="10"/>
        <v>0</v>
      </c>
      <c r="AC74" s="1">
        <f>R74+AB74</f>
        <v>0</v>
      </c>
    </row>
    <row r="75" spans="1:29" x14ac:dyDescent="0.3">
      <c r="A75" s="26"/>
      <c r="B75" s="26"/>
      <c r="C75" s="26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9" x14ac:dyDescent="0.3">
      <c r="A76" s="11"/>
      <c r="B76" s="11"/>
      <c r="C76" s="11"/>
      <c r="D76" s="12"/>
      <c r="E76" s="11"/>
      <c r="F76" s="11"/>
      <c r="G76" s="11"/>
      <c r="H76" s="12"/>
      <c r="I76" s="11"/>
      <c r="J76" s="11"/>
      <c r="K76" s="11"/>
      <c r="L76" s="11"/>
      <c r="M76" s="11"/>
      <c r="N76" s="11"/>
      <c r="O76" s="11"/>
      <c r="P76" s="11"/>
      <c r="Q76" s="11"/>
      <c r="R76" s="19">
        <f>SUM(I76:Q76)</f>
        <v>0</v>
      </c>
      <c r="S76" s="11"/>
      <c r="T76" s="11"/>
      <c r="U76" s="11"/>
      <c r="V76" s="11"/>
      <c r="W76" s="11"/>
      <c r="X76" s="11"/>
      <c r="Y76" s="11"/>
      <c r="Z76" s="11"/>
      <c r="AA76" s="11"/>
      <c r="AB76" s="7">
        <f>SUM(S76:AA76)</f>
        <v>0</v>
      </c>
    </row>
    <row r="77" spans="1:29" x14ac:dyDescent="0.3">
      <c r="A77" s="11"/>
      <c r="B77" s="11"/>
      <c r="C77" s="11"/>
      <c r="D77" s="12"/>
      <c r="E77" s="11"/>
      <c r="F77" s="11"/>
      <c r="G77" s="11"/>
      <c r="H77" s="12"/>
      <c r="I77" s="11"/>
      <c r="J77" s="11"/>
      <c r="K77" s="11"/>
      <c r="L77" s="11"/>
      <c r="M77" s="11"/>
      <c r="N77" s="11"/>
      <c r="O77" s="11"/>
      <c r="P77" s="11"/>
      <c r="Q77" s="11"/>
      <c r="R77" s="19">
        <f t="shared" ref="R77:R89" si="11">SUM(I77:Q77)</f>
        <v>0</v>
      </c>
      <c r="S77" s="11"/>
      <c r="T77" s="11"/>
      <c r="U77" s="11"/>
      <c r="V77" s="11"/>
      <c r="W77" s="11"/>
      <c r="X77" s="11"/>
      <c r="Y77" s="11"/>
      <c r="Z77" s="11"/>
      <c r="AA77" s="11"/>
      <c r="AB77" s="7">
        <f t="shared" ref="AB77:AB89" si="12">SUM(S77:AA77)</f>
        <v>0</v>
      </c>
    </row>
    <row r="78" spans="1:29" x14ac:dyDescent="0.3">
      <c r="A78" s="11"/>
      <c r="B78" s="11"/>
      <c r="C78" s="11"/>
      <c r="D78" s="12"/>
      <c r="E78" s="11"/>
      <c r="F78" s="11"/>
      <c r="G78" s="11"/>
      <c r="H78" s="12"/>
      <c r="I78" s="11"/>
      <c r="J78" s="11"/>
      <c r="K78" s="11"/>
      <c r="L78" s="11"/>
      <c r="M78" s="11"/>
      <c r="N78" s="11"/>
      <c r="O78" s="11"/>
      <c r="P78" s="11"/>
      <c r="Q78" s="11"/>
      <c r="R78" s="19">
        <f t="shared" si="11"/>
        <v>0</v>
      </c>
      <c r="S78" s="11"/>
      <c r="T78" s="11"/>
      <c r="U78" s="11"/>
      <c r="V78" s="11"/>
      <c r="W78" s="11"/>
      <c r="X78" s="11"/>
      <c r="Y78" s="11"/>
      <c r="Z78" s="11"/>
      <c r="AA78" s="11"/>
      <c r="AB78" s="7">
        <f t="shared" si="12"/>
        <v>0</v>
      </c>
    </row>
    <row r="79" spans="1:29" x14ac:dyDescent="0.3">
      <c r="A79" s="11"/>
      <c r="B79" s="11"/>
      <c r="C79" s="11"/>
      <c r="D79" s="12"/>
      <c r="E79" s="11"/>
      <c r="F79" s="11"/>
      <c r="G79" s="11"/>
      <c r="H79" s="12"/>
      <c r="I79" s="11"/>
      <c r="J79" s="11"/>
      <c r="K79" s="11"/>
      <c r="L79" s="11"/>
      <c r="M79" s="11"/>
      <c r="N79" s="11"/>
      <c r="O79" s="11"/>
      <c r="P79" s="11"/>
      <c r="Q79" s="11"/>
      <c r="R79" s="19">
        <f t="shared" si="11"/>
        <v>0</v>
      </c>
      <c r="S79" s="11"/>
      <c r="T79" s="11"/>
      <c r="U79" s="11"/>
      <c r="V79" s="11"/>
      <c r="W79" s="11"/>
      <c r="X79" s="11"/>
      <c r="Y79" s="11"/>
      <c r="Z79" s="11"/>
      <c r="AA79" s="11"/>
      <c r="AB79" s="7">
        <f t="shared" si="12"/>
        <v>0</v>
      </c>
    </row>
    <row r="80" spans="1:29" x14ac:dyDescent="0.3">
      <c r="A80" s="11"/>
      <c r="B80" s="11"/>
      <c r="C80" s="11"/>
      <c r="D80" s="12"/>
      <c r="E80" s="11"/>
      <c r="F80" s="11"/>
      <c r="G80" s="11"/>
      <c r="H80" s="12"/>
      <c r="I80" s="11"/>
      <c r="J80" s="11"/>
      <c r="K80" s="11"/>
      <c r="L80" s="11"/>
      <c r="M80" s="11"/>
      <c r="N80" s="11"/>
      <c r="O80" s="11"/>
      <c r="P80" s="11"/>
      <c r="Q80" s="11"/>
      <c r="R80" s="19">
        <f t="shared" si="11"/>
        <v>0</v>
      </c>
      <c r="S80" s="11"/>
      <c r="T80" s="11"/>
      <c r="U80" s="11"/>
      <c r="V80" s="11"/>
      <c r="W80" s="11"/>
      <c r="X80" s="11"/>
      <c r="Y80" s="11"/>
      <c r="Z80" s="11"/>
      <c r="AA80" s="11"/>
      <c r="AB80" s="7">
        <f t="shared" si="12"/>
        <v>0</v>
      </c>
    </row>
    <row r="81" spans="1:29" x14ac:dyDescent="0.3">
      <c r="A81" s="11"/>
      <c r="B81" s="11"/>
      <c r="C81" s="11"/>
      <c r="D81" s="12"/>
      <c r="E81" s="11"/>
      <c r="F81" s="11"/>
      <c r="G81" s="11"/>
      <c r="H81" s="12"/>
      <c r="I81" s="11"/>
      <c r="J81" s="11"/>
      <c r="K81" s="11"/>
      <c r="L81" s="11"/>
      <c r="M81" s="11"/>
      <c r="N81" s="11"/>
      <c r="O81" s="11"/>
      <c r="P81" s="11"/>
      <c r="Q81" s="11"/>
      <c r="R81" s="19">
        <f t="shared" si="11"/>
        <v>0</v>
      </c>
      <c r="S81" s="11"/>
      <c r="T81" s="11"/>
      <c r="U81" s="11"/>
      <c r="V81" s="11"/>
      <c r="W81" s="11"/>
      <c r="X81" s="11"/>
      <c r="Y81" s="11"/>
      <c r="Z81" s="11"/>
      <c r="AA81" s="11"/>
      <c r="AB81" s="7">
        <f t="shared" si="12"/>
        <v>0</v>
      </c>
    </row>
    <row r="82" spans="1:29" x14ac:dyDescent="0.3">
      <c r="A82" s="11"/>
      <c r="B82" s="11"/>
      <c r="C82" s="11"/>
      <c r="D82" s="12"/>
      <c r="E82" s="11"/>
      <c r="F82" s="11"/>
      <c r="G82" s="11"/>
      <c r="H82" s="12"/>
      <c r="I82" s="11"/>
      <c r="J82" s="11"/>
      <c r="K82" s="11"/>
      <c r="L82" s="11"/>
      <c r="M82" s="11"/>
      <c r="N82" s="11"/>
      <c r="O82" s="11"/>
      <c r="P82" s="11"/>
      <c r="Q82" s="11"/>
      <c r="R82" s="19">
        <f t="shared" si="11"/>
        <v>0</v>
      </c>
      <c r="S82" s="11"/>
      <c r="T82" s="11"/>
      <c r="U82" s="11"/>
      <c r="V82" s="11"/>
      <c r="W82" s="11"/>
      <c r="X82" s="11"/>
      <c r="Y82" s="11"/>
      <c r="Z82" s="11"/>
      <c r="AA82" s="11"/>
      <c r="AB82" s="7">
        <f t="shared" si="12"/>
        <v>0</v>
      </c>
    </row>
    <row r="83" spans="1:29" x14ac:dyDescent="0.3">
      <c r="A83" s="11"/>
      <c r="B83" s="11"/>
      <c r="C83" s="11"/>
      <c r="D83" s="12"/>
      <c r="E83" s="11"/>
      <c r="F83" s="11"/>
      <c r="G83" s="11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9">
        <f t="shared" si="11"/>
        <v>0</v>
      </c>
      <c r="S83" s="11"/>
      <c r="T83" s="11"/>
      <c r="U83" s="11"/>
      <c r="V83" s="11"/>
      <c r="W83" s="11"/>
      <c r="X83" s="11"/>
      <c r="Y83" s="11"/>
      <c r="Z83" s="11"/>
      <c r="AA83" s="11"/>
      <c r="AB83" s="7">
        <f t="shared" si="12"/>
        <v>0</v>
      </c>
    </row>
    <row r="84" spans="1:29" x14ac:dyDescent="0.3">
      <c r="A84" s="11"/>
      <c r="B84" s="11"/>
      <c r="C84" s="11"/>
      <c r="D84" s="12"/>
      <c r="E84" s="11"/>
      <c r="F84" s="11"/>
      <c r="G84" s="11"/>
      <c r="H84" s="12"/>
      <c r="I84" s="11"/>
      <c r="J84" s="11"/>
      <c r="K84" s="11"/>
      <c r="L84" s="11"/>
      <c r="M84" s="11"/>
      <c r="N84" s="11"/>
      <c r="O84" s="11"/>
      <c r="P84" s="11"/>
      <c r="Q84" s="11"/>
      <c r="R84" s="19">
        <f t="shared" si="11"/>
        <v>0</v>
      </c>
      <c r="S84" s="11"/>
      <c r="T84" s="11"/>
      <c r="U84" s="11"/>
      <c r="V84" s="11"/>
      <c r="W84" s="11"/>
      <c r="X84" s="11"/>
      <c r="Y84" s="11"/>
      <c r="Z84" s="11"/>
      <c r="AA84" s="11"/>
      <c r="AB84" s="7">
        <f t="shared" si="12"/>
        <v>0</v>
      </c>
    </row>
    <row r="85" spans="1:29" x14ac:dyDescent="0.3">
      <c r="A85" s="11"/>
      <c r="B85" s="11"/>
      <c r="C85" s="11"/>
      <c r="D85" s="12"/>
      <c r="E85" s="11"/>
      <c r="F85" s="11"/>
      <c r="G85" s="11"/>
      <c r="H85" s="12"/>
      <c r="I85" s="11"/>
      <c r="J85" s="11"/>
      <c r="K85" s="11"/>
      <c r="L85" s="11"/>
      <c r="M85" s="11"/>
      <c r="N85" s="11"/>
      <c r="O85" s="11"/>
      <c r="P85" s="11"/>
      <c r="Q85" s="11"/>
      <c r="R85" s="19">
        <f t="shared" si="11"/>
        <v>0</v>
      </c>
      <c r="S85" s="11"/>
      <c r="T85" s="11"/>
      <c r="U85" s="11"/>
      <c r="V85" s="11"/>
      <c r="W85" s="11"/>
      <c r="X85" s="11"/>
      <c r="Y85" s="11"/>
      <c r="Z85" s="11"/>
      <c r="AA85" s="11"/>
      <c r="AB85" s="7">
        <f t="shared" si="12"/>
        <v>0</v>
      </c>
    </row>
    <row r="86" spans="1:29" x14ac:dyDescent="0.3">
      <c r="A86" s="11"/>
      <c r="B86" s="11"/>
      <c r="C86" s="11"/>
      <c r="D86" s="12"/>
      <c r="E86" s="11"/>
      <c r="F86" s="11"/>
      <c r="G86" s="11"/>
      <c r="H86" s="12"/>
      <c r="I86" s="11"/>
      <c r="J86" s="11"/>
      <c r="K86" s="11"/>
      <c r="L86" s="11"/>
      <c r="M86" s="11"/>
      <c r="N86" s="11"/>
      <c r="O86" s="11"/>
      <c r="P86" s="11"/>
      <c r="Q86" s="11"/>
      <c r="R86" s="19">
        <f t="shared" si="11"/>
        <v>0</v>
      </c>
      <c r="S86" s="11"/>
      <c r="T86" s="11"/>
      <c r="U86" s="11"/>
      <c r="V86" s="11"/>
      <c r="W86" s="11"/>
      <c r="X86" s="11"/>
      <c r="Y86" s="11"/>
      <c r="Z86" s="11"/>
      <c r="AA86" s="11"/>
      <c r="AB86" s="7">
        <f t="shared" si="12"/>
        <v>0</v>
      </c>
    </row>
    <row r="87" spans="1:29" x14ac:dyDescent="0.3">
      <c r="A87" s="11"/>
      <c r="B87" s="11"/>
      <c r="C87" s="11"/>
      <c r="D87" s="12"/>
      <c r="E87" s="11"/>
      <c r="F87" s="11"/>
      <c r="G87" s="11"/>
      <c r="H87" s="12"/>
      <c r="I87" s="11"/>
      <c r="J87" s="11"/>
      <c r="K87" s="11"/>
      <c r="L87" s="11"/>
      <c r="M87" s="11"/>
      <c r="N87" s="11"/>
      <c r="O87" s="11"/>
      <c r="P87" s="11"/>
      <c r="Q87" s="11"/>
      <c r="R87" s="19">
        <f t="shared" si="11"/>
        <v>0</v>
      </c>
      <c r="S87" s="11"/>
      <c r="T87" s="11"/>
      <c r="U87" s="11"/>
      <c r="V87" s="11"/>
      <c r="W87" s="11"/>
      <c r="X87" s="11"/>
      <c r="Y87" s="11"/>
      <c r="Z87" s="11"/>
      <c r="AA87" s="11"/>
      <c r="AB87" s="7">
        <f t="shared" si="12"/>
        <v>0</v>
      </c>
    </row>
    <row r="88" spans="1:29" x14ac:dyDescent="0.3">
      <c r="A88" s="11"/>
      <c r="B88" s="11"/>
      <c r="C88" s="11"/>
      <c r="D88" s="12"/>
      <c r="E88" s="11"/>
      <c r="F88" s="11"/>
      <c r="G88" s="11"/>
      <c r="H88" s="12"/>
      <c r="I88" s="11"/>
      <c r="J88" s="11"/>
      <c r="K88" s="11"/>
      <c r="L88" s="11"/>
      <c r="M88" s="11"/>
      <c r="N88" s="11"/>
      <c r="O88" s="11"/>
      <c r="P88" s="11"/>
      <c r="Q88" s="11"/>
      <c r="R88" s="19">
        <f t="shared" si="11"/>
        <v>0</v>
      </c>
      <c r="S88" s="11"/>
      <c r="T88" s="11"/>
      <c r="U88" s="11"/>
      <c r="V88" s="11"/>
      <c r="W88" s="11"/>
      <c r="X88" s="11"/>
      <c r="Y88" s="11"/>
      <c r="Z88" s="11"/>
      <c r="AA88" s="11"/>
      <c r="AB88" s="7">
        <f t="shared" si="12"/>
        <v>0</v>
      </c>
    </row>
    <row r="89" spans="1:29" x14ac:dyDescent="0.3">
      <c r="A89" s="11"/>
      <c r="B89" s="11"/>
      <c r="C89" s="11"/>
      <c r="D89" s="12"/>
      <c r="E89" s="11"/>
      <c r="F89" s="11"/>
      <c r="G89" s="11"/>
      <c r="H89" s="12"/>
      <c r="I89" s="11"/>
      <c r="J89" s="11"/>
      <c r="K89" s="11"/>
      <c r="L89" s="11"/>
      <c r="M89" s="11"/>
      <c r="N89" s="11"/>
      <c r="O89" s="11"/>
      <c r="P89" s="11"/>
      <c r="Q89" s="11"/>
      <c r="R89" s="19">
        <f t="shared" si="11"/>
        <v>0</v>
      </c>
      <c r="S89" s="11"/>
      <c r="T89" s="11"/>
      <c r="U89" s="11"/>
      <c r="V89" s="11"/>
      <c r="W89" s="11"/>
      <c r="X89" s="11"/>
      <c r="Y89" s="11"/>
      <c r="Z89" s="11"/>
      <c r="AA89" s="11"/>
      <c r="AB89" s="7">
        <f t="shared" si="12"/>
        <v>0</v>
      </c>
    </row>
    <row r="90" spans="1:29" s="2" customFormat="1" x14ac:dyDescent="0.3">
      <c r="A90" s="5"/>
      <c r="B90" s="5" t="s">
        <v>104</v>
      </c>
      <c r="C90" s="7">
        <f>SUM(C76:C89)</f>
        <v>0</v>
      </c>
      <c r="D90" s="13"/>
      <c r="E90" s="5"/>
      <c r="F90" s="5"/>
      <c r="G90" s="7">
        <f>COUNTIF(G76:G89,"Y")</f>
        <v>0</v>
      </c>
      <c r="H90" s="7" t="s">
        <v>105</v>
      </c>
      <c r="I90" s="5">
        <f>SUM(I76:I89)</f>
        <v>0</v>
      </c>
      <c r="J90" s="5">
        <f t="shared" ref="J90:AB90" si="13">SUM(J76:J89)</f>
        <v>0</v>
      </c>
      <c r="K90" s="5">
        <f t="shared" si="13"/>
        <v>0</v>
      </c>
      <c r="L90" s="5">
        <f t="shared" si="13"/>
        <v>0</v>
      </c>
      <c r="M90" s="5">
        <f t="shared" si="13"/>
        <v>0</v>
      </c>
      <c r="N90" s="5">
        <f t="shared" si="13"/>
        <v>0</v>
      </c>
      <c r="O90" s="5">
        <f t="shared" si="13"/>
        <v>0</v>
      </c>
      <c r="P90" s="5">
        <f t="shared" si="13"/>
        <v>0</v>
      </c>
      <c r="Q90" s="5">
        <f t="shared" si="13"/>
        <v>0</v>
      </c>
      <c r="R90" s="17">
        <f t="shared" si="13"/>
        <v>0</v>
      </c>
      <c r="S90" s="5">
        <f t="shared" si="13"/>
        <v>0</v>
      </c>
      <c r="T90" s="5">
        <f t="shared" si="13"/>
        <v>0</v>
      </c>
      <c r="U90" s="5">
        <f t="shared" si="13"/>
        <v>0</v>
      </c>
      <c r="V90" s="5">
        <f t="shared" si="13"/>
        <v>0</v>
      </c>
      <c r="W90" s="5">
        <f t="shared" si="13"/>
        <v>0</v>
      </c>
      <c r="X90" s="5">
        <f t="shared" si="13"/>
        <v>0</v>
      </c>
      <c r="Y90" s="5">
        <f t="shared" si="13"/>
        <v>0</v>
      </c>
      <c r="Z90" s="5">
        <f t="shared" si="13"/>
        <v>0</v>
      </c>
      <c r="AA90" s="5">
        <f t="shared" si="13"/>
        <v>0</v>
      </c>
      <c r="AB90" s="17">
        <f t="shared" si="13"/>
        <v>0</v>
      </c>
      <c r="AC90" s="2">
        <f>R90+AB90</f>
        <v>0</v>
      </c>
    </row>
    <row r="91" spans="1:29" s="2" customFormat="1" x14ac:dyDescent="0.3">
      <c r="A91" s="21"/>
      <c r="B91" s="21"/>
      <c r="C91" s="22"/>
      <c r="D91" s="28"/>
      <c r="E91" s="21"/>
      <c r="F91" s="21"/>
      <c r="G91" s="22"/>
      <c r="H91" s="2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9" ht="26.5" customHeight="1" x14ac:dyDescent="0.3">
      <c r="A92" s="14"/>
      <c r="B92" s="15" t="s">
        <v>106</v>
      </c>
      <c r="C92" s="17">
        <f>C90+C74+C48+C23</f>
        <v>0</v>
      </c>
      <c r="D92" s="16"/>
      <c r="E92" s="14"/>
      <c r="F92" s="15" t="s">
        <v>854</v>
      </c>
      <c r="G92" s="17">
        <f>G74+G48+G23+G90</f>
        <v>0</v>
      </c>
      <c r="H92" s="15" t="s">
        <v>107</v>
      </c>
      <c r="I92" s="15">
        <f>I90+I74+I48+I23</f>
        <v>0</v>
      </c>
      <c r="J92" s="15">
        <f>J90+J74+J48+J23</f>
        <v>0</v>
      </c>
      <c r="K92" s="15">
        <f t="shared" ref="K92:AB92" si="14">K90+K74+K48+K23</f>
        <v>0</v>
      </c>
      <c r="L92" s="15">
        <f t="shared" si="14"/>
        <v>0</v>
      </c>
      <c r="M92" s="15">
        <f t="shared" si="14"/>
        <v>0</v>
      </c>
      <c r="N92" s="15">
        <f t="shared" si="14"/>
        <v>0</v>
      </c>
      <c r="O92" s="15">
        <f t="shared" si="14"/>
        <v>0</v>
      </c>
      <c r="P92" s="15">
        <f t="shared" si="14"/>
        <v>0</v>
      </c>
      <c r="Q92" s="15">
        <f t="shared" si="14"/>
        <v>0</v>
      </c>
      <c r="R92" s="15">
        <f t="shared" si="14"/>
        <v>0</v>
      </c>
      <c r="S92" s="15">
        <f t="shared" si="14"/>
        <v>0</v>
      </c>
      <c r="T92" s="15">
        <f t="shared" si="14"/>
        <v>0</v>
      </c>
      <c r="U92" s="15">
        <f t="shared" si="14"/>
        <v>0</v>
      </c>
      <c r="V92" s="15">
        <f t="shared" si="14"/>
        <v>0</v>
      </c>
      <c r="W92" s="15">
        <f t="shared" si="14"/>
        <v>0</v>
      </c>
      <c r="X92" s="15">
        <f t="shared" si="14"/>
        <v>0</v>
      </c>
      <c r="Y92" s="15">
        <f t="shared" si="14"/>
        <v>0</v>
      </c>
      <c r="Z92" s="15">
        <f t="shared" si="14"/>
        <v>0</v>
      </c>
      <c r="AA92" s="15">
        <f t="shared" si="14"/>
        <v>0</v>
      </c>
      <c r="AB92" s="15">
        <f t="shared" si="14"/>
        <v>0</v>
      </c>
    </row>
    <row r="93" spans="1:29" x14ac:dyDescent="0.3">
      <c r="D93" s="3"/>
    </row>
    <row r="94" spans="1:29" x14ac:dyDescent="0.3">
      <c r="D94" s="3"/>
      <c r="J94" s="159" t="s">
        <v>108</v>
      </c>
      <c r="K94" s="159"/>
      <c r="L94" s="159"/>
      <c r="M94" s="159"/>
      <c r="N94" s="159"/>
      <c r="O94" s="29">
        <f>R92+AB92</f>
        <v>0</v>
      </c>
    </row>
    <row r="95" spans="1:29" x14ac:dyDescent="0.3">
      <c r="D95" s="3"/>
      <c r="J95" s="159" t="s">
        <v>109</v>
      </c>
      <c r="K95" s="159"/>
      <c r="L95" s="159"/>
      <c r="M95" s="159"/>
      <c r="N95" s="159"/>
      <c r="O95" s="29" t="e">
        <f>AB92/C92*100</f>
        <v>#DIV/0!</v>
      </c>
    </row>
    <row r="96" spans="1:29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</sheetData>
  <mergeCells count="5">
    <mergeCell ref="J94:N94"/>
    <mergeCell ref="J95:N95"/>
    <mergeCell ref="A1:G1"/>
    <mergeCell ref="I3:Q3"/>
    <mergeCell ref="S3:AA3"/>
  </mergeCells>
  <pageMargins left="0.7" right="0.7" top="0.75" bottom="0.75" header="0.3" footer="0.3"/>
  <pageSetup paperSize="9" orientation="portrait" r:id="rId1"/>
  <ignoredErrors>
    <ignoredError sqref="O9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Props1.xml><?xml version="1.0" encoding="utf-8"?>
<ds:datastoreItem xmlns:ds="http://schemas.openxmlformats.org/officeDocument/2006/customXml" ds:itemID="{BA853075-EFFF-4EEB-885A-5D304561E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104F88-89C3-4AF6-ACDA-9C950D7FA5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5A540D-3387-4DC0-879D-D8CE2C3C1E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A5C744-151D-4627-99E5-30FF6F7CD2A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2025-26</vt:lpstr>
      <vt:lpstr>2024-25</vt:lpstr>
      <vt:lpstr>2023-24</vt:lpstr>
      <vt:lpstr>2022-23</vt:lpstr>
      <vt:lpstr>2021-22</vt:lpstr>
      <vt:lpstr>2020-21</vt:lpstr>
      <vt:lpstr>2019-20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Head, Jennifer</dc:creator>
  <cp:keywords/>
  <dc:description/>
  <cp:lastModifiedBy>Lewis Hales</cp:lastModifiedBy>
  <cp:revision/>
  <dcterms:created xsi:type="dcterms:W3CDTF">2022-01-19T14:33:59Z</dcterms:created>
  <dcterms:modified xsi:type="dcterms:W3CDTF">2026-02-09T10:36:41Z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8700</vt:r8>
  </property>
  <property fmtid="{D5CDD505-2E9C-101B-9397-08002B2CF9AE}" pid="4" name="SharedWithUsers">
    <vt:lpwstr>27;#Grant Gibson;#33;#James Williamson;#847;#Lewis Hales</vt:lpwstr>
  </property>
</Properties>
</file>