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hibber\Downloads\"/>
    </mc:Choice>
  </mc:AlternateContent>
  <xr:revisionPtr revIDLastSave="0" documentId="8_{1BA76D32-1EF4-4D6A-8FE5-9ADD85C7AC48}" xr6:coauthVersionLast="47" xr6:coauthVersionMax="47" xr10:uidLastSave="{00000000-0000-0000-0000-000000000000}"/>
  <workbookProtection workbookAlgorithmName="SHA-512" workbookHashValue="9wACqWvy5Ri8nqGOC1uGdwtIQuFQnHA4Udg/Ek48EwSG1TPRHhxdQuxHLBhniLLAYCA6wEPagkVceH+4yHuOMw==" workbookSaltValue="A4DFav6tRd757yZnxVk2UQ==" workbookSpinCount="100000" lockStructure="1"/>
  <bookViews>
    <workbookView xWindow="-120" yWindow="-120" windowWidth="29040" windowHeight="15720" firstSheet="7" activeTab="7" xr2:uid="{80839C4B-FFEE-4A14-8450-915F279820AC}"/>
  </bookViews>
  <sheets>
    <sheet name="1. School payroll" sheetId="1" state="hidden" r:id="rId1"/>
    <sheet name="2019-2020 Data" sheetId="2" state="hidden" r:id="rId2"/>
    <sheet name="2020-2021 Data" sheetId="4" state="hidden" r:id="rId3"/>
    <sheet name="2021-2022" sheetId="6" state="hidden" r:id="rId4"/>
    <sheet name="2024-25" sheetId="10" state="hidden" r:id="rId5"/>
    <sheet name="2022-2023" sheetId="9" state="hidden" r:id="rId6"/>
    <sheet name="Passwords" sheetId="8" state="hidden" r:id="rId7"/>
    <sheet name="Template for Schools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cbs1" localSheetId="4">#REF!</definedName>
    <definedName name="____cbs1">#REF!</definedName>
    <definedName name="____cbs2" localSheetId="4">#REF!</definedName>
    <definedName name="____cbs2">#REF!</definedName>
    <definedName name="____DAT10" localSheetId="4">'[1]Devolved to Schools Analysis'!#REF!</definedName>
    <definedName name="____DAT10">'[1]Devolved to Schools Analysis'!#REF!</definedName>
    <definedName name="____DAT11" localSheetId="4">'[1]Devolved to Schools Analysis'!#REF!</definedName>
    <definedName name="____DAT11">'[1]Devolved to Schools Analysis'!#REF!</definedName>
    <definedName name="____DAT12" localSheetId="4">'[1]Devolved to Schools Analysis'!#REF!</definedName>
    <definedName name="____DAT12">'[1]Devolved to Schools Analysis'!#REF!</definedName>
    <definedName name="____DAT13" localSheetId="4">'[1]Devolved to Schools Analysis'!#REF!</definedName>
    <definedName name="____DAT13">'[1]Devolved to Schools Analysis'!#REF!</definedName>
    <definedName name="____DAT14" localSheetId="4">'[1]Devolved to Schools Analysis'!#REF!</definedName>
    <definedName name="____DAT14">'[1]Devolved to Schools Analysis'!#REF!</definedName>
    <definedName name="____DAT15" localSheetId="4">'[1]Devolved to Schools Analysis'!#REF!</definedName>
    <definedName name="____DAT15">'[1]Devolved to Schools Analysis'!#REF!</definedName>
    <definedName name="____DAT16" localSheetId="4">'[1]Devolved to Schools Analysis'!#REF!</definedName>
    <definedName name="____DAT16">'[1]Devolved to Schools Analysis'!#REF!</definedName>
    <definedName name="____DAT18" localSheetId="4">'[1]Devolved to Schools Analysis'!#REF!</definedName>
    <definedName name="____DAT18">'[1]Devolved to Schools Analysis'!#REF!</definedName>
    <definedName name="____DAT19" localSheetId="4">'[1]Devolved to Schools Analysis'!#REF!</definedName>
    <definedName name="____DAT19">'[1]Devolved to Schools Analysis'!#REF!</definedName>
    <definedName name="____DAT20" localSheetId="4">'[1]Devolved to Schools Analysis'!#REF!</definedName>
    <definedName name="____DAT20">'[1]Devolved to Schools Analysis'!#REF!</definedName>
    <definedName name="____DAT3" localSheetId="4">'[1]Devolved to Schools Analysis'!#REF!</definedName>
    <definedName name="____DAT3">'[1]Devolved to Schools Analysis'!#REF!</definedName>
    <definedName name="____DAT4" localSheetId="4">'[1]Devolved to Schools Analysis'!#REF!</definedName>
    <definedName name="____DAT4">'[1]Devolved to Schools Analysis'!#REF!</definedName>
    <definedName name="____DAT5" localSheetId="4">'[1]Devolved to Schools Analysis'!#REF!</definedName>
    <definedName name="____DAT5">'[1]Devolved to Schools Analysis'!#REF!</definedName>
    <definedName name="____DAT6" localSheetId="4">'[1]Devolved to Schools Analysis'!#REF!</definedName>
    <definedName name="____DAT6">'[1]Devolved to Schools Analysis'!#REF!</definedName>
    <definedName name="____DAT7" localSheetId="4">'[1]Devolved to Schools Analysis'!#REF!</definedName>
    <definedName name="____DAT7">'[1]Devolved to Schools Analysis'!#REF!</definedName>
    <definedName name="____DAT8" localSheetId="4">'[1]Devolved to Schools Analysis'!#REF!</definedName>
    <definedName name="____DAT8">'[1]Devolved to Schools Analysis'!#REF!</definedName>
    <definedName name="____DAT9" localSheetId="4">'[1]Devolved to Schools Analysis'!#REF!</definedName>
    <definedName name="____DAT9">'[1]Devolved to Schools Analysis'!#REF!</definedName>
    <definedName name="___cbs1" localSheetId="4">#REF!</definedName>
    <definedName name="___cbs1">#REF!</definedName>
    <definedName name="___cbs2" localSheetId="4">#REF!</definedName>
    <definedName name="___cbs2">#REF!</definedName>
    <definedName name="___DAT10" localSheetId="4">'[1]Devolved to Schools Analysis'!#REF!</definedName>
    <definedName name="___DAT10">'[1]Devolved to Schools Analysis'!#REF!</definedName>
    <definedName name="___DAT11" localSheetId="4">'[1]Devolved to Schools Analysis'!#REF!</definedName>
    <definedName name="___DAT11">'[1]Devolved to Schools Analysis'!#REF!</definedName>
    <definedName name="___DAT12" localSheetId="4">'[1]Devolved to Schools Analysis'!#REF!</definedName>
    <definedName name="___DAT12">'[1]Devolved to Schools Analysis'!#REF!</definedName>
    <definedName name="___DAT13" localSheetId="4">'[1]Devolved to Schools Analysis'!#REF!</definedName>
    <definedName name="___DAT13">'[1]Devolved to Schools Analysis'!#REF!</definedName>
    <definedName name="___DAT14" localSheetId="4">'[1]Devolved to Schools Analysis'!#REF!</definedName>
    <definedName name="___DAT14">'[1]Devolved to Schools Analysis'!#REF!</definedName>
    <definedName name="___DAT15" localSheetId="4">'[1]Devolved to Schools Analysis'!#REF!</definedName>
    <definedName name="___DAT15">'[1]Devolved to Schools Analysis'!#REF!</definedName>
    <definedName name="___DAT16" localSheetId="4">'[1]Devolved to Schools Analysis'!#REF!</definedName>
    <definedName name="___DAT16">'[1]Devolved to Schools Analysis'!#REF!</definedName>
    <definedName name="___DAT18" localSheetId="4">'[1]Devolved to Schools Analysis'!#REF!</definedName>
    <definedName name="___DAT18">'[1]Devolved to Schools Analysis'!#REF!</definedName>
    <definedName name="___DAT19" localSheetId="4">'[1]Devolved to Schools Analysis'!#REF!</definedName>
    <definedName name="___DAT19">'[1]Devolved to Schools Analysis'!#REF!</definedName>
    <definedName name="___DAT20" localSheetId="4">'[1]Devolved to Schools Analysis'!#REF!</definedName>
    <definedName name="___DAT20">'[1]Devolved to Schools Analysis'!#REF!</definedName>
    <definedName name="___DAT3" localSheetId="4">'[1]Devolved to Schools Analysis'!#REF!</definedName>
    <definedName name="___DAT3">'[1]Devolved to Schools Analysis'!#REF!</definedName>
    <definedName name="___DAT4" localSheetId="4">'[1]Devolved to Schools Analysis'!#REF!</definedName>
    <definedName name="___DAT4">'[1]Devolved to Schools Analysis'!#REF!</definedName>
    <definedName name="___DAT5" localSheetId="4">'[1]Devolved to Schools Analysis'!#REF!</definedName>
    <definedName name="___DAT5">'[1]Devolved to Schools Analysis'!#REF!</definedName>
    <definedName name="___DAT6" localSheetId="4">'[1]Devolved to Schools Analysis'!#REF!</definedName>
    <definedName name="___DAT6">'[1]Devolved to Schools Analysis'!#REF!</definedName>
    <definedName name="___DAT7" localSheetId="4">'[1]Devolved to Schools Analysis'!#REF!</definedName>
    <definedName name="___DAT7">'[1]Devolved to Schools Analysis'!#REF!</definedName>
    <definedName name="___DAT8" localSheetId="4">'[1]Devolved to Schools Analysis'!#REF!</definedName>
    <definedName name="___DAT8">'[1]Devolved to Schools Analysis'!#REF!</definedName>
    <definedName name="___DAT9" localSheetId="4">'[1]Devolved to Schools Analysis'!#REF!</definedName>
    <definedName name="___DAT9">'[1]Devolved to Schools Analysis'!#REF!</definedName>
    <definedName name="__cbs1" localSheetId="4">#REF!</definedName>
    <definedName name="__cbs1">#REF!</definedName>
    <definedName name="__cbs2" localSheetId="4">#REF!</definedName>
    <definedName name="__cbs2">#REF!</definedName>
    <definedName name="__DAT10" localSheetId="4">'[1]Devolved to Schools Analysis'!#REF!</definedName>
    <definedName name="__DAT10">'[1]Devolved to Schools Analysis'!#REF!</definedName>
    <definedName name="__DAT11" localSheetId="4">'[1]Devolved to Schools Analysis'!#REF!</definedName>
    <definedName name="__DAT11">'[1]Devolved to Schools Analysis'!#REF!</definedName>
    <definedName name="__DAT12" localSheetId="4">'[1]Devolved to Schools Analysis'!#REF!</definedName>
    <definedName name="__DAT12">'[1]Devolved to Schools Analysis'!#REF!</definedName>
    <definedName name="__DAT13" localSheetId="4">'[1]Devolved to Schools Analysis'!#REF!</definedName>
    <definedName name="__DAT13">'[1]Devolved to Schools Analysis'!#REF!</definedName>
    <definedName name="__DAT14" localSheetId="4">'[1]Devolved to Schools Analysis'!#REF!</definedName>
    <definedName name="__DAT14">'[1]Devolved to Schools Analysis'!#REF!</definedName>
    <definedName name="__DAT15" localSheetId="4">'[1]Devolved to Schools Analysis'!#REF!</definedName>
    <definedName name="__DAT15">'[1]Devolved to Schools Analysis'!#REF!</definedName>
    <definedName name="__DAT16" localSheetId="4">'[1]Devolved to Schools Analysis'!#REF!</definedName>
    <definedName name="__DAT16">'[1]Devolved to Schools Analysis'!#REF!</definedName>
    <definedName name="__DAT18" localSheetId="4">'[1]Devolved to Schools Analysis'!#REF!</definedName>
    <definedName name="__DAT18">'[1]Devolved to Schools Analysis'!#REF!</definedName>
    <definedName name="__DAT19" localSheetId="4">'[1]Devolved to Schools Analysis'!#REF!</definedName>
    <definedName name="__DAT19">'[1]Devolved to Schools Analysis'!#REF!</definedName>
    <definedName name="__DAT20" localSheetId="4">'[1]Devolved to Schools Analysis'!#REF!</definedName>
    <definedName name="__DAT20">'[1]Devolved to Schools Analysis'!#REF!</definedName>
    <definedName name="__DAT3" localSheetId="4">'[1]Devolved to Schools Analysis'!#REF!</definedName>
    <definedName name="__DAT3">'[1]Devolved to Schools Analysis'!#REF!</definedName>
    <definedName name="__DAT4" localSheetId="4">'[1]Devolved to Schools Analysis'!#REF!</definedName>
    <definedName name="__DAT4">'[1]Devolved to Schools Analysis'!#REF!</definedName>
    <definedName name="__DAT5" localSheetId="4">'[1]Devolved to Schools Analysis'!#REF!</definedName>
    <definedName name="__DAT5">'[1]Devolved to Schools Analysis'!#REF!</definedName>
    <definedName name="__DAT6" localSheetId="4">'[1]Devolved to Schools Analysis'!#REF!</definedName>
    <definedName name="__DAT6">'[1]Devolved to Schools Analysis'!#REF!</definedName>
    <definedName name="__DAT7" localSheetId="4">'[1]Devolved to Schools Analysis'!#REF!</definedName>
    <definedName name="__DAT7">'[1]Devolved to Schools Analysis'!#REF!</definedName>
    <definedName name="__DAT8" localSheetId="4">'[1]Devolved to Schools Analysis'!#REF!</definedName>
    <definedName name="__DAT8">'[1]Devolved to Schools Analysis'!#REF!</definedName>
    <definedName name="__DAT9" localSheetId="4">'[1]Devolved to Schools Analysis'!#REF!</definedName>
    <definedName name="__DAT9">'[1]Devolved to Schools Analysis'!#REF!</definedName>
    <definedName name="_cbs1" localSheetId="4">#REF!</definedName>
    <definedName name="_cbs1">#REF!</definedName>
    <definedName name="_cbs2" localSheetId="4">#REF!</definedName>
    <definedName name="_cbs2">#REF!</definedName>
    <definedName name="_DAT10" localSheetId="4">'[1]Devolved to Schools Analysis'!#REF!</definedName>
    <definedName name="_DAT10">'[1]Devolved to Schools Analysis'!#REF!</definedName>
    <definedName name="_DAT11" localSheetId="4">'[1]Devolved to Schools Analysis'!#REF!</definedName>
    <definedName name="_DAT11">'[1]Devolved to Schools Analysis'!#REF!</definedName>
    <definedName name="_DAT12" localSheetId="4">'[1]Devolved to Schools Analysis'!#REF!</definedName>
    <definedName name="_DAT12">'[1]Devolved to Schools Analysis'!#REF!</definedName>
    <definedName name="_DAT13" localSheetId="4">'[1]Devolved to Schools Analysis'!#REF!</definedName>
    <definedName name="_DAT13">'[1]Devolved to Schools Analysis'!#REF!</definedName>
    <definedName name="_DAT14" localSheetId="4">'[1]Devolved to Schools Analysis'!#REF!</definedName>
    <definedName name="_DAT14">'[1]Devolved to Schools Analysis'!#REF!</definedName>
    <definedName name="_DAT15" localSheetId="4">'[1]Devolved to Schools Analysis'!#REF!</definedName>
    <definedName name="_DAT15">'[1]Devolved to Schools Analysis'!#REF!</definedName>
    <definedName name="_DAT16" localSheetId="4">'[1]Devolved to Schools Analysis'!#REF!</definedName>
    <definedName name="_DAT16">'[1]Devolved to Schools Analysis'!#REF!</definedName>
    <definedName name="_DAT18" localSheetId="4">'[1]Devolved to Schools Analysis'!#REF!</definedName>
    <definedName name="_DAT18">'[1]Devolved to Schools Analysis'!#REF!</definedName>
    <definedName name="_DAT19" localSheetId="4">'[1]Devolved to Schools Analysis'!#REF!</definedName>
    <definedName name="_DAT19">'[1]Devolved to Schools Analysis'!#REF!</definedName>
    <definedName name="_DAT20" localSheetId="4">'[1]Devolved to Schools Analysis'!#REF!</definedName>
    <definedName name="_DAT20">'[1]Devolved to Schools Analysis'!#REF!</definedName>
    <definedName name="_DAT3" localSheetId="4">'[1]Devolved to Schools Analysis'!#REF!</definedName>
    <definedName name="_DAT3">'[1]Devolved to Schools Analysis'!#REF!</definedName>
    <definedName name="_DAT4" localSheetId="4">'[1]Devolved to Schools Analysis'!#REF!</definedName>
    <definedName name="_DAT4">'[1]Devolved to Schools Analysis'!#REF!</definedName>
    <definedName name="_DAT5" localSheetId="4">'[1]Devolved to Schools Analysis'!#REF!</definedName>
    <definedName name="_DAT5">'[1]Devolved to Schools Analysis'!#REF!</definedName>
    <definedName name="_DAT6" localSheetId="4">'[1]Devolved to Schools Analysis'!#REF!</definedName>
    <definedName name="_DAT6">'[1]Devolved to Schools Analysis'!#REF!</definedName>
    <definedName name="_DAT7" localSheetId="4">'[1]Devolved to Schools Analysis'!#REF!</definedName>
    <definedName name="_DAT7">'[1]Devolved to Schools Analysis'!#REF!</definedName>
    <definedName name="_DAT8" localSheetId="4">'[1]Devolved to Schools Analysis'!#REF!</definedName>
    <definedName name="_DAT8">'[1]Devolved to Schools Analysis'!#REF!</definedName>
    <definedName name="_DAT9" localSheetId="4">'[1]Devolved to Schools Analysis'!#REF!</definedName>
    <definedName name="_DAT9">'[1]Devolved to Schools Analysis'!#REF!</definedName>
    <definedName name="_xlnm._FilterDatabase" localSheetId="0" hidden="1">'1. School payroll'!$A$23:$AR$110</definedName>
    <definedName name="_xlnm._FilterDatabase" localSheetId="1" hidden="1">'2019-2020 Data'!$A$23:$N$103</definedName>
    <definedName name="_xlnm._FilterDatabase" localSheetId="2" hidden="1">'2020-2021 Data'!$A$23:$P$103</definedName>
    <definedName name="_xlnm._FilterDatabase" localSheetId="4" hidden="1">'2024-25'!$A$23:$P$91</definedName>
    <definedName name="_Org2">'[2]M-Org_Structure'!$A$1:$S$65536</definedName>
    <definedName name="a" localSheetId="4">#REF!</definedName>
    <definedName name="a">#REF!</definedName>
    <definedName name="ABFAB2" localSheetId="4">#REF!</definedName>
    <definedName name="ABFAB2">#REF!</definedName>
    <definedName name="b" localSheetId="4">#REF!</definedName>
    <definedName name="b">#REF!</definedName>
    <definedName name="CAdeb">#REF!</definedName>
    <definedName name="capcom">#REF!</definedName>
    <definedName name="Cash">#REF!</definedName>
    <definedName name="CBS">#REF!</definedName>
    <definedName name="CFA">#REF!</definedName>
    <definedName name="CFSurplus">'[3]Revenue Account'!$I$42</definedName>
    <definedName name="CLcred" localSheetId="4">#REF!</definedName>
    <definedName name="CLcred">#REF!</definedName>
    <definedName name="COUNTERPARTIES">'[4]Profit Centres'!$B$2:$B$49</definedName>
    <definedName name="credit" localSheetId="4">#REF!</definedName>
    <definedName name="credit">#REF!</definedName>
    <definedName name="CurrencyCodes">'[5]Currency Codes'!$A$2:$A$164</definedName>
    <definedName name="CurrentLanguage">[5]Scoping!$H$1</definedName>
    <definedName name="DATA1" localSheetId="4">#REF!</definedName>
    <definedName name="DATA1">#REF!</definedName>
    <definedName name="DATA2" localSheetId="4">#REF!</definedName>
    <definedName name="DATA2">#REF!</definedName>
    <definedName name="DATA3" localSheetId="4">#REF!</definedName>
    <definedName name="DATA3">#REF!</definedName>
    <definedName name="DATA4">#REF!</definedName>
    <definedName name="DATA5">#REF!</definedName>
    <definedName name="DATA6">#REF!</definedName>
    <definedName name="DATA8">'[6]as exported'!$H$2:$H$18</definedName>
    <definedName name="DCRbf" localSheetId="4">#REF!</definedName>
    <definedName name="DCRbf">#REF!</definedName>
    <definedName name="DCRcf" localSheetId="4">#REF!</definedName>
    <definedName name="DCRcf">#REF!</definedName>
    <definedName name="debtors" localSheetId="4">'[7]8a.Deb'!#REF!</definedName>
    <definedName name="debtors">'[7]8a.Deb'!#REF!</definedName>
    <definedName name="DefCapReceipt" localSheetId="4">#REF!</definedName>
    <definedName name="DefCapReceipt">#REF!</definedName>
    <definedName name="DefChgs" localSheetId="4">#REF!</definedName>
    <definedName name="DefChgs">#REF!</definedName>
    <definedName name="defer" localSheetId="4">#REF!</definedName>
    <definedName name="defer">#REF!</definedName>
    <definedName name="DefGGbf">#REF!</definedName>
    <definedName name="DefLiab">#REF!</definedName>
    <definedName name="DefPrembf">#REF!</definedName>
    <definedName name="DefPremcf">#REF!</definedName>
    <definedName name="drs">'[7]8a.Deb'!#REF!</definedName>
    <definedName name="Earmarked" localSheetId="4">#REF!</definedName>
    <definedName name="Earmarked">#REF!</definedName>
    <definedName name="EV__EVCOM_OPTIONS__" hidden="1">10</definedName>
    <definedName name="EV__LASTREFTIME__" hidden="1">"(GMT)16/02/2016 17:25:58"</definedName>
    <definedName name="EYCanvasAnswer">[5]Scoping!$H$10</definedName>
    <definedName name="FA" localSheetId="4">#REF!</definedName>
    <definedName name="FA">#REF!</definedName>
    <definedName name="FAdwellbf" localSheetId="4">#REF!</definedName>
    <definedName name="FAdwellbf">#REF!</definedName>
    <definedName name="FALBbf" localSheetId="4">#REF!</definedName>
    <definedName name="FALBbf">#REF!</definedName>
    <definedName name="FARA">#REF!</definedName>
    <definedName name="FLover1Y">#REF!</definedName>
    <definedName name="GGD">#REF!</definedName>
    <definedName name="gl">#REF!</definedName>
    <definedName name="inCurrencyCode">[5]Scoping!$D$10</definedName>
    <definedName name="inOverallEval">[5]Expectation!$C$33</definedName>
    <definedName name="inPeriod">[5]Scoping!$D$7</definedName>
    <definedName name="inPlannedLevel">'[5]Variance threshold'!$C$7</definedName>
    <definedName name="inTolerableError">[5]Scoping!$D$8</definedName>
    <definedName name="leases" localSheetId="4">#REF!</definedName>
    <definedName name="leases">#REF!</definedName>
    <definedName name="lms" localSheetId="4">#REF!</definedName>
    <definedName name="lms">#REF!</definedName>
    <definedName name="loan" localSheetId="4">#REF!</definedName>
    <definedName name="loan">#REF!</definedName>
    <definedName name="ltb" localSheetId="4">'[7]10.LTBorrow'!#REF!</definedName>
    <definedName name="ltb">'[7]10.LTBorrow'!#REF!</definedName>
    <definedName name="LTBbal" localSheetId="4">#REF!</definedName>
    <definedName name="LTBbal">#REF!</definedName>
    <definedName name="LTC" localSheetId="4">#REF!</definedName>
    <definedName name="LTC">#REF!</definedName>
    <definedName name="LTDebtors" localSheetId="4">#REF!</definedName>
    <definedName name="LTDebtors">#REF!</definedName>
    <definedName name="LTI">#REF!</definedName>
    <definedName name="Note15a2">#REF!</definedName>
    <definedName name="Note15a3">#REF!</definedName>
    <definedName name="notorg">#REF!</definedName>
    <definedName name="Optimise2">#REF!</definedName>
    <definedName name="Org">[2]b.Org_Structure!$A$1:$A$65536</definedName>
    <definedName name="Overdraft" localSheetId="4">#REF!</definedName>
    <definedName name="Overdraft">#REF!</definedName>
    <definedName name="Pension" localSheetId="4">#REF!</definedName>
    <definedName name="Pension">#REF!</definedName>
    <definedName name="PensionRes" localSheetId="4">#REF!</definedName>
    <definedName name="PensionRes">#REF!</definedName>
    <definedName name="pensions">#REF!</definedName>
    <definedName name="PROFITCENTRES">'[4]Profit Centres'!$A$2:$A$49</definedName>
    <definedName name="RelatedParties" localSheetId="4">#REF!</definedName>
    <definedName name="RelatedParties">#REF!</definedName>
    <definedName name="Report_Version_4">"A1"</definedName>
    <definedName name="Return">#REF!</definedName>
    <definedName name="RP">#REF!</definedName>
    <definedName name="ScopeCompany">[5]Scoping!$B$7</definedName>
    <definedName name="sd_format">"dd/mm/yyyy"</definedName>
    <definedName name="sdt_format">"dd/mm/yyyy  hh:mm"</definedName>
    <definedName name="Sheet1">'[1]Devolved to Schools Analysis'!#REF!</definedName>
    <definedName name="Standards">#REF!</definedName>
    <definedName name="STI">#REF!</definedName>
    <definedName name="TEST0">#REF!</definedName>
    <definedName name="TESTHKEY">#REF!</definedName>
    <definedName name="TESTKEYS">#REF!</definedName>
    <definedName name="TESTVKEY">#REF!</definedName>
    <definedName name="TFA">#REF!</definedName>
    <definedName name="Used">'[7]11.Prov'!#REF!</definedName>
    <definedName name="WrittenBack">'[7]11.Prov'!#REF!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3" i="10" l="1"/>
  <c r="N83" i="10"/>
  <c r="M83" i="10"/>
  <c r="L83" i="10"/>
  <c r="K83" i="10"/>
  <c r="I83" i="10"/>
  <c r="H83" i="10"/>
  <c r="G78" i="10"/>
  <c r="G74" i="10"/>
  <c r="J69" i="10"/>
  <c r="G69" i="10" s="1"/>
  <c r="G57" i="10"/>
  <c r="G27" i="10"/>
  <c r="G24" i="10"/>
  <c r="G83" i="10" l="1"/>
  <c r="J83" i="10"/>
  <c r="A3" i="7"/>
  <c r="O7" i="7" s="1"/>
  <c r="Z91" i="10"/>
  <c r="Y91" i="10"/>
  <c r="X91" i="10"/>
  <c r="W91" i="10"/>
  <c r="V91" i="10"/>
  <c r="T91" i="10"/>
  <c r="S91" i="10"/>
  <c r="P91" i="10"/>
  <c r="O91" i="10"/>
  <c r="N91" i="10"/>
  <c r="M91" i="10"/>
  <c r="L91" i="10"/>
  <c r="K91" i="10"/>
  <c r="J91" i="10"/>
  <c r="I91" i="10"/>
  <c r="H91" i="10"/>
  <c r="G91" i="10"/>
  <c r="AA90" i="10"/>
  <c r="U90" i="10"/>
  <c r="R90" i="10"/>
  <c r="R88" i="10"/>
  <c r="AA88" i="10" s="1"/>
  <c r="R87" i="10"/>
  <c r="AA87" i="10" s="1"/>
  <c r="R86" i="10"/>
  <c r="AA86" i="10" s="1"/>
  <c r="R85" i="10"/>
  <c r="AA85" i="10" s="1"/>
  <c r="R84" i="10"/>
  <c r="AA84" i="10" s="1"/>
  <c r="R83" i="10"/>
  <c r="AA83" i="10" s="1"/>
  <c r="R82" i="10"/>
  <c r="AA82" i="10" s="1"/>
  <c r="R81" i="10"/>
  <c r="AA81" i="10" s="1"/>
  <c r="R80" i="10"/>
  <c r="AA80" i="10" s="1"/>
  <c r="R79" i="10"/>
  <c r="AA79" i="10" s="1"/>
  <c r="R78" i="10"/>
  <c r="AA78" i="10" s="1"/>
  <c r="R77" i="10"/>
  <c r="AA77" i="10" s="1"/>
  <c r="R76" i="10"/>
  <c r="AA76" i="10" s="1"/>
  <c r="R75" i="10"/>
  <c r="AA75" i="10" s="1"/>
  <c r="R74" i="10"/>
  <c r="AA74" i="10" s="1"/>
  <c r="R73" i="10"/>
  <c r="AA73" i="10" s="1"/>
  <c r="R72" i="10"/>
  <c r="AA72" i="10" s="1"/>
  <c r="R71" i="10"/>
  <c r="AA71" i="10" s="1"/>
  <c r="R70" i="10"/>
  <c r="AA70" i="10" s="1"/>
  <c r="R69" i="10"/>
  <c r="AA69" i="10" s="1"/>
  <c r="R68" i="10"/>
  <c r="AA68" i="10" s="1"/>
  <c r="R67" i="10"/>
  <c r="AA67" i="10" s="1"/>
  <c r="R66" i="10"/>
  <c r="AA66" i="10" s="1"/>
  <c r="R65" i="10"/>
  <c r="R64" i="10"/>
  <c r="AA64" i="10" s="1"/>
  <c r="AA63" i="10"/>
  <c r="R63" i="10"/>
  <c r="R62" i="10"/>
  <c r="AA62" i="10" s="1"/>
  <c r="AA61" i="10"/>
  <c r="R61" i="10"/>
  <c r="R60" i="10"/>
  <c r="AA60" i="10" s="1"/>
  <c r="AA59" i="10"/>
  <c r="R59" i="10"/>
  <c r="U58" i="10"/>
  <c r="R58" i="10"/>
  <c r="AA58" i="10" s="1"/>
  <c r="R57" i="10"/>
  <c r="AA57" i="10" s="1"/>
  <c r="R56" i="10"/>
  <c r="AA56" i="10" s="1"/>
  <c r="R55" i="10"/>
  <c r="AA55" i="10" s="1"/>
  <c r="R54" i="10"/>
  <c r="AA54" i="10" s="1"/>
  <c r="R53" i="10"/>
  <c r="AA53" i="10" s="1"/>
  <c r="R52" i="10"/>
  <c r="AA52" i="10" s="1"/>
  <c r="R51" i="10"/>
  <c r="AA51" i="10" s="1"/>
  <c r="R50" i="10"/>
  <c r="AA50" i="10" s="1"/>
  <c r="R49" i="10"/>
  <c r="AA49" i="10" s="1"/>
  <c r="R48" i="10"/>
  <c r="AA48" i="10" s="1"/>
  <c r="R47" i="10"/>
  <c r="AA47" i="10" s="1"/>
  <c r="R46" i="10"/>
  <c r="AA46" i="10" s="1"/>
  <c r="R45" i="10"/>
  <c r="AA45" i="10" s="1"/>
  <c r="R44" i="10"/>
  <c r="AA44" i="10" s="1"/>
  <c r="R43" i="10"/>
  <c r="AA43" i="10" s="1"/>
  <c r="R42" i="10"/>
  <c r="AA42" i="10" s="1"/>
  <c r="R41" i="10"/>
  <c r="AA41" i="10" s="1"/>
  <c r="R40" i="10"/>
  <c r="AA40" i="10" s="1"/>
  <c r="R39" i="10"/>
  <c r="AA39" i="10" s="1"/>
  <c r="R38" i="10"/>
  <c r="AA38" i="10" s="1"/>
  <c r="U37" i="10"/>
  <c r="U91" i="10" s="1"/>
  <c r="R37" i="10"/>
  <c r="AA37" i="10" s="1"/>
  <c r="AA36" i="10"/>
  <c r="R36" i="10"/>
  <c r="R35" i="10"/>
  <c r="AA35" i="10" s="1"/>
  <c r="AA34" i="10"/>
  <c r="R34" i="10"/>
  <c r="R33" i="10"/>
  <c r="AA33" i="10" s="1"/>
  <c r="AA32" i="10"/>
  <c r="R32" i="10"/>
  <c r="R31" i="10"/>
  <c r="AA31" i="10" s="1"/>
  <c r="AA30" i="10"/>
  <c r="R30" i="10"/>
  <c r="R29" i="10"/>
  <c r="AA29" i="10" s="1"/>
  <c r="AA28" i="10"/>
  <c r="R28" i="10"/>
  <c r="R27" i="10"/>
  <c r="AA27" i="10" s="1"/>
  <c r="AA26" i="10"/>
  <c r="R26" i="10"/>
  <c r="R25" i="10"/>
  <c r="AA25" i="10" s="1"/>
  <c r="AA24" i="10"/>
  <c r="AA91" i="10" s="1"/>
  <c r="R24" i="10"/>
  <c r="R91" i="10" s="1"/>
  <c r="R20" i="10"/>
  <c r="G20" i="10"/>
  <c r="P7" i="7" l="1"/>
  <c r="P15" i="7" s="1"/>
  <c r="H7" i="7"/>
  <c r="L7" i="7"/>
  <c r="I7" i="7"/>
  <c r="M7" i="7"/>
  <c r="J7" i="7"/>
  <c r="N7" i="7"/>
  <c r="G7" i="7"/>
  <c r="K7" i="7"/>
  <c r="Z92" i="9"/>
  <c r="Y92" i="9"/>
  <c r="X92" i="9"/>
  <c r="W92" i="9"/>
  <c r="V92" i="9"/>
  <c r="T92" i="9"/>
  <c r="S92" i="9"/>
  <c r="P92" i="9"/>
  <c r="O92" i="9"/>
  <c r="N92" i="9"/>
  <c r="M92" i="9"/>
  <c r="L92" i="9"/>
  <c r="K92" i="9"/>
  <c r="J92" i="9"/>
  <c r="I92" i="9"/>
  <c r="H92" i="9"/>
  <c r="G92" i="9"/>
  <c r="U91" i="9"/>
  <c r="R91" i="9"/>
  <c r="AA91" i="9" s="1"/>
  <c r="AA89" i="9"/>
  <c r="R89" i="9"/>
  <c r="R88" i="9"/>
  <c r="AA88" i="9" s="1"/>
  <c r="AA87" i="9"/>
  <c r="R87" i="9"/>
  <c r="R86" i="9"/>
  <c r="AA86" i="9" s="1"/>
  <c r="AA85" i="9"/>
  <c r="R85" i="9"/>
  <c r="R84" i="9"/>
  <c r="AA84" i="9" s="1"/>
  <c r="AA83" i="9"/>
  <c r="R83" i="9"/>
  <c r="R82" i="9"/>
  <c r="AA82" i="9" s="1"/>
  <c r="AA81" i="9"/>
  <c r="R81" i="9"/>
  <c r="R80" i="9"/>
  <c r="AA80" i="9" s="1"/>
  <c r="AA79" i="9"/>
  <c r="R79" i="9"/>
  <c r="R78" i="9"/>
  <c r="AA78" i="9" s="1"/>
  <c r="AA77" i="9"/>
  <c r="R77" i="9"/>
  <c r="R76" i="9"/>
  <c r="AA76" i="9" s="1"/>
  <c r="AA75" i="9"/>
  <c r="R75" i="9"/>
  <c r="R74" i="9"/>
  <c r="AA74" i="9" s="1"/>
  <c r="AA73" i="9"/>
  <c r="R73" i="9"/>
  <c r="R72" i="9"/>
  <c r="AA72" i="9" s="1"/>
  <c r="AA71" i="9"/>
  <c r="R71" i="9"/>
  <c r="R70" i="9"/>
  <c r="AA70" i="9" s="1"/>
  <c r="AA69" i="9"/>
  <c r="R69" i="9"/>
  <c r="R68" i="9"/>
  <c r="AA68" i="9" s="1"/>
  <c r="AA67" i="9"/>
  <c r="R67" i="9"/>
  <c r="R66" i="9"/>
  <c r="R65" i="9"/>
  <c r="AA65" i="9" s="1"/>
  <c r="R64" i="9"/>
  <c r="AA64" i="9" s="1"/>
  <c r="R63" i="9"/>
  <c r="AA63" i="9" s="1"/>
  <c r="R62" i="9"/>
  <c r="AA62" i="9" s="1"/>
  <c r="R61" i="9"/>
  <c r="AA61" i="9" s="1"/>
  <c r="R60" i="9"/>
  <c r="AA60" i="9" s="1"/>
  <c r="U59" i="9"/>
  <c r="R59" i="9" s="1"/>
  <c r="AA59" i="9" s="1"/>
  <c r="R58" i="9"/>
  <c r="AA58" i="9" s="1"/>
  <c r="AA57" i="9"/>
  <c r="R57" i="9"/>
  <c r="R56" i="9"/>
  <c r="AA56" i="9" s="1"/>
  <c r="AA55" i="9"/>
  <c r="R55" i="9"/>
  <c r="R54" i="9"/>
  <c r="AA54" i="9" s="1"/>
  <c r="AA53" i="9"/>
  <c r="R53" i="9"/>
  <c r="R52" i="9"/>
  <c r="AA52" i="9" s="1"/>
  <c r="AA51" i="9"/>
  <c r="R51" i="9"/>
  <c r="R50" i="9"/>
  <c r="AA50" i="9" s="1"/>
  <c r="AA49" i="9"/>
  <c r="R49" i="9"/>
  <c r="R48" i="9"/>
  <c r="AA48" i="9" s="1"/>
  <c r="AA47" i="9"/>
  <c r="R47" i="9"/>
  <c r="R46" i="9"/>
  <c r="AA46" i="9" s="1"/>
  <c r="AA45" i="9"/>
  <c r="R45" i="9"/>
  <c r="R44" i="9"/>
  <c r="AA44" i="9" s="1"/>
  <c r="AA43" i="9"/>
  <c r="R43" i="9"/>
  <c r="R42" i="9"/>
  <c r="AA42" i="9" s="1"/>
  <c r="AA41" i="9"/>
  <c r="R41" i="9"/>
  <c r="R40" i="9"/>
  <c r="AA40" i="9" s="1"/>
  <c r="AA39" i="9"/>
  <c r="R39" i="9"/>
  <c r="R38" i="9"/>
  <c r="AA38" i="9" s="1"/>
  <c r="AA37" i="9"/>
  <c r="U37" i="9"/>
  <c r="R37" i="9"/>
  <c r="R36" i="9"/>
  <c r="AA36" i="9" s="1"/>
  <c r="R35" i="9"/>
  <c r="AA35" i="9" s="1"/>
  <c r="R34" i="9"/>
  <c r="AA34" i="9" s="1"/>
  <c r="R33" i="9"/>
  <c r="AA33" i="9" s="1"/>
  <c r="R32" i="9"/>
  <c r="AA32" i="9" s="1"/>
  <c r="R31" i="9"/>
  <c r="AA31" i="9" s="1"/>
  <c r="R30" i="9"/>
  <c r="AA30" i="9" s="1"/>
  <c r="R29" i="9"/>
  <c r="AA29" i="9" s="1"/>
  <c r="R28" i="9"/>
  <c r="AA28" i="9" s="1"/>
  <c r="R27" i="9"/>
  <c r="AA27" i="9" s="1"/>
  <c r="R26" i="9"/>
  <c r="AA26" i="9" s="1"/>
  <c r="R25" i="9"/>
  <c r="AA25" i="9" s="1"/>
  <c r="R24" i="9"/>
  <c r="AA24" i="9" s="1"/>
  <c r="R20" i="9"/>
  <c r="G20" i="9"/>
  <c r="G59" i="6"/>
  <c r="AA92" i="9" l="1"/>
  <c r="U92" i="9"/>
  <c r="R92" i="9"/>
  <c r="G63" i="6"/>
  <c r="P63" i="6" s="1"/>
  <c r="K15" i="7" l="1"/>
  <c r="N15" i="7"/>
  <c r="J15" i="7"/>
  <c r="I15" i="7"/>
  <c r="L15" i="7"/>
  <c r="H15" i="7"/>
  <c r="O15" i="7"/>
  <c r="M15" i="7"/>
  <c r="A11" i="7"/>
  <c r="A7" i="7"/>
  <c r="G11" i="7"/>
  <c r="Z102" i="6"/>
  <c r="Y102" i="6"/>
  <c r="X102" i="6"/>
  <c r="W102" i="6"/>
  <c r="V102" i="6"/>
  <c r="T102" i="6"/>
  <c r="S102" i="6"/>
  <c r="O102" i="6"/>
  <c r="N102" i="6"/>
  <c r="M102" i="6"/>
  <c r="L102" i="6"/>
  <c r="K102" i="6"/>
  <c r="I102" i="6"/>
  <c r="H102" i="6"/>
  <c r="R100" i="6"/>
  <c r="AA100" i="6" s="1"/>
  <c r="G100" i="6"/>
  <c r="P100" i="6" s="1"/>
  <c r="R99" i="6"/>
  <c r="AA99" i="6" s="1"/>
  <c r="G99" i="6"/>
  <c r="P99" i="6" s="1"/>
  <c r="R98" i="6"/>
  <c r="AA98" i="6" s="1"/>
  <c r="G98" i="6"/>
  <c r="P98" i="6" s="1"/>
  <c r="R97" i="6"/>
  <c r="AA97" i="6" s="1"/>
  <c r="G97" i="6"/>
  <c r="P97" i="6" s="1"/>
  <c r="R96" i="6"/>
  <c r="AA96" i="6" s="1"/>
  <c r="G96" i="6"/>
  <c r="P96" i="6" s="1"/>
  <c r="R95" i="6"/>
  <c r="AA95" i="6" s="1"/>
  <c r="G95" i="6"/>
  <c r="P95" i="6" s="1"/>
  <c r="R94" i="6"/>
  <c r="AA94" i="6" s="1"/>
  <c r="G94" i="6"/>
  <c r="P94" i="6" s="1"/>
  <c r="R93" i="6"/>
  <c r="AA93" i="6" s="1"/>
  <c r="G93" i="6"/>
  <c r="P93" i="6" s="1"/>
  <c r="R92" i="6"/>
  <c r="AA92" i="6" s="1"/>
  <c r="G92" i="6"/>
  <c r="P92" i="6" s="1"/>
  <c r="R91" i="6"/>
  <c r="AA91" i="6" s="1"/>
  <c r="G91" i="6"/>
  <c r="P91" i="6" s="1"/>
  <c r="R90" i="6"/>
  <c r="AA90" i="6" s="1"/>
  <c r="G90" i="6"/>
  <c r="P90" i="6" s="1"/>
  <c r="R89" i="6"/>
  <c r="AA89" i="6" s="1"/>
  <c r="G89" i="6"/>
  <c r="P89" i="6" s="1"/>
  <c r="R88" i="6"/>
  <c r="AA88" i="6" s="1"/>
  <c r="G88" i="6"/>
  <c r="P88" i="6" s="1"/>
  <c r="R87" i="6"/>
  <c r="AA87" i="6" s="1"/>
  <c r="G87" i="6"/>
  <c r="P87" i="6" s="1"/>
  <c r="R86" i="6"/>
  <c r="AA86" i="6" s="1"/>
  <c r="G86" i="6"/>
  <c r="P86" i="6" s="1"/>
  <c r="R85" i="6"/>
  <c r="AA85" i="6" s="1"/>
  <c r="G85" i="6"/>
  <c r="P85" i="6" s="1"/>
  <c r="R84" i="6"/>
  <c r="AA84" i="6" s="1"/>
  <c r="G84" i="6"/>
  <c r="P84" i="6" s="1"/>
  <c r="R83" i="6"/>
  <c r="AA83" i="6" s="1"/>
  <c r="G83" i="6"/>
  <c r="P83" i="6" s="1"/>
  <c r="R82" i="6"/>
  <c r="AA82" i="6" s="1"/>
  <c r="G82" i="6"/>
  <c r="P82" i="6" s="1"/>
  <c r="R81" i="6"/>
  <c r="AA81" i="6" s="1"/>
  <c r="G81" i="6"/>
  <c r="P81" i="6" s="1"/>
  <c r="R80" i="6"/>
  <c r="AA80" i="6" s="1"/>
  <c r="G80" i="6"/>
  <c r="P80" i="6" s="1"/>
  <c r="R79" i="6"/>
  <c r="AA79" i="6" s="1"/>
  <c r="G79" i="6"/>
  <c r="P79" i="6" s="1"/>
  <c r="R78" i="6"/>
  <c r="AA78" i="6" s="1"/>
  <c r="G78" i="6"/>
  <c r="P78" i="6" s="1"/>
  <c r="R77" i="6"/>
  <c r="AA77" i="6" s="1"/>
  <c r="G77" i="6"/>
  <c r="P77" i="6" s="1"/>
  <c r="R76" i="6"/>
  <c r="AA76" i="6" s="1"/>
  <c r="G76" i="6"/>
  <c r="P76" i="6" s="1"/>
  <c r="R75" i="6"/>
  <c r="G75" i="6"/>
  <c r="R74" i="6"/>
  <c r="G74" i="6"/>
  <c r="P74" i="6" s="1"/>
  <c r="AA73" i="6"/>
  <c r="R73" i="6"/>
  <c r="G73" i="6"/>
  <c r="P73" i="6" s="1"/>
  <c r="AA72" i="6"/>
  <c r="R72" i="6"/>
  <c r="G72" i="6"/>
  <c r="P72" i="6" s="1"/>
  <c r="AA71" i="6"/>
  <c r="R71" i="6"/>
  <c r="G71" i="6"/>
  <c r="P71" i="6" s="1"/>
  <c r="AA70" i="6"/>
  <c r="R70" i="6"/>
  <c r="G70" i="6"/>
  <c r="P70" i="6" s="1"/>
  <c r="R69" i="6"/>
  <c r="AA69" i="6" s="1"/>
  <c r="G69" i="6"/>
  <c r="R68" i="6"/>
  <c r="AA68" i="6" s="1"/>
  <c r="G68" i="6"/>
  <c r="P68" i="6" s="1"/>
  <c r="R67" i="6"/>
  <c r="AA67" i="6" s="1"/>
  <c r="G67" i="6"/>
  <c r="P67" i="6" s="1"/>
  <c r="U66" i="6"/>
  <c r="R66" i="6"/>
  <c r="AA66" i="6" s="1"/>
  <c r="G66" i="6"/>
  <c r="P66" i="6" s="1"/>
  <c r="R65" i="6"/>
  <c r="AA65" i="6" s="1"/>
  <c r="G65" i="6"/>
  <c r="P65" i="6" s="1"/>
  <c r="AA64" i="6"/>
  <c r="R64" i="6"/>
  <c r="G64" i="6"/>
  <c r="P64" i="6" s="1"/>
  <c r="AA63" i="6"/>
  <c r="R63" i="6"/>
  <c r="R62" i="6"/>
  <c r="AA62" i="6" s="1"/>
  <c r="G62" i="6"/>
  <c r="P62" i="6" s="1"/>
  <c r="R61" i="6"/>
  <c r="AA61" i="6" s="1"/>
  <c r="G61" i="6"/>
  <c r="P61" i="6" s="1"/>
  <c r="AA60" i="6"/>
  <c r="R60" i="6"/>
  <c r="G60" i="6"/>
  <c r="P60" i="6" s="1"/>
  <c r="AA59" i="6"/>
  <c r="R59" i="6"/>
  <c r="P59" i="6"/>
  <c r="R58" i="6"/>
  <c r="AA58" i="6" s="1"/>
  <c r="G58" i="6"/>
  <c r="P58" i="6" s="1"/>
  <c r="R57" i="6"/>
  <c r="AA57" i="6" s="1"/>
  <c r="G57" i="6"/>
  <c r="P57" i="6" s="1"/>
  <c r="AA56" i="6"/>
  <c r="R56" i="6"/>
  <c r="G56" i="6"/>
  <c r="P56" i="6" s="1"/>
  <c r="AA55" i="6"/>
  <c r="R55" i="6"/>
  <c r="G55" i="6"/>
  <c r="P55" i="6" s="1"/>
  <c r="R54" i="6"/>
  <c r="AA54" i="6" s="1"/>
  <c r="G54" i="6"/>
  <c r="P54" i="6" s="1"/>
  <c r="R53" i="6"/>
  <c r="AA53" i="6" s="1"/>
  <c r="G53" i="6"/>
  <c r="P53" i="6" s="1"/>
  <c r="AA52" i="6"/>
  <c r="R52" i="6"/>
  <c r="G52" i="6"/>
  <c r="P52" i="6" s="1"/>
  <c r="AA51" i="6"/>
  <c r="R51" i="6"/>
  <c r="G51" i="6"/>
  <c r="P51" i="6" s="1"/>
  <c r="R50" i="6"/>
  <c r="G50" i="6"/>
  <c r="AA49" i="6"/>
  <c r="R49" i="6"/>
  <c r="G49" i="6"/>
  <c r="P49" i="6" s="1"/>
  <c r="AA48" i="6"/>
  <c r="R48" i="6"/>
  <c r="G48" i="6"/>
  <c r="P48" i="6" s="1"/>
  <c r="R47" i="6"/>
  <c r="AA47" i="6" s="1"/>
  <c r="G47" i="6"/>
  <c r="AA46" i="6"/>
  <c r="R46" i="6"/>
  <c r="G46" i="6"/>
  <c r="P46" i="6" s="1"/>
  <c r="R45" i="6"/>
  <c r="AA45" i="6" s="1"/>
  <c r="G45" i="6"/>
  <c r="R44" i="6"/>
  <c r="G44" i="6"/>
  <c r="AA43" i="6"/>
  <c r="R43" i="6"/>
  <c r="G43" i="6"/>
  <c r="P43" i="6" s="1"/>
  <c r="U42" i="6"/>
  <c r="R42" i="6" s="1"/>
  <c r="AA42" i="6" s="1"/>
  <c r="J102" i="6"/>
  <c r="R41" i="6"/>
  <c r="AA41" i="6" s="1"/>
  <c r="G41" i="6"/>
  <c r="P41" i="6" s="1"/>
  <c r="R40" i="6"/>
  <c r="AA40" i="6" s="1"/>
  <c r="G40" i="6"/>
  <c r="P40" i="6" s="1"/>
  <c r="U39" i="6"/>
  <c r="R39" i="6" s="1"/>
  <c r="AA39" i="6" s="1"/>
  <c r="G39" i="6"/>
  <c r="P39" i="6" s="1"/>
  <c r="R38" i="6"/>
  <c r="AA38" i="6" s="1"/>
  <c r="G38" i="6"/>
  <c r="P38" i="6" s="1"/>
  <c r="R37" i="6"/>
  <c r="AA37" i="6" s="1"/>
  <c r="G37" i="6"/>
  <c r="P37" i="6" s="1"/>
  <c r="R36" i="6"/>
  <c r="AA36" i="6" s="1"/>
  <c r="G36" i="6"/>
  <c r="P36" i="6" s="1"/>
  <c r="R35" i="6"/>
  <c r="AA35" i="6" s="1"/>
  <c r="G35" i="6"/>
  <c r="P35" i="6" s="1"/>
  <c r="R34" i="6"/>
  <c r="AA34" i="6" s="1"/>
  <c r="G34" i="6"/>
  <c r="P34" i="6" s="1"/>
  <c r="R33" i="6"/>
  <c r="G33" i="6"/>
  <c r="R32" i="6"/>
  <c r="AA32" i="6" s="1"/>
  <c r="G32" i="6"/>
  <c r="P32" i="6" s="1"/>
  <c r="R31" i="6"/>
  <c r="AA31" i="6" s="1"/>
  <c r="G31" i="6"/>
  <c r="P31" i="6" s="1"/>
  <c r="R30" i="6"/>
  <c r="AA30" i="6" s="1"/>
  <c r="G30" i="6"/>
  <c r="P30" i="6" s="1"/>
  <c r="R29" i="6"/>
  <c r="AA29" i="6" s="1"/>
  <c r="G29" i="6"/>
  <c r="P29" i="6" s="1"/>
  <c r="R28" i="6"/>
  <c r="AA28" i="6" s="1"/>
  <c r="G28" i="6"/>
  <c r="P28" i="6" s="1"/>
  <c r="R27" i="6"/>
  <c r="AA27" i="6" s="1"/>
  <c r="G27" i="6"/>
  <c r="P27" i="6" s="1"/>
  <c r="R26" i="6"/>
  <c r="AA26" i="6" s="1"/>
  <c r="G26" i="6"/>
  <c r="R25" i="6"/>
  <c r="G25" i="6"/>
  <c r="R24" i="6"/>
  <c r="G24" i="6"/>
  <c r="P24" i="6" s="1"/>
  <c r="R20" i="6"/>
  <c r="G20" i="6"/>
  <c r="U102" i="6" l="1"/>
  <c r="R102" i="6"/>
  <c r="AA24" i="6"/>
  <c r="AA102" i="6" s="1"/>
  <c r="P26" i="6"/>
  <c r="G42" i="6"/>
  <c r="P42" i="6" s="1"/>
  <c r="P102" i="6" l="1"/>
  <c r="G102" i="6"/>
  <c r="Z103" i="4" l="1"/>
  <c r="Y103" i="4"/>
  <c r="X103" i="4"/>
  <c r="W103" i="4"/>
  <c r="V103" i="4"/>
  <c r="T103" i="4"/>
  <c r="S103" i="4"/>
  <c r="R101" i="4"/>
  <c r="AA101" i="4" s="1"/>
  <c r="R100" i="4"/>
  <c r="AA100" i="4" s="1"/>
  <c r="R99" i="4"/>
  <c r="AA99" i="4" s="1"/>
  <c r="R98" i="4"/>
  <c r="AA98" i="4" s="1"/>
  <c r="R97" i="4"/>
  <c r="AA97" i="4" s="1"/>
  <c r="R96" i="4"/>
  <c r="AA96" i="4" s="1"/>
  <c r="R95" i="4"/>
  <c r="AA95" i="4" s="1"/>
  <c r="R94" i="4"/>
  <c r="AA94" i="4" s="1"/>
  <c r="R93" i="4"/>
  <c r="AA93" i="4" s="1"/>
  <c r="R92" i="4"/>
  <c r="AA92" i="4" s="1"/>
  <c r="R91" i="4"/>
  <c r="AA91" i="4" s="1"/>
  <c r="R90" i="4"/>
  <c r="AA90" i="4" s="1"/>
  <c r="R89" i="4"/>
  <c r="AA89" i="4" s="1"/>
  <c r="R88" i="4"/>
  <c r="AA88" i="4" s="1"/>
  <c r="R87" i="4"/>
  <c r="AA87" i="4" s="1"/>
  <c r="R86" i="4"/>
  <c r="AA86" i="4" s="1"/>
  <c r="R85" i="4"/>
  <c r="AA85" i="4" s="1"/>
  <c r="R84" i="4"/>
  <c r="AA84" i="4" s="1"/>
  <c r="R83" i="4"/>
  <c r="AA83" i="4"/>
  <c r="R82" i="4"/>
  <c r="AA82" i="4" s="1"/>
  <c r="R81" i="4"/>
  <c r="AA81" i="4" s="1"/>
  <c r="R80" i="4"/>
  <c r="AA80" i="4" s="1"/>
  <c r="R79" i="4"/>
  <c r="AA79" i="4" s="1"/>
  <c r="R78" i="4"/>
  <c r="AA78" i="4" s="1"/>
  <c r="R77" i="4"/>
  <c r="AA77" i="4" s="1"/>
  <c r="R76" i="4"/>
  <c r="R75" i="4"/>
  <c r="R74" i="4"/>
  <c r="AA74" i="4" s="1"/>
  <c r="R73" i="4"/>
  <c r="AA73" i="4" s="1"/>
  <c r="R72" i="4"/>
  <c r="AA72" i="4" s="1"/>
  <c r="R71" i="4"/>
  <c r="AA71" i="4" s="1"/>
  <c r="R70" i="4"/>
  <c r="AA70" i="4" s="1"/>
  <c r="R69" i="4"/>
  <c r="AA69" i="4" s="1"/>
  <c r="R68" i="4"/>
  <c r="AA68" i="4" s="1"/>
  <c r="U67" i="4"/>
  <c r="R67" i="4" s="1"/>
  <c r="AA67" i="4" s="1"/>
  <c r="R65" i="4"/>
  <c r="AA65" i="4" s="1"/>
  <c r="R64" i="4"/>
  <c r="AA64" i="4" s="1"/>
  <c r="R63" i="4"/>
  <c r="AA63" i="4" s="1"/>
  <c r="R62" i="4"/>
  <c r="AA62" i="4" s="1"/>
  <c r="R61" i="4"/>
  <c r="AA61" i="4" s="1"/>
  <c r="R60" i="4"/>
  <c r="AA60" i="4" s="1"/>
  <c r="R59" i="4"/>
  <c r="AA59" i="4" s="1"/>
  <c r="R58" i="4"/>
  <c r="AA58" i="4" s="1"/>
  <c r="R57" i="4"/>
  <c r="AA57" i="4" s="1"/>
  <c r="R56" i="4"/>
  <c r="AA56" i="4" s="1"/>
  <c r="R55" i="4"/>
  <c r="AA55" i="4" s="1"/>
  <c r="R54" i="4"/>
  <c r="AA54" i="4" s="1"/>
  <c r="R53" i="4"/>
  <c r="AA53" i="4" s="1"/>
  <c r="R52" i="4"/>
  <c r="AA52" i="4" s="1"/>
  <c r="R51" i="4"/>
  <c r="AA51" i="4" s="1"/>
  <c r="R50" i="4"/>
  <c r="R49" i="4"/>
  <c r="AA49" i="4" s="1"/>
  <c r="R48" i="4"/>
  <c r="AA48" i="4" s="1"/>
  <c r="R47" i="4"/>
  <c r="AA47" i="4" s="1"/>
  <c r="R46" i="4"/>
  <c r="AA46" i="4" s="1"/>
  <c r="R45" i="4"/>
  <c r="AA45" i="4" s="1"/>
  <c r="R44" i="4"/>
  <c r="R43" i="4"/>
  <c r="AA43" i="4" s="1"/>
  <c r="U42" i="4"/>
  <c r="R42" i="4" s="1"/>
  <c r="R41" i="4"/>
  <c r="AA41" i="4" s="1"/>
  <c r="R40" i="4"/>
  <c r="AA40" i="4" s="1"/>
  <c r="U39" i="4"/>
  <c r="R39" i="4" s="1"/>
  <c r="AA39" i="4" s="1"/>
  <c r="R38" i="4"/>
  <c r="AA38" i="4" s="1"/>
  <c r="R37" i="4"/>
  <c r="AA37" i="4" s="1"/>
  <c r="R36" i="4"/>
  <c r="AA36" i="4" s="1"/>
  <c r="R35" i="4"/>
  <c r="AA35" i="4" s="1"/>
  <c r="R34" i="4"/>
  <c r="AA34" i="4" s="1"/>
  <c r="R33" i="4"/>
  <c r="R32" i="4"/>
  <c r="AA32" i="4" s="1"/>
  <c r="R31" i="4"/>
  <c r="AA31" i="4" s="1"/>
  <c r="R30" i="4"/>
  <c r="AA30" i="4" s="1"/>
  <c r="R29" i="4"/>
  <c r="AA29" i="4" s="1"/>
  <c r="R28" i="4"/>
  <c r="AA28" i="4" s="1"/>
  <c r="R27" i="4"/>
  <c r="AA27" i="4" s="1"/>
  <c r="R26" i="4"/>
  <c r="AA26" i="4" s="1"/>
  <c r="R25" i="4"/>
  <c r="R24" i="4"/>
  <c r="AA24" i="4" s="1"/>
  <c r="R20" i="4"/>
  <c r="G20" i="4"/>
  <c r="E20" i="2"/>
  <c r="H39" i="2"/>
  <c r="H67" i="2"/>
  <c r="J67" i="4"/>
  <c r="G67" i="4" s="1"/>
  <c r="P67" i="4" s="1"/>
  <c r="J42" i="4"/>
  <c r="G42" i="4" s="1"/>
  <c r="P42" i="4" s="1"/>
  <c r="H42" i="2"/>
  <c r="G75" i="4"/>
  <c r="P75" i="4" s="1"/>
  <c r="O103" i="4"/>
  <c r="N103" i="4"/>
  <c r="M103" i="4"/>
  <c r="L103" i="4"/>
  <c r="K103" i="4"/>
  <c r="I103" i="4"/>
  <c r="H103" i="4"/>
  <c r="G101" i="4"/>
  <c r="P101" i="4" s="1"/>
  <c r="G100" i="4"/>
  <c r="P100" i="4" s="1"/>
  <c r="G99" i="4"/>
  <c r="P99" i="4" s="1"/>
  <c r="G98" i="4"/>
  <c r="P98" i="4" s="1"/>
  <c r="G97" i="4"/>
  <c r="P97" i="4" s="1"/>
  <c r="G96" i="4"/>
  <c r="P96" i="4" s="1"/>
  <c r="G95" i="4"/>
  <c r="P95" i="4" s="1"/>
  <c r="G94" i="4"/>
  <c r="P94" i="4" s="1"/>
  <c r="G93" i="4"/>
  <c r="P93" i="4" s="1"/>
  <c r="G92" i="4"/>
  <c r="P92" i="4" s="1"/>
  <c r="G91" i="4"/>
  <c r="P91" i="4" s="1"/>
  <c r="G90" i="4"/>
  <c r="P90" i="4" s="1"/>
  <c r="G89" i="4"/>
  <c r="P89" i="4" s="1"/>
  <c r="G88" i="4"/>
  <c r="P88" i="4" s="1"/>
  <c r="G87" i="4"/>
  <c r="P87" i="4" s="1"/>
  <c r="G86" i="4"/>
  <c r="P86" i="4" s="1"/>
  <c r="G85" i="4"/>
  <c r="P85" i="4" s="1"/>
  <c r="G84" i="4"/>
  <c r="P84" i="4" s="1"/>
  <c r="G83" i="4"/>
  <c r="P83" i="4" s="1"/>
  <c r="G82" i="4"/>
  <c r="P82" i="4" s="1"/>
  <c r="G81" i="4"/>
  <c r="P81" i="4" s="1"/>
  <c r="G80" i="4"/>
  <c r="P80" i="4" s="1"/>
  <c r="G79" i="4"/>
  <c r="P79" i="4" s="1"/>
  <c r="G78" i="4"/>
  <c r="P78" i="4" s="1"/>
  <c r="G77" i="4"/>
  <c r="P77" i="4" s="1"/>
  <c r="G76" i="4"/>
  <c r="G74" i="4"/>
  <c r="P74" i="4" s="1"/>
  <c r="G73" i="4"/>
  <c r="P73" i="4" s="1"/>
  <c r="G72" i="4"/>
  <c r="P72" i="4" s="1"/>
  <c r="G71" i="4"/>
  <c r="P71" i="4" s="1"/>
  <c r="G70" i="4"/>
  <c r="P70" i="4" s="1"/>
  <c r="G69" i="4"/>
  <c r="P69" i="4" s="1"/>
  <c r="G68" i="4"/>
  <c r="P68" i="4" s="1"/>
  <c r="G65" i="4"/>
  <c r="P65" i="4" s="1"/>
  <c r="G64" i="4"/>
  <c r="P64" i="4" s="1"/>
  <c r="G63" i="4"/>
  <c r="P63" i="4" s="1"/>
  <c r="G62" i="4"/>
  <c r="P62" i="4" s="1"/>
  <c r="G61" i="4"/>
  <c r="P61" i="4" s="1"/>
  <c r="G60" i="4"/>
  <c r="P60" i="4" s="1"/>
  <c r="G59" i="4"/>
  <c r="P59" i="4" s="1"/>
  <c r="G58" i="4"/>
  <c r="P58" i="4" s="1"/>
  <c r="G57" i="4"/>
  <c r="P57" i="4" s="1"/>
  <c r="G56" i="4"/>
  <c r="P56" i="4" s="1"/>
  <c r="G55" i="4"/>
  <c r="P55" i="4" s="1"/>
  <c r="G54" i="4"/>
  <c r="P54" i="4" s="1"/>
  <c r="G53" i="4"/>
  <c r="P53" i="4" s="1"/>
  <c r="G52" i="4"/>
  <c r="P52" i="4" s="1"/>
  <c r="G51" i="4"/>
  <c r="P51" i="4" s="1"/>
  <c r="G50" i="4"/>
  <c r="G49" i="4"/>
  <c r="P49" i="4" s="1"/>
  <c r="G48" i="4"/>
  <c r="P48" i="4" s="1"/>
  <c r="G47" i="4"/>
  <c r="P47" i="4" s="1"/>
  <c r="G46" i="4"/>
  <c r="P46" i="4" s="1"/>
  <c r="G45" i="4"/>
  <c r="P45" i="4" s="1"/>
  <c r="G44" i="4"/>
  <c r="G43" i="4"/>
  <c r="P43" i="4" s="1"/>
  <c r="G41" i="4"/>
  <c r="P41" i="4" s="1"/>
  <c r="G40" i="4"/>
  <c r="P40" i="4" s="1"/>
  <c r="G39" i="4"/>
  <c r="P39" i="4" s="1"/>
  <c r="G38" i="4"/>
  <c r="P38" i="4" s="1"/>
  <c r="G37" i="4"/>
  <c r="P37" i="4" s="1"/>
  <c r="G36" i="4"/>
  <c r="P36" i="4" s="1"/>
  <c r="G35" i="4"/>
  <c r="P35" i="4" s="1"/>
  <c r="G34" i="4"/>
  <c r="P34" i="4" s="1"/>
  <c r="G33" i="4"/>
  <c r="G32" i="4"/>
  <c r="P32" i="4" s="1"/>
  <c r="G31" i="4"/>
  <c r="P31" i="4" s="1"/>
  <c r="G30" i="4"/>
  <c r="P30" i="4" s="1"/>
  <c r="G29" i="4"/>
  <c r="P29" i="4" s="1"/>
  <c r="G28" i="4"/>
  <c r="P28" i="4" s="1"/>
  <c r="G27" i="4"/>
  <c r="P27" i="4" s="1"/>
  <c r="G26" i="4"/>
  <c r="P26" i="4" s="1"/>
  <c r="G25" i="4"/>
  <c r="G15" i="7" s="1"/>
  <c r="G24" i="4"/>
  <c r="P24" i="4" s="1"/>
  <c r="E65" i="2"/>
  <c r="N65" i="2"/>
  <c r="E64" i="2"/>
  <c r="E63" i="2"/>
  <c r="N63" i="2"/>
  <c r="E62" i="2"/>
  <c r="N62" i="2"/>
  <c r="E61" i="2"/>
  <c r="N61" i="2"/>
  <c r="E60" i="2"/>
  <c r="N60" i="2"/>
  <c r="E59" i="2"/>
  <c r="N59" i="2"/>
  <c r="E58" i="2"/>
  <c r="N58" i="2"/>
  <c r="E57" i="2"/>
  <c r="N57" i="2"/>
  <c r="E56" i="2"/>
  <c r="N56" i="2"/>
  <c r="E55" i="2"/>
  <c r="N55" i="2"/>
  <c r="E54" i="2"/>
  <c r="E53" i="2"/>
  <c r="N53" i="2"/>
  <c r="E52" i="2"/>
  <c r="E51" i="2"/>
  <c r="N51" i="2"/>
  <c r="E50" i="2"/>
  <c r="E49" i="2"/>
  <c r="N49" i="2"/>
  <c r="E48" i="2"/>
  <c r="E47" i="2"/>
  <c r="N47" i="2"/>
  <c r="E46" i="2"/>
  <c r="E45" i="2"/>
  <c r="N45" i="2"/>
  <c r="E44" i="2"/>
  <c r="E43" i="2"/>
  <c r="N43" i="2"/>
  <c r="E42" i="2"/>
  <c r="N42" i="2"/>
  <c r="E41" i="2"/>
  <c r="N41" i="2"/>
  <c r="E40" i="2"/>
  <c r="E39" i="2"/>
  <c r="N39" i="2"/>
  <c r="E38" i="2"/>
  <c r="E37" i="2"/>
  <c r="N37" i="2"/>
  <c r="E36" i="2"/>
  <c r="E35" i="2"/>
  <c r="N35" i="2"/>
  <c r="E34" i="2"/>
  <c r="N34" i="2"/>
  <c r="E33" i="2"/>
  <c r="E32" i="2"/>
  <c r="N32" i="2"/>
  <c r="E31" i="2"/>
  <c r="N31" i="2"/>
  <c r="E30" i="2"/>
  <c r="N30" i="2"/>
  <c r="E29" i="2"/>
  <c r="E28" i="2"/>
  <c r="N28" i="2"/>
  <c r="E27" i="2"/>
  <c r="E26" i="2"/>
  <c r="N26" i="2"/>
  <c r="E25" i="2"/>
  <c r="E24" i="2"/>
  <c r="N24" i="2"/>
  <c r="E76" i="2"/>
  <c r="N76" i="2"/>
  <c r="E77" i="2"/>
  <c r="N77" i="2"/>
  <c r="E78" i="2"/>
  <c r="N78" i="2"/>
  <c r="E79" i="2"/>
  <c r="N79" i="2"/>
  <c r="E80" i="2"/>
  <c r="N80" i="2"/>
  <c r="E81" i="2"/>
  <c r="N81" i="2"/>
  <c r="E82" i="2"/>
  <c r="N82" i="2"/>
  <c r="E83" i="2"/>
  <c r="E84" i="2"/>
  <c r="N84" i="2"/>
  <c r="E85" i="2"/>
  <c r="N85" i="2"/>
  <c r="E86" i="2"/>
  <c r="N86" i="2"/>
  <c r="E87" i="2"/>
  <c r="N87" i="2"/>
  <c r="E88" i="2"/>
  <c r="N88" i="2"/>
  <c r="E89" i="2"/>
  <c r="N89" i="2"/>
  <c r="E90" i="2"/>
  <c r="N90" i="2"/>
  <c r="E91" i="2"/>
  <c r="N91" i="2"/>
  <c r="E92" i="2"/>
  <c r="N92" i="2"/>
  <c r="E93" i="2"/>
  <c r="N93" i="2"/>
  <c r="E94" i="2"/>
  <c r="N94" i="2"/>
  <c r="E95" i="2"/>
  <c r="N95" i="2"/>
  <c r="E96" i="2"/>
  <c r="E97" i="2"/>
  <c r="E98" i="2"/>
  <c r="N98" i="2"/>
  <c r="E99" i="2"/>
  <c r="E100" i="2"/>
  <c r="N100" i="2"/>
  <c r="E101" i="2"/>
  <c r="E74" i="2"/>
  <c r="N74" i="2"/>
  <c r="E73" i="2"/>
  <c r="E72" i="2"/>
  <c r="N72" i="2"/>
  <c r="E71" i="2"/>
  <c r="N71" i="2"/>
  <c r="E70" i="2"/>
  <c r="N70" i="2"/>
  <c r="E69" i="2"/>
  <c r="N69" i="2"/>
  <c r="E68" i="2"/>
  <c r="N68" i="2"/>
  <c r="E67" i="2"/>
  <c r="N67" i="2"/>
  <c r="E75" i="2"/>
  <c r="H103" i="2"/>
  <c r="K103" i="2"/>
  <c r="I103" i="2"/>
  <c r="N96" i="2"/>
  <c r="M103" i="2"/>
  <c r="L103" i="2"/>
  <c r="J103" i="2"/>
  <c r="G103" i="2"/>
  <c r="F103" i="2"/>
  <c r="N25" i="2"/>
  <c r="N27" i="2"/>
  <c r="N29" i="2"/>
  <c r="N36" i="2"/>
  <c r="N38" i="2"/>
  <c r="N40" i="2"/>
  <c r="N44" i="2"/>
  <c r="N46" i="2"/>
  <c r="N48" i="2"/>
  <c r="N50" i="2"/>
  <c r="N52" i="2"/>
  <c r="N54" i="2"/>
  <c r="N73" i="2"/>
  <c r="N75" i="2"/>
  <c r="N83" i="2"/>
  <c r="N97" i="2"/>
  <c r="N99" i="2"/>
  <c r="N101" i="2"/>
  <c r="AQ111" i="1"/>
  <c r="AH110" i="1"/>
  <c r="AG110" i="1"/>
  <c r="AF110" i="1"/>
  <c r="AE110" i="1"/>
  <c r="AC110" i="1"/>
  <c r="AB110" i="1"/>
  <c r="AA110" i="1"/>
  <c r="Z110" i="1"/>
  <c r="Y110" i="1"/>
  <c r="X110" i="1"/>
  <c r="W110" i="1"/>
  <c r="V110" i="1"/>
  <c r="K110" i="1"/>
  <c r="I110" i="1"/>
  <c r="AL108" i="1"/>
  <c r="AM108" i="1"/>
  <c r="AI108" i="1"/>
  <c r="AD108" i="1"/>
  <c r="AN108" i="1"/>
  <c r="AO108" i="1"/>
  <c r="R108" i="1"/>
  <c r="Q108" i="1"/>
  <c r="P108" i="1"/>
  <c r="O108" i="1"/>
  <c r="AJ108" i="1" s="1"/>
  <c r="AK108" i="1" s="1"/>
  <c r="N108" i="1"/>
  <c r="AM107" i="1"/>
  <c r="AL107" i="1"/>
  <c r="AI107" i="1"/>
  <c r="AD107" i="1"/>
  <c r="AN107" i="1"/>
  <c r="AO107" i="1"/>
  <c r="R107" i="1"/>
  <c r="Q107" i="1"/>
  <c r="P107" i="1"/>
  <c r="O107" i="1"/>
  <c r="AJ107" i="1" s="1"/>
  <c r="AK107" i="1" s="1"/>
  <c r="N107" i="1"/>
  <c r="AL106" i="1"/>
  <c r="AM106" i="1"/>
  <c r="AI106" i="1"/>
  <c r="AD106" i="1"/>
  <c r="AN106" i="1"/>
  <c r="AO106" i="1"/>
  <c r="R106" i="1"/>
  <c r="Q106" i="1"/>
  <c r="P106" i="1"/>
  <c r="O106" i="1"/>
  <c r="AJ106" i="1" s="1"/>
  <c r="AK106" i="1" s="1"/>
  <c r="N106" i="1"/>
  <c r="AI105" i="1"/>
  <c r="U105" i="1"/>
  <c r="AL105" i="1"/>
  <c r="AM105" i="1"/>
  <c r="R105" i="1"/>
  <c r="Q105" i="1"/>
  <c r="P105" i="1"/>
  <c r="O105" i="1"/>
  <c r="AJ105" i="1" s="1"/>
  <c r="AK105" i="1" s="1"/>
  <c r="N105" i="1"/>
  <c r="E105" i="1"/>
  <c r="AI104" i="1"/>
  <c r="AD104" i="1"/>
  <c r="U104" i="1"/>
  <c r="R104" i="1"/>
  <c r="Q104" i="1"/>
  <c r="P104" i="1"/>
  <c r="O104" i="1"/>
  <c r="AJ104" i="1" s="1"/>
  <c r="AK104" i="1" s="1"/>
  <c r="E104" i="1"/>
  <c r="N104" i="1"/>
  <c r="AI103" i="1"/>
  <c r="U103" i="1"/>
  <c r="AL103" i="1"/>
  <c r="AM103" i="1"/>
  <c r="R103" i="1"/>
  <c r="Q103" i="1"/>
  <c r="P103" i="1"/>
  <c r="O103" i="1"/>
  <c r="AJ103" i="1" s="1"/>
  <c r="AK103" i="1" s="1"/>
  <c r="N103" i="1"/>
  <c r="E103" i="1"/>
  <c r="AI102" i="1"/>
  <c r="AD102" i="1"/>
  <c r="U102" i="1"/>
  <c r="R102" i="1"/>
  <c r="Q102" i="1"/>
  <c r="P102" i="1"/>
  <c r="O102" i="1"/>
  <c r="AJ102" i="1" s="1"/>
  <c r="AK102" i="1" s="1"/>
  <c r="E102" i="1"/>
  <c r="N102" i="1"/>
  <c r="AI101" i="1"/>
  <c r="U101" i="1"/>
  <c r="AL101" i="1"/>
  <c r="AM101" i="1"/>
  <c r="R101" i="1"/>
  <c r="Q101" i="1"/>
  <c r="P101" i="1"/>
  <c r="O101" i="1"/>
  <c r="AJ101" i="1" s="1"/>
  <c r="AK101" i="1" s="1"/>
  <c r="N101" i="1"/>
  <c r="E101" i="1"/>
  <c r="AI100" i="1"/>
  <c r="AD100" i="1"/>
  <c r="AN100" i="1"/>
  <c r="AO100" i="1"/>
  <c r="U100" i="1"/>
  <c r="R100" i="1"/>
  <c r="Q100" i="1"/>
  <c r="P100" i="1"/>
  <c r="O100" i="1"/>
  <c r="AJ100" i="1" s="1"/>
  <c r="AK100" i="1" s="1"/>
  <c r="E100" i="1"/>
  <c r="N100" i="1"/>
  <c r="AI99" i="1"/>
  <c r="U99" i="1"/>
  <c r="R99" i="1"/>
  <c r="Q99" i="1"/>
  <c r="P99" i="1"/>
  <c r="O99" i="1"/>
  <c r="AJ99" i="1" s="1"/>
  <c r="AK99" i="1" s="1"/>
  <c r="N99" i="1"/>
  <c r="E99" i="1"/>
  <c r="AI98" i="1"/>
  <c r="AD98" i="1"/>
  <c r="AN98" i="1"/>
  <c r="AO98" i="1"/>
  <c r="U98" i="1"/>
  <c r="R98" i="1"/>
  <c r="Q98" i="1"/>
  <c r="P98" i="1"/>
  <c r="O98" i="1"/>
  <c r="AJ98" i="1" s="1"/>
  <c r="AK98" i="1" s="1"/>
  <c r="E98" i="1"/>
  <c r="N98" i="1"/>
  <c r="AI97" i="1"/>
  <c r="U97" i="1"/>
  <c r="R97" i="1"/>
  <c r="Q97" i="1"/>
  <c r="P97" i="1"/>
  <c r="O97" i="1"/>
  <c r="AJ97" i="1" s="1"/>
  <c r="AK97" i="1" s="1"/>
  <c r="N97" i="1"/>
  <c r="E97" i="1"/>
  <c r="AI96" i="1"/>
  <c r="AD96" i="1"/>
  <c r="AN96" i="1"/>
  <c r="AO96" i="1"/>
  <c r="U96" i="1"/>
  <c r="R96" i="1"/>
  <c r="Q96" i="1"/>
  <c r="P96" i="1"/>
  <c r="O96" i="1"/>
  <c r="AJ96" i="1" s="1"/>
  <c r="AK96" i="1" s="1"/>
  <c r="E96" i="1"/>
  <c r="N96" i="1"/>
  <c r="AI95" i="1"/>
  <c r="U95" i="1"/>
  <c r="AL95" i="1"/>
  <c r="AM95" i="1"/>
  <c r="R95" i="1"/>
  <c r="Q95" i="1"/>
  <c r="P95" i="1"/>
  <c r="O95" i="1"/>
  <c r="AJ95" i="1" s="1"/>
  <c r="AK95" i="1" s="1"/>
  <c r="N95" i="1"/>
  <c r="E95" i="1"/>
  <c r="AI94" i="1"/>
  <c r="AD94" i="1"/>
  <c r="U94" i="1"/>
  <c r="R94" i="1"/>
  <c r="Q94" i="1"/>
  <c r="P94" i="1"/>
  <c r="O94" i="1"/>
  <c r="AJ94" i="1" s="1"/>
  <c r="AK94" i="1" s="1"/>
  <c r="E94" i="1"/>
  <c r="AL94" i="1"/>
  <c r="AM94" i="1"/>
  <c r="AI93" i="1"/>
  <c r="U93" i="1"/>
  <c r="AL93" i="1"/>
  <c r="AM93" i="1"/>
  <c r="R93" i="1"/>
  <c r="Q93" i="1"/>
  <c r="P93" i="1"/>
  <c r="O93" i="1"/>
  <c r="AJ93" i="1" s="1"/>
  <c r="AK93" i="1" s="1"/>
  <c r="N93" i="1"/>
  <c r="E93" i="1"/>
  <c r="AI92" i="1"/>
  <c r="AD92" i="1"/>
  <c r="U92" i="1"/>
  <c r="R92" i="1"/>
  <c r="Q92" i="1"/>
  <c r="P92" i="1"/>
  <c r="O92" i="1"/>
  <c r="AJ92" i="1" s="1"/>
  <c r="AK92" i="1" s="1"/>
  <c r="E92" i="1"/>
  <c r="AL92" i="1"/>
  <c r="AM92" i="1"/>
  <c r="AI91" i="1"/>
  <c r="U91" i="1"/>
  <c r="AL91" i="1"/>
  <c r="AM91" i="1"/>
  <c r="R91" i="1"/>
  <c r="Q91" i="1"/>
  <c r="P91" i="1"/>
  <c r="O91" i="1"/>
  <c r="AJ91" i="1" s="1"/>
  <c r="AK91" i="1" s="1"/>
  <c r="N91" i="1"/>
  <c r="E91" i="1"/>
  <c r="AI90" i="1"/>
  <c r="AD90" i="1"/>
  <c r="U90" i="1"/>
  <c r="R90" i="1"/>
  <c r="Q90" i="1"/>
  <c r="P90" i="1"/>
  <c r="O90" i="1"/>
  <c r="AJ90" i="1" s="1"/>
  <c r="AK90" i="1" s="1"/>
  <c r="E90" i="1"/>
  <c r="AL90" i="1"/>
  <c r="AM90" i="1"/>
  <c r="AI89" i="1"/>
  <c r="AD89" i="1"/>
  <c r="U89" i="1"/>
  <c r="AL89" i="1"/>
  <c r="AM89" i="1"/>
  <c r="R89" i="1"/>
  <c r="Q89" i="1"/>
  <c r="P89" i="1"/>
  <c r="O89" i="1"/>
  <c r="AJ89" i="1" s="1"/>
  <c r="AK89" i="1" s="1"/>
  <c r="E89" i="1"/>
  <c r="N89" i="1"/>
  <c r="AI88" i="1"/>
  <c r="U88" i="1"/>
  <c r="AL88" i="1"/>
  <c r="AM88" i="1"/>
  <c r="R88" i="1"/>
  <c r="Q88" i="1"/>
  <c r="P88" i="1"/>
  <c r="O88" i="1"/>
  <c r="AJ88" i="1" s="1"/>
  <c r="AK88" i="1" s="1"/>
  <c r="N88" i="1"/>
  <c r="E88" i="1"/>
  <c r="AI87" i="1"/>
  <c r="AD87" i="1"/>
  <c r="U87" i="1"/>
  <c r="R87" i="1"/>
  <c r="Q87" i="1"/>
  <c r="P87" i="1"/>
  <c r="O87" i="1"/>
  <c r="AJ87" i="1" s="1"/>
  <c r="AK87" i="1" s="1"/>
  <c r="E87" i="1"/>
  <c r="N87" i="1"/>
  <c r="AI86" i="1"/>
  <c r="U86" i="1"/>
  <c r="AL86" i="1"/>
  <c r="AM86" i="1"/>
  <c r="R86" i="1"/>
  <c r="Q86" i="1"/>
  <c r="P86" i="1"/>
  <c r="O86" i="1"/>
  <c r="AJ86" i="1" s="1"/>
  <c r="AK86" i="1" s="1"/>
  <c r="N86" i="1"/>
  <c r="E86" i="1"/>
  <c r="AI85" i="1"/>
  <c r="AD85" i="1"/>
  <c r="U85" i="1"/>
  <c r="R85" i="1"/>
  <c r="Q85" i="1"/>
  <c r="P85" i="1"/>
  <c r="O85" i="1"/>
  <c r="AJ85" i="1" s="1"/>
  <c r="AK85" i="1" s="1"/>
  <c r="E85" i="1"/>
  <c r="N85" i="1"/>
  <c r="AI84" i="1"/>
  <c r="U84" i="1"/>
  <c r="AL84" i="1"/>
  <c r="AM84" i="1"/>
  <c r="R84" i="1"/>
  <c r="Q84" i="1"/>
  <c r="P84" i="1"/>
  <c r="O84" i="1"/>
  <c r="AJ84" i="1" s="1"/>
  <c r="AK84" i="1" s="1"/>
  <c r="N84" i="1"/>
  <c r="E84" i="1"/>
  <c r="AI83" i="1"/>
  <c r="AD83" i="1"/>
  <c r="U83" i="1"/>
  <c r="R83" i="1"/>
  <c r="Q83" i="1"/>
  <c r="P83" i="1"/>
  <c r="O83" i="1"/>
  <c r="AJ83" i="1" s="1"/>
  <c r="AK83" i="1" s="1"/>
  <c r="E83" i="1"/>
  <c r="AI82" i="1"/>
  <c r="U82" i="1"/>
  <c r="R82" i="1"/>
  <c r="Q82" i="1"/>
  <c r="P82" i="1"/>
  <c r="O82" i="1"/>
  <c r="AJ82" i="1" s="1"/>
  <c r="N82" i="1"/>
  <c r="E82" i="1"/>
  <c r="AI81" i="1"/>
  <c r="AD81" i="1"/>
  <c r="AN81" i="1"/>
  <c r="AO81" i="1"/>
  <c r="U81" i="1"/>
  <c r="R81" i="1"/>
  <c r="Q81" i="1"/>
  <c r="P81" i="1"/>
  <c r="O81" i="1"/>
  <c r="AJ81" i="1" s="1"/>
  <c r="AK81" i="1" s="1"/>
  <c r="E81" i="1"/>
  <c r="N81" i="1"/>
  <c r="AI80" i="1"/>
  <c r="U80" i="1"/>
  <c r="R80" i="1"/>
  <c r="Q80" i="1"/>
  <c r="P80" i="1"/>
  <c r="O80" i="1"/>
  <c r="AJ80" i="1" s="1"/>
  <c r="AK80" i="1" s="1"/>
  <c r="N80" i="1"/>
  <c r="E80" i="1"/>
  <c r="AI79" i="1"/>
  <c r="AD79" i="1"/>
  <c r="AN79" i="1"/>
  <c r="AO79" i="1"/>
  <c r="U79" i="1"/>
  <c r="R79" i="1"/>
  <c r="Q79" i="1"/>
  <c r="P79" i="1"/>
  <c r="O79" i="1"/>
  <c r="AJ79" i="1" s="1"/>
  <c r="AK79" i="1" s="1"/>
  <c r="E79" i="1"/>
  <c r="N79" i="1"/>
  <c r="AI78" i="1"/>
  <c r="U78" i="1"/>
  <c r="R78" i="1"/>
  <c r="Q78" i="1"/>
  <c r="P78" i="1"/>
  <c r="O78" i="1"/>
  <c r="AJ78" i="1" s="1"/>
  <c r="AK78" i="1" s="1"/>
  <c r="N78" i="1"/>
  <c r="E78" i="1"/>
  <c r="AI77" i="1"/>
  <c r="AD77" i="1"/>
  <c r="AN77" i="1"/>
  <c r="AO77" i="1"/>
  <c r="U77" i="1"/>
  <c r="R77" i="1"/>
  <c r="Q77" i="1"/>
  <c r="P77" i="1"/>
  <c r="O77" i="1"/>
  <c r="AJ77" i="1" s="1"/>
  <c r="AK77" i="1" s="1"/>
  <c r="E77" i="1"/>
  <c r="N77" i="1"/>
  <c r="AI76" i="1"/>
  <c r="U76" i="1"/>
  <c r="R76" i="1"/>
  <c r="Q76" i="1"/>
  <c r="P76" i="1"/>
  <c r="O76" i="1"/>
  <c r="AJ76" i="1" s="1"/>
  <c r="AK76" i="1" s="1"/>
  <c r="N76" i="1"/>
  <c r="E76" i="1"/>
  <c r="AI75" i="1"/>
  <c r="AD75" i="1"/>
  <c r="AN75" i="1"/>
  <c r="AO75" i="1"/>
  <c r="U75" i="1"/>
  <c r="R75" i="1"/>
  <c r="Q75" i="1"/>
  <c r="P75" i="1"/>
  <c r="O75" i="1"/>
  <c r="AJ75" i="1" s="1"/>
  <c r="AK75" i="1" s="1"/>
  <c r="N75" i="1"/>
  <c r="E75" i="1"/>
  <c r="AL75" i="1"/>
  <c r="AM75" i="1"/>
  <c r="AI74" i="1"/>
  <c r="AD74" i="1"/>
  <c r="U74" i="1"/>
  <c r="R74" i="1"/>
  <c r="Q74" i="1"/>
  <c r="P74" i="1"/>
  <c r="O74" i="1"/>
  <c r="AJ74" i="1" s="1"/>
  <c r="AK74" i="1" s="1"/>
  <c r="E74" i="1"/>
  <c r="N74" i="1"/>
  <c r="AI73" i="1"/>
  <c r="U73" i="1"/>
  <c r="AL73" i="1"/>
  <c r="AM73" i="1"/>
  <c r="R73" i="1"/>
  <c r="Q73" i="1"/>
  <c r="P73" i="1"/>
  <c r="O73" i="1"/>
  <c r="AJ73" i="1" s="1"/>
  <c r="AK73" i="1" s="1"/>
  <c r="N73" i="1"/>
  <c r="E73" i="1"/>
  <c r="AI72" i="1"/>
  <c r="AD72" i="1"/>
  <c r="U72" i="1"/>
  <c r="R72" i="1"/>
  <c r="Q72" i="1"/>
  <c r="P72" i="1"/>
  <c r="O72" i="1"/>
  <c r="AJ72" i="1" s="1"/>
  <c r="AK72" i="1" s="1"/>
  <c r="E72" i="1"/>
  <c r="N72" i="1"/>
  <c r="AI71" i="1"/>
  <c r="U71" i="1"/>
  <c r="AL71" i="1"/>
  <c r="AM71" i="1"/>
  <c r="R71" i="1"/>
  <c r="Q71" i="1"/>
  <c r="P71" i="1"/>
  <c r="O71" i="1"/>
  <c r="AJ71" i="1" s="1"/>
  <c r="AK71" i="1" s="1"/>
  <c r="N71" i="1"/>
  <c r="E71" i="1"/>
  <c r="AL69" i="1"/>
  <c r="AM69" i="1"/>
  <c r="AI69" i="1"/>
  <c r="AD69" i="1"/>
  <c r="AN69" i="1"/>
  <c r="AO69" i="1"/>
  <c r="R69" i="1"/>
  <c r="Q69" i="1"/>
  <c r="P69" i="1"/>
  <c r="O69" i="1"/>
  <c r="AJ69" i="1" s="1"/>
  <c r="AK69" i="1" s="1"/>
  <c r="N69" i="1"/>
  <c r="AI68" i="1"/>
  <c r="AD68" i="1"/>
  <c r="R68" i="1"/>
  <c r="Q68" i="1"/>
  <c r="P68" i="1"/>
  <c r="O68" i="1"/>
  <c r="AJ68" i="1" s="1"/>
  <c r="AK68" i="1" s="1"/>
  <c r="M68" i="1"/>
  <c r="M110" i="1"/>
  <c r="L68" i="1"/>
  <c r="L110" i="1"/>
  <c r="J68" i="1"/>
  <c r="J110" i="1"/>
  <c r="H68" i="1"/>
  <c r="H110" i="1"/>
  <c r="G68" i="1"/>
  <c r="G110" i="1"/>
  <c r="F68" i="1"/>
  <c r="E68" i="1"/>
  <c r="AL68" i="1"/>
  <c r="AM68" i="1"/>
  <c r="AM67" i="1"/>
  <c r="AL67" i="1"/>
  <c r="AI67" i="1"/>
  <c r="AD67" i="1"/>
  <c r="AN67" i="1"/>
  <c r="AO67" i="1"/>
  <c r="R67" i="1"/>
  <c r="Q67" i="1"/>
  <c r="P67" i="1"/>
  <c r="O67" i="1"/>
  <c r="AJ67" i="1" s="1"/>
  <c r="AK67" i="1" s="1"/>
  <c r="N67" i="1"/>
  <c r="AL66" i="1"/>
  <c r="AM66" i="1"/>
  <c r="AI66" i="1"/>
  <c r="AD66" i="1"/>
  <c r="AN66" i="1"/>
  <c r="AO66" i="1"/>
  <c r="R66" i="1"/>
  <c r="Q66" i="1"/>
  <c r="P66" i="1"/>
  <c r="O66" i="1"/>
  <c r="AJ66" i="1" s="1"/>
  <c r="AK66" i="1" s="1"/>
  <c r="N66" i="1"/>
  <c r="AI65" i="1"/>
  <c r="U65" i="1"/>
  <c r="AL65" i="1"/>
  <c r="AM65" i="1"/>
  <c r="R65" i="1"/>
  <c r="Q65" i="1"/>
  <c r="P65" i="1"/>
  <c r="O65" i="1"/>
  <c r="AJ65" i="1" s="1"/>
  <c r="AK65" i="1" s="1"/>
  <c r="N65" i="1"/>
  <c r="E65" i="1"/>
  <c r="AI64" i="1"/>
  <c r="AD64" i="1"/>
  <c r="U64" i="1"/>
  <c r="R64" i="1"/>
  <c r="Q64" i="1"/>
  <c r="P64" i="1"/>
  <c r="O64" i="1"/>
  <c r="AJ64" i="1" s="1"/>
  <c r="AK64" i="1" s="1"/>
  <c r="F64" i="1"/>
  <c r="F110" i="1"/>
  <c r="AI63" i="1"/>
  <c r="AD63" i="1"/>
  <c r="U63" i="1"/>
  <c r="R63" i="1"/>
  <c r="Q63" i="1"/>
  <c r="P63" i="1"/>
  <c r="O63" i="1"/>
  <c r="AJ63" i="1" s="1"/>
  <c r="AK63" i="1" s="1"/>
  <c r="E63" i="1"/>
  <c r="AI62" i="1"/>
  <c r="U62" i="1"/>
  <c r="R62" i="1"/>
  <c r="Q62" i="1"/>
  <c r="P62" i="1"/>
  <c r="O62" i="1"/>
  <c r="AJ62" i="1" s="1"/>
  <c r="AK62" i="1" s="1"/>
  <c r="N62" i="1"/>
  <c r="E62" i="1"/>
  <c r="AI61" i="1"/>
  <c r="AD61" i="1"/>
  <c r="AN61" i="1"/>
  <c r="AO61" i="1"/>
  <c r="U61" i="1"/>
  <c r="R61" i="1"/>
  <c r="Q61" i="1"/>
  <c r="P61" i="1"/>
  <c r="O61" i="1"/>
  <c r="AJ61" i="1" s="1"/>
  <c r="AK61" i="1" s="1"/>
  <c r="E61" i="1"/>
  <c r="N61" i="1"/>
  <c r="AI60" i="1"/>
  <c r="U60" i="1"/>
  <c r="R60" i="1"/>
  <c r="Q60" i="1"/>
  <c r="P60" i="1"/>
  <c r="O60" i="1"/>
  <c r="AJ60" i="1" s="1"/>
  <c r="AK60" i="1" s="1"/>
  <c r="N60" i="1"/>
  <c r="E60" i="1"/>
  <c r="AI59" i="1"/>
  <c r="AD59" i="1"/>
  <c r="AN59" i="1"/>
  <c r="AO59" i="1"/>
  <c r="U59" i="1"/>
  <c r="R59" i="1"/>
  <c r="Q59" i="1"/>
  <c r="P59" i="1"/>
  <c r="O59" i="1"/>
  <c r="AJ59" i="1" s="1"/>
  <c r="AK59" i="1" s="1"/>
  <c r="E59" i="1"/>
  <c r="N59" i="1"/>
  <c r="AI58" i="1"/>
  <c r="U58" i="1"/>
  <c r="R58" i="1"/>
  <c r="Q58" i="1"/>
  <c r="P58" i="1"/>
  <c r="O58" i="1"/>
  <c r="AJ58" i="1" s="1"/>
  <c r="AK58" i="1" s="1"/>
  <c r="N58" i="1"/>
  <c r="E58" i="1"/>
  <c r="AI57" i="1"/>
  <c r="AD57" i="1"/>
  <c r="AN57" i="1"/>
  <c r="AO57" i="1"/>
  <c r="U57" i="1"/>
  <c r="R57" i="1"/>
  <c r="Q57" i="1"/>
  <c r="P57" i="1"/>
  <c r="O57" i="1"/>
  <c r="AJ57" i="1" s="1"/>
  <c r="AK57" i="1" s="1"/>
  <c r="E57" i="1"/>
  <c r="N57" i="1"/>
  <c r="AI56" i="1"/>
  <c r="U56" i="1"/>
  <c r="R56" i="1"/>
  <c r="Q56" i="1"/>
  <c r="P56" i="1"/>
  <c r="O56" i="1"/>
  <c r="AJ56" i="1" s="1"/>
  <c r="AK56" i="1" s="1"/>
  <c r="N56" i="1"/>
  <c r="E56" i="1"/>
  <c r="AI55" i="1"/>
  <c r="AD55" i="1"/>
  <c r="AN55" i="1"/>
  <c r="AO55" i="1"/>
  <c r="U55" i="1"/>
  <c r="R55" i="1"/>
  <c r="Q55" i="1"/>
  <c r="P55" i="1"/>
  <c r="O55" i="1"/>
  <c r="AJ55" i="1" s="1"/>
  <c r="AK55" i="1" s="1"/>
  <c r="E55" i="1"/>
  <c r="N55" i="1"/>
  <c r="AI54" i="1"/>
  <c r="U54" i="1"/>
  <c r="R54" i="1"/>
  <c r="Q54" i="1"/>
  <c r="P54" i="1"/>
  <c r="O54" i="1"/>
  <c r="AJ54" i="1" s="1"/>
  <c r="AK54" i="1" s="1"/>
  <c r="N54" i="1"/>
  <c r="E54" i="1"/>
  <c r="AI53" i="1"/>
  <c r="AD53" i="1"/>
  <c r="AN53" i="1"/>
  <c r="AO53" i="1"/>
  <c r="U53" i="1"/>
  <c r="R53" i="1"/>
  <c r="Q53" i="1"/>
  <c r="P53" i="1"/>
  <c r="O53" i="1"/>
  <c r="AJ53" i="1" s="1"/>
  <c r="AK53" i="1" s="1"/>
  <c r="E53" i="1"/>
  <c r="N53" i="1"/>
  <c r="AI52" i="1"/>
  <c r="U52" i="1"/>
  <c r="AL52" i="1"/>
  <c r="AM52" i="1"/>
  <c r="R52" i="1"/>
  <c r="Q52" i="1"/>
  <c r="P52" i="1"/>
  <c r="O52" i="1"/>
  <c r="AJ52" i="1" s="1"/>
  <c r="AK52" i="1" s="1"/>
  <c r="N52" i="1"/>
  <c r="E52" i="1"/>
  <c r="AI51" i="1"/>
  <c r="AD51" i="1"/>
  <c r="U51" i="1"/>
  <c r="R51" i="1"/>
  <c r="Q51" i="1"/>
  <c r="P51" i="1"/>
  <c r="O51" i="1"/>
  <c r="AJ51" i="1" s="1"/>
  <c r="AK51" i="1" s="1"/>
  <c r="E51" i="1"/>
  <c r="N51" i="1"/>
  <c r="AI50" i="1"/>
  <c r="U50" i="1"/>
  <c r="AL50" i="1"/>
  <c r="AM50" i="1"/>
  <c r="R50" i="1"/>
  <c r="Q50" i="1"/>
  <c r="P50" i="1"/>
  <c r="O50" i="1"/>
  <c r="AJ50" i="1" s="1"/>
  <c r="AK50" i="1" s="1"/>
  <c r="N50" i="1"/>
  <c r="E50" i="1"/>
  <c r="AI49" i="1"/>
  <c r="AD49" i="1"/>
  <c r="U49" i="1"/>
  <c r="R49" i="1"/>
  <c r="Q49" i="1"/>
  <c r="P49" i="1"/>
  <c r="O49" i="1"/>
  <c r="AJ49" i="1" s="1"/>
  <c r="AK49" i="1" s="1"/>
  <c r="E49" i="1"/>
  <c r="N49" i="1"/>
  <c r="AI48" i="1"/>
  <c r="U48" i="1"/>
  <c r="AL48" i="1"/>
  <c r="AM48" i="1"/>
  <c r="R48" i="1"/>
  <c r="Q48" i="1"/>
  <c r="P48" i="1"/>
  <c r="O48" i="1"/>
  <c r="AJ48" i="1" s="1"/>
  <c r="AK48" i="1" s="1"/>
  <c r="N48" i="1"/>
  <c r="E48" i="1"/>
  <c r="AI47" i="1"/>
  <c r="AD47" i="1"/>
  <c r="U47" i="1"/>
  <c r="R47" i="1"/>
  <c r="Q47" i="1"/>
  <c r="P47" i="1"/>
  <c r="O47" i="1"/>
  <c r="AJ47" i="1" s="1"/>
  <c r="AK47" i="1" s="1"/>
  <c r="E47" i="1"/>
  <c r="N47" i="1"/>
  <c r="AI46" i="1"/>
  <c r="U46" i="1"/>
  <c r="AL46" i="1"/>
  <c r="AM46" i="1"/>
  <c r="R46" i="1"/>
  <c r="Q46" i="1"/>
  <c r="P46" i="1"/>
  <c r="O46" i="1"/>
  <c r="AJ46" i="1" s="1"/>
  <c r="AK46" i="1" s="1"/>
  <c r="N46" i="1"/>
  <c r="E46" i="1"/>
  <c r="AI45" i="1"/>
  <c r="AD45" i="1"/>
  <c r="U45" i="1"/>
  <c r="R45" i="1"/>
  <c r="Q45" i="1"/>
  <c r="P45" i="1"/>
  <c r="O45" i="1"/>
  <c r="AJ45" i="1" s="1"/>
  <c r="AK45" i="1" s="1"/>
  <c r="E45" i="1"/>
  <c r="N45" i="1"/>
  <c r="AI44" i="1"/>
  <c r="U44" i="1"/>
  <c r="AL44" i="1"/>
  <c r="AM44" i="1"/>
  <c r="R44" i="1"/>
  <c r="Q44" i="1"/>
  <c r="P44" i="1"/>
  <c r="O44" i="1"/>
  <c r="AJ44" i="1" s="1"/>
  <c r="AK44" i="1" s="1"/>
  <c r="N44" i="1"/>
  <c r="E44" i="1"/>
  <c r="AI43" i="1"/>
  <c r="AD43" i="1"/>
  <c r="U43" i="1"/>
  <c r="R43" i="1"/>
  <c r="Q43" i="1"/>
  <c r="P43" i="1"/>
  <c r="O43" i="1"/>
  <c r="AJ43" i="1" s="1"/>
  <c r="AK43" i="1" s="1"/>
  <c r="E43" i="1"/>
  <c r="N43" i="1"/>
  <c r="AI42" i="1"/>
  <c r="U42" i="1"/>
  <c r="AL42" i="1"/>
  <c r="AM42" i="1"/>
  <c r="R42" i="1"/>
  <c r="Q42" i="1"/>
  <c r="P42" i="1"/>
  <c r="O42" i="1"/>
  <c r="AJ42" i="1" s="1"/>
  <c r="AK42" i="1" s="1"/>
  <c r="N42" i="1"/>
  <c r="E42" i="1"/>
  <c r="AI41" i="1"/>
  <c r="AD41" i="1"/>
  <c r="U41" i="1"/>
  <c r="R41" i="1"/>
  <c r="Q41" i="1"/>
  <c r="P41" i="1"/>
  <c r="O41" i="1"/>
  <c r="AJ41" i="1" s="1"/>
  <c r="AK41" i="1" s="1"/>
  <c r="E41" i="1"/>
  <c r="N41" i="1"/>
  <c r="AI40" i="1"/>
  <c r="U40" i="1"/>
  <c r="AL40" i="1"/>
  <c r="AM40" i="1"/>
  <c r="R40" i="1"/>
  <c r="Q40" i="1"/>
  <c r="P40" i="1"/>
  <c r="O40" i="1"/>
  <c r="AJ40" i="1" s="1"/>
  <c r="AK40" i="1" s="1"/>
  <c r="N40" i="1"/>
  <c r="E40" i="1"/>
  <c r="AI39" i="1"/>
  <c r="AD39" i="1"/>
  <c r="U39" i="1"/>
  <c r="R39" i="1"/>
  <c r="Q39" i="1"/>
  <c r="P39" i="1"/>
  <c r="O39" i="1"/>
  <c r="AJ39" i="1" s="1"/>
  <c r="AK39" i="1" s="1"/>
  <c r="E39" i="1"/>
  <c r="N39" i="1"/>
  <c r="AI38" i="1"/>
  <c r="U38" i="1"/>
  <c r="AL38" i="1"/>
  <c r="AM38" i="1"/>
  <c r="R38" i="1"/>
  <c r="Q38" i="1"/>
  <c r="P38" i="1"/>
  <c r="O38" i="1"/>
  <c r="AJ38" i="1" s="1"/>
  <c r="AK38" i="1" s="1"/>
  <c r="N38" i="1"/>
  <c r="E38" i="1"/>
  <c r="AI37" i="1"/>
  <c r="AD37" i="1"/>
  <c r="U37" i="1"/>
  <c r="R37" i="1"/>
  <c r="Q37" i="1"/>
  <c r="P37" i="1"/>
  <c r="O37" i="1"/>
  <c r="AJ37" i="1" s="1"/>
  <c r="AK37" i="1" s="1"/>
  <c r="E37" i="1"/>
  <c r="N37" i="1"/>
  <c r="AI36" i="1"/>
  <c r="U36" i="1"/>
  <c r="AL36" i="1"/>
  <c r="AM36" i="1"/>
  <c r="R36" i="1"/>
  <c r="Q36" i="1"/>
  <c r="P36" i="1"/>
  <c r="O36" i="1"/>
  <c r="AJ36" i="1" s="1"/>
  <c r="AK36" i="1" s="1"/>
  <c r="N36" i="1"/>
  <c r="E36" i="1"/>
  <c r="AI35" i="1"/>
  <c r="AD35" i="1"/>
  <c r="U35" i="1"/>
  <c r="R35" i="1"/>
  <c r="Q35" i="1"/>
  <c r="P35" i="1"/>
  <c r="O35" i="1"/>
  <c r="AJ35" i="1" s="1"/>
  <c r="E35" i="1"/>
  <c r="N35" i="1"/>
  <c r="AI34" i="1"/>
  <c r="U34" i="1"/>
  <c r="AL34" i="1"/>
  <c r="AM34" i="1"/>
  <c r="R34" i="1"/>
  <c r="Q34" i="1"/>
  <c r="P34" i="1"/>
  <c r="O34" i="1"/>
  <c r="AJ34" i="1" s="1"/>
  <c r="AK34" i="1" s="1"/>
  <c r="N34" i="1"/>
  <c r="E34" i="1"/>
  <c r="AI33" i="1"/>
  <c r="AD33" i="1"/>
  <c r="U33" i="1"/>
  <c r="R33" i="1"/>
  <c r="Q33" i="1"/>
  <c r="P33" i="1"/>
  <c r="O33" i="1"/>
  <c r="AJ33" i="1" s="1"/>
  <c r="AK33" i="1" s="1"/>
  <c r="E33" i="1"/>
  <c r="N33" i="1"/>
  <c r="AI32" i="1"/>
  <c r="U32" i="1"/>
  <c r="AL32" i="1"/>
  <c r="AM32" i="1"/>
  <c r="R32" i="1"/>
  <c r="Q32" i="1"/>
  <c r="P32" i="1"/>
  <c r="O32" i="1"/>
  <c r="AJ32" i="1" s="1"/>
  <c r="AK32" i="1" s="1"/>
  <c r="N32" i="1"/>
  <c r="E32" i="1"/>
  <c r="AI31" i="1"/>
  <c r="AD31" i="1"/>
  <c r="U31" i="1"/>
  <c r="R31" i="1"/>
  <c r="Q31" i="1"/>
  <c r="P31" i="1"/>
  <c r="O31" i="1"/>
  <c r="AJ31" i="1" s="1"/>
  <c r="AK31" i="1" s="1"/>
  <c r="E31" i="1"/>
  <c r="N31" i="1"/>
  <c r="AI30" i="1"/>
  <c r="U30" i="1"/>
  <c r="AL30" i="1"/>
  <c r="AM30" i="1"/>
  <c r="R30" i="1"/>
  <c r="Q30" i="1"/>
  <c r="P30" i="1"/>
  <c r="O30" i="1"/>
  <c r="AJ30" i="1" s="1"/>
  <c r="AK30" i="1" s="1"/>
  <c r="N30" i="1"/>
  <c r="E30" i="1"/>
  <c r="AI29" i="1"/>
  <c r="AD29" i="1"/>
  <c r="U29" i="1"/>
  <c r="R29" i="1"/>
  <c r="Q29" i="1"/>
  <c r="P29" i="1"/>
  <c r="O29" i="1"/>
  <c r="AJ29" i="1" s="1"/>
  <c r="AK29" i="1" s="1"/>
  <c r="E29" i="1"/>
  <c r="N29" i="1"/>
  <c r="AI28" i="1"/>
  <c r="U28" i="1"/>
  <c r="AL28" i="1"/>
  <c r="AM28" i="1"/>
  <c r="R28" i="1"/>
  <c r="Q28" i="1"/>
  <c r="P28" i="1"/>
  <c r="O28" i="1"/>
  <c r="AJ28" i="1" s="1"/>
  <c r="AK28" i="1" s="1"/>
  <c r="N28" i="1"/>
  <c r="E28" i="1"/>
  <c r="AI27" i="1"/>
  <c r="AD27" i="1"/>
  <c r="U27" i="1"/>
  <c r="R27" i="1"/>
  <c r="Q27" i="1"/>
  <c r="P27" i="1"/>
  <c r="O27" i="1"/>
  <c r="AJ27" i="1" s="1"/>
  <c r="AK27" i="1" s="1"/>
  <c r="E27" i="1"/>
  <c r="N27" i="1"/>
  <c r="AI26" i="1"/>
  <c r="U26" i="1"/>
  <c r="R26" i="1"/>
  <c r="Q26" i="1"/>
  <c r="P26" i="1"/>
  <c r="O26" i="1"/>
  <c r="AJ26" i="1" s="1"/>
  <c r="AK26" i="1" s="1"/>
  <c r="N26" i="1"/>
  <c r="E26" i="1"/>
  <c r="AI25" i="1"/>
  <c r="AD25" i="1"/>
  <c r="AN25" i="1"/>
  <c r="AO25" i="1"/>
  <c r="U25" i="1"/>
  <c r="R25" i="1"/>
  <c r="Q25" i="1"/>
  <c r="P25" i="1"/>
  <c r="O25" i="1"/>
  <c r="E25" i="1"/>
  <c r="N25" i="1"/>
  <c r="AI24" i="1"/>
  <c r="AI110" i="1"/>
  <c r="U24" i="1"/>
  <c r="R24" i="1"/>
  <c r="Q24" i="1"/>
  <c r="P24" i="1"/>
  <c r="O24" i="1"/>
  <c r="AJ24" i="1" s="1"/>
  <c r="AK24" i="1" s="1"/>
  <c r="N24" i="1"/>
  <c r="E24" i="1"/>
  <c r="AI21" i="1"/>
  <c r="AH21" i="1"/>
  <c r="AG21" i="1"/>
  <c r="AF21" i="1"/>
  <c r="AE21" i="1"/>
  <c r="AC21" i="1"/>
  <c r="AB21" i="1"/>
  <c r="AA21" i="1"/>
  <c r="Z21" i="1"/>
  <c r="Y21" i="1"/>
  <c r="X21" i="1"/>
  <c r="W21" i="1"/>
  <c r="V21" i="1"/>
  <c r="U21" i="1"/>
  <c r="M21" i="1"/>
  <c r="L21" i="1"/>
  <c r="K21" i="1"/>
  <c r="J21" i="1"/>
  <c r="I21" i="1"/>
  <c r="H21" i="1"/>
  <c r="G21" i="1"/>
  <c r="F21" i="1"/>
  <c r="AI20" i="1"/>
  <c r="AI22" i="1"/>
  <c r="AH20" i="1"/>
  <c r="AH22" i="1"/>
  <c r="AG20" i="1"/>
  <c r="AG22" i="1"/>
  <c r="AF20" i="1"/>
  <c r="AF22" i="1"/>
  <c r="AE20" i="1"/>
  <c r="AE22" i="1"/>
  <c r="AC20" i="1"/>
  <c r="AC22" i="1"/>
  <c r="AB20" i="1"/>
  <c r="AB22" i="1"/>
  <c r="AA20" i="1"/>
  <c r="AA22" i="1"/>
  <c r="Z20" i="1"/>
  <c r="Z22" i="1"/>
  <c r="Y20" i="1"/>
  <c r="Y22" i="1"/>
  <c r="X20" i="1"/>
  <c r="X22" i="1"/>
  <c r="W20" i="1"/>
  <c r="W22" i="1"/>
  <c r="V20" i="1"/>
  <c r="V22" i="1"/>
  <c r="U20" i="1"/>
  <c r="U22" i="1"/>
  <c r="M20" i="1"/>
  <c r="M22" i="1"/>
  <c r="L20" i="1"/>
  <c r="L22" i="1"/>
  <c r="K20" i="1"/>
  <c r="K22" i="1"/>
  <c r="J20" i="1"/>
  <c r="J22" i="1"/>
  <c r="I20" i="1"/>
  <c r="I22" i="1"/>
  <c r="H20" i="1"/>
  <c r="H22" i="1"/>
  <c r="G20" i="1"/>
  <c r="G22" i="1"/>
  <c r="F20" i="1"/>
  <c r="F22" i="1"/>
  <c r="E20" i="1"/>
  <c r="N64" i="2"/>
  <c r="E103" i="2"/>
  <c r="N103" i="2"/>
  <c r="U110" i="1"/>
  <c r="AL24" i="1"/>
  <c r="AD24" i="1"/>
  <c r="AL25" i="1"/>
  <c r="AM25" i="1"/>
  <c r="AL26" i="1"/>
  <c r="AM26" i="1"/>
  <c r="AD26" i="1"/>
  <c r="AN26" i="1"/>
  <c r="AO26" i="1"/>
  <c r="AN27" i="1"/>
  <c r="AO27" i="1"/>
  <c r="AN29" i="1"/>
  <c r="AO29" i="1"/>
  <c r="AN31" i="1"/>
  <c r="AO31" i="1"/>
  <c r="AN33" i="1"/>
  <c r="AO33" i="1"/>
  <c r="AN35" i="1"/>
  <c r="AO35" i="1"/>
  <c r="AN37" i="1"/>
  <c r="AO37" i="1"/>
  <c r="AN39" i="1"/>
  <c r="AO39" i="1"/>
  <c r="AN41" i="1"/>
  <c r="AO41" i="1"/>
  <c r="AN43" i="1"/>
  <c r="AO43" i="1"/>
  <c r="AN45" i="1"/>
  <c r="AO45" i="1"/>
  <c r="AN47" i="1"/>
  <c r="AO47" i="1"/>
  <c r="AN49" i="1"/>
  <c r="AO49" i="1"/>
  <c r="AN51" i="1"/>
  <c r="AO51" i="1"/>
  <c r="AL27" i="1"/>
  <c r="AM27" i="1"/>
  <c r="AL29" i="1"/>
  <c r="AM29" i="1"/>
  <c r="AL31" i="1"/>
  <c r="AM31" i="1"/>
  <c r="AL33" i="1"/>
  <c r="AM33" i="1"/>
  <c r="AL35" i="1"/>
  <c r="AM35" i="1"/>
  <c r="AL37" i="1"/>
  <c r="AM37" i="1"/>
  <c r="AL39" i="1"/>
  <c r="AM39" i="1"/>
  <c r="AL41" i="1"/>
  <c r="AM41" i="1"/>
  <c r="AL43" i="1"/>
  <c r="AM43" i="1"/>
  <c r="AL45" i="1"/>
  <c r="AM45" i="1"/>
  <c r="AL47" i="1"/>
  <c r="AM47" i="1"/>
  <c r="AL49" i="1"/>
  <c r="AM49" i="1"/>
  <c r="AL51" i="1"/>
  <c r="AM51" i="1"/>
  <c r="AD28" i="1"/>
  <c r="AN28" i="1"/>
  <c r="AO28" i="1"/>
  <c r="AD30" i="1"/>
  <c r="AN30" i="1"/>
  <c r="AO30" i="1"/>
  <c r="AD32" i="1"/>
  <c r="AN32" i="1"/>
  <c r="AO32" i="1"/>
  <c r="AD34" i="1"/>
  <c r="AN34" i="1"/>
  <c r="AO34" i="1"/>
  <c r="AD36" i="1"/>
  <c r="AN36" i="1"/>
  <c r="AO36" i="1"/>
  <c r="AD38" i="1"/>
  <c r="AN38" i="1"/>
  <c r="AO38" i="1"/>
  <c r="AD40" i="1"/>
  <c r="AN40" i="1"/>
  <c r="AO40" i="1"/>
  <c r="AD42" i="1"/>
  <c r="AN42" i="1"/>
  <c r="AO42" i="1"/>
  <c r="AD44" i="1"/>
  <c r="AN44" i="1"/>
  <c r="AO44" i="1"/>
  <c r="AD46" i="1"/>
  <c r="AN46" i="1"/>
  <c r="AO46" i="1"/>
  <c r="AD48" i="1"/>
  <c r="AN48" i="1"/>
  <c r="AO48" i="1"/>
  <c r="AD50" i="1"/>
  <c r="AN50" i="1"/>
  <c r="AO50" i="1"/>
  <c r="AD52" i="1"/>
  <c r="AN52" i="1"/>
  <c r="AO52" i="1"/>
  <c r="AL53" i="1"/>
  <c r="AM53" i="1"/>
  <c r="AL54" i="1"/>
  <c r="AM54" i="1"/>
  <c r="AD54" i="1"/>
  <c r="AN54" i="1"/>
  <c r="AO54" i="1"/>
  <c r="AL55" i="1"/>
  <c r="AM55" i="1"/>
  <c r="AL56" i="1"/>
  <c r="AM56" i="1"/>
  <c r="AD56" i="1"/>
  <c r="AN56" i="1"/>
  <c r="AO56" i="1"/>
  <c r="AL57" i="1"/>
  <c r="AM57" i="1"/>
  <c r="AL58" i="1"/>
  <c r="AM58" i="1"/>
  <c r="AD58" i="1"/>
  <c r="AN58" i="1"/>
  <c r="AO58" i="1"/>
  <c r="AL59" i="1"/>
  <c r="AM59" i="1"/>
  <c r="AL60" i="1"/>
  <c r="AM60" i="1"/>
  <c r="AD60" i="1"/>
  <c r="AN60" i="1"/>
  <c r="AO60" i="1"/>
  <c r="AL61" i="1"/>
  <c r="AM61" i="1"/>
  <c r="AL62" i="1"/>
  <c r="AM62" i="1"/>
  <c r="AD62" i="1"/>
  <c r="AN62" i="1"/>
  <c r="AO62" i="1"/>
  <c r="N63" i="1"/>
  <c r="AL63" i="1"/>
  <c r="AM63" i="1"/>
  <c r="AN63" i="1"/>
  <c r="AO63" i="1"/>
  <c r="AN72" i="1"/>
  <c r="AO72" i="1"/>
  <c r="AN74" i="1"/>
  <c r="AO74" i="1"/>
  <c r="AL72" i="1"/>
  <c r="AL74" i="1"/>
  <c r="AM74" i="1"/>
  <c r="AL76" i="1"/>
  <c r="AM76" i="1"/>
  <c r="AD76" i="1"/>
  <c r="AN76" i="1"/>
  <c r="AO76" i="1"/>
  <c r="AL77" i="1"/>
  <c r="AM77" i="1"/>
  <c r="AL78" i="1"/>
  <c r="AM78" i="1"/>
  <c r="AD78" i="1"/>
  <c r="AN78" i="1"/>
  <c r="AO78" i="1"/>
  <c r="AL79" i="1"/>
  <c r="AM79" i="1"/>
  <c r="AL80" i="1"/>
  <c r="AM80" i="1"/>
  <c r="AD80" i="1"/>
  <c r="AN80" i="1"/>
  <c r="AO80" i="1"/>
  <c r="AL81" i="1"/>
  <c r="AM81" i="1"/>
  <c r="AL82" i="1"/>
  <c r="AM82" i="1"/>
  <c r="AD82" i="1"/>
  <c r="AN82" i="1"/>
  <c r="AO82" i="1"/>
  <c r="N83" i="1"/>
  <c r="AL83" i="1"/>
  <c r="AM83" i="1"/>
  <c r="AN85" i="1"/>
  <c r="AO85" i="1"/>
  <c r="AN87" i="1"/>
  <c r="AO87" i="1"/>
  <c r="AN89" i="1"/>
  <c r="AO89" i="1"/>
  <c r="AN90" i="1"/>
  <c r="AO90" i="1"/>
  <c r="AN94" i="1"/>
  <c r="AO94" i="1"/>
  <c r="E64" i="1"/>
  <c r="AD65" i="1"/>
  <c r="AN65" i="1"/>
  <c r="AO65" i="1"/>
  <c r="N68" i="1"/>
  <c r="AN68" i="1"/>
  <c r="AO68" i="1"/>
  <c r="AD71" i="1"/>
  <c r="AD73" i="1"/>
  <c r="AN73" i="1"/>
  <c r="AO73" i="1"/>
  <c r="AL85" i="1"/>
  <c r="AM85" i="1"/>
  <c r="AL87" i="1"/>
  <c r="AM87" i="1"/>
  <c r="N90" i="1"/>
  <c r="AD91" i="1"/>
  <c r="AN91" i="1"/>
  <c r="AO91" i="1"/>
  <c r="N92" i="1"/>
  <c r="AN92" i="1"/>
  <c r="AO92" i="1"/>
  <c r="AD93" i="1"/>
  <c r="AN93" i="1"/>
  <c r="AO93" i="1"/>
  <c r="N94" i="1"/>
  <c r="AD95" i="1"/>
  <c r="AN95" i="1"/>
  <c r="AO95" i="1"/>
  <c r="AL96" i="1"/>
  <c r="AM96" i="1"/>
  <c r="AL97" i="1"/>
  <c r="AM97" i="1"/>
  <c r="AD97" i="1"/>
  <c r="AN97" i="1"/>
  <c r="AO97" i="1"/>
  <c r="AL98" i="1"/>
  <c r="AM98" i="1"/>
  <c r="AL99" i="1"/>
  <c r="AM99" i="1"/>
  <c r="AD99" i="1"/>
  <c r="AN99" i="1"/>
  <c r="AO99" i="1"/>
  <c r="AL100" i="1"/>
  <c r="AM100" i="1"/>
  <c r="AN102" i="1"/>
  <c r="AO102" i="1"/>
  <c r="AN104" i="1"/>
  <c r="AO104" i="1"/>
  <c r="AD84" i="1"/>
  <c r="AN84" i="1"/>
  <c r="AO84" i="1"/>
  <c r="AD86" i="1"/>
  <c r="AN86" i="1"/>
  <c r="AO86" i="1"/>
  <c r="AD88" i="1"/>
  <c r="AN88" i="1"/>
  <c r="AO88" i="1"/>
  <c r="AL102" i="1"/>
  <c r="AM102" i="1"/>
  <c r="AL104" i="1"/>
  <c r="AM104" i="1"/>
  <c r="AD101" i="1"/>
  <c r="AN101" i="1"/>
  <c r="AO101" i="1"/>
  <c r="AD103" i="1"/>
  <c r="AN103" i="1"/>
  <c r="AO103" i="1"/>
  <c r="AD105" i="1"/>
  <c r="AN105" i="1"/>
  <c r="AO105" i="1"/>
  <c r="N20" i="1"/>
  <c r="AD110" i="1"/>
  <c r="AN24" i="1"/>
  <c r="AD21" i="1"/>
  <c r="N64" i="1"/>
  <c r="AN64" i="1"/>
  <c r="AO64" i="1"/>
  <c r="AL64" i="1"/>
  <c r="AM64" i="1"/>
  <c r="E21" i="1"/>
  <c r="E22" i="1"/>
  <c r="AN83" i="1"/>
  <c r="AO83" i="1"/>
  <c r="AN71" i="1"/>
  <c r="AD20" i="1"/>
  <c r="AD22" i="1"/>
  <c r="AM72" i="1"/>
  <c r="AL20" i="1"/>
  <c r="N21" i="1"/>
  <c r="E110" i="1"/>
  <c r="AM24" i="1"/>
  <c r="AL21" i="1"/>
  <c r="N110" i="1"/>
  <c r="AL22" i="1"/>
  <c r="AO71" i="1"/>
  <c r="AN20" i="1"/>
  <c r="AO24" i="1"/>
  <c r="AN21" i="1"/>
  <c r="N22" i="1"/>
  <c r="AN22" i="1"/>
  <c r="S100" i="1" l="1"/>
  <c r="AP100" i="1" s="1"/>
  <c r="AQ100" i="1" s="1"/>
  <c r="AR100" i="1" s="1"/>
  <c r="S25" i="1"/>
  <c r="AP25" i="1" s="1"/>
  <c r="AQ25" i="1" s="1"/>
  <c r="AR25" i="1" s="1"/>
  <c r="S103" i="1"/>
  <c r="AP103" i="1" s="1"/>
  <c r="AQ103" i="1" s="1"/>
  <c r="AR103" i="1" s="1"/>
  <c r="S43" i="1"/>
  <c r="AP43" i="1" s="1"/>
  <c r="AQ43" i="1" s="1"/>
  <c r="AR43" i="1" s="1"/>
  <c r="S81" i="1"/>
  <c r="AP81" i="1" s="1"/>
  <c r="AQ81" i="1" s="1"/>
  <c r="AR81" i="1" s="1"/>
  <c r="S92" i="1"/>
  <c r="AP92" i="1" s="1"/>
  <c r="AQ92" i="1" s="1"/>
  <c r="AR92" i="1" s="1"/>
  <c r="S101" i="1"/>
  <c r="AP101" i="1" s="1"/>
  <c r="AQ101" i="1" s="1"/>
  <c r="AR101" i="1" s="1"/>
  <c r="S94" i="1"/>
  <c r="AP94" i="1" s="1"/>
  <c r="AQ94" i="1" s="1"/>
  <c r="AR94" i="1" s="1"/>
  <c r="S95" i="1"/>
  <c r="AP95" i="1" s="1"/>
  <c r="AQ95" i="1" s="1"/>
  <c r="AR95" i="1" s="1"/>
  <c r="S99" i="1"/>
  <c r="AP99" i="1" s="1"/>
  <c r="AQ99" i="1" s="1"/>
  <c r="AR99" i="1" s="1"/>
  <c r="S49" i="1"/>
  <c r="AP49" i="1" s="1"/>
  <c r="AQ49" i="1" s="1"/>
  <c r="AR49" i="1" s="1"/>
  <c r="S63" i="1"/>
  <c r="AP63" i="1" s="1"/>
  <c r="AQ63" i="1" s="1"/>
  <c r="AR63" i="1" s="1"/>
  <c r="S105" i="1"/>
  <c r="AP105" i="1" s="1"/>
  <c r="AQ105" i="1" s="1"/>
  <c r="AR105" i="1" s="1"/>
  <c r="S107" i="1"/>
  <c r="AP107" i="1" s="1"/>
  <c r="AQ107" i="1" s="1"/>
  <c r="AR107" i="1" s="1"/>
  <c r="AJ25" i="1"/>
  <c r="AK25" i="1" s="1"/>
  <c r="R21" i="1"/>
  <c r="P20" i="1"/>
  <c r="S32" i="1"/>
  <c r="AP32" i="1" s="1"/>
  <c r="AQ32" i="1" s="1"/>
  <c r="AR32" i="1" s="1"/>
  <c r="S87" i="1"/>
  <c r="AP87" i="1" s="1"/>
  <c r="AQ87" i="1" s="1"/>
  <c r="AR87" i="1" s="1"/>
  <c r="S65" i="1"/>
  <c r="AP65" i="1" s="1"/>
  <c r="AQ65" i="1" s="1"/>
  <c r="AR65" i="1" s="1"/>
  <c r="S52" i="1"/>
  <c r="AP52" i="1" s="1"/>
  <c r="AQ52" i="1" s="1"/>
  <c r="AR52" i="1" s="1"/>
  <c r="S33" i="1"/>
  <c r="AP33" i="1" s="1"/>
  <c r="AQ33" i="1" s="1"/>
  <c r="AR33" i="1" s="1"/>
  <c r="S37" i="1"/>
  <c r="AP37" i="1" s="1"/>
  <c r="AQ37" i="1" s="1"/>
  <c r="AR37" i="1" s="1"/>
  <c r="S39" i="1"/>
  <c r="AP39" i="1" s="1"/>
  <c r="AQ39" i="1" s="1"/>
  <c r="AR39" i="1" s="1"/>
  <c r="S41" i="1"/>
  <c r="AP41" i="1" s="1"/>
  <c r="AQ41" i="1" s="1"/>
  <c r="AR41" i="1" s="1"/>
  <c r="P110" i="1"/>
  <c r="O21" i="1"/>
  <c r="S40" i="1"/>
  <c r="AP40" i="1" s="1"/>
  <c r="AQ40" i="1" s="1"/>
  <c r="AR40" i="1" s="1"/>
  <c r="S42" i="1"/>
  <c r="AP42" i="1" s="1"/>
  <c r="AQ42" i="1" s="1"/>
  <c r="AR42" i="1" s="1"/>
  <c r="S44" i="1"/>
  <c r="AP44" i="1" s="1"/>
  <c r="AQ44" i="1" s="1"/>
  <c r="AR44" i="1" s="1"/>
  <c r="S45" i="1"/>
  <c r="AP45" i="1" s="1"/>
  <c r="AQ45" i="1" s="1"/>
  <c r="AR45" i="1" s="1"/>
  <c r="S58" i="1"/>
  <c r="AP58" i="1" s="1"/>
  <c r="AQ58" i="1" s="1"/>
  <c r="AR58" i="1" s="1"/>
  <c r="S69" i="1"/>
  <c r="AP69" i="1" s="1"/>
  <c r="AQ69" i="1" s="1"/>
  <c r="AR69" i="1" s="1"/>
  <c r="S72" i="1"/>
  <c r="AP72" i="1" s="1"/>
  <c r="AQ72" i="1" s="1"/>
  <c r="S82" i="1"/>
  <c r="AP82" i="1" s="1"/>
  <c r="AQ82" i="1" s="1"/>
  <c r="AR82" i="1" s="1"/>
  <c r="S91" i="1"/>
  <c r="AP91" i="1" s="1"/>
  <c r="AQ91" i="1" s="1"/>
  <c r="AR91" i="1" s="1"/>
  <c r="S79" i="1"/>
  <c r="AP79" i="1" s="1"/>
  <c r="AQ79" i="1" s="1"/>
  <c r="AR79" i="1" s="1"/>
  <c r="S68" i="1"/>
  <c r="AP68" i="1" s="1"/>
  <c r="AQ68" i="1" s="1"/>
  <c r="AR68" i="1" s="1"/>
  <c r="S36" i="1"/>
  <c r="AP36" i="1" s="1"/>
  <c r="AQ36" i="1" s="1"/>
  <c r="AR36" i="1" s="1"/>
  <c r="S38" i="1"/>
  <c r="AP38" i="1" s="1"/>
  <c r="AQ38" i="1" s="1"/>
  <c r="AR38" i="1" s="1"/>
  <c r="S86" i="1"/>
  <c r="AP86" i="1" s="1"/>
  <c r="AQ86" i="1" s="1"/>
  <c r="AR86" i="1" s="1"/>
  <c r="S76" i="1"/>
  <c r="AP76" i="1" s="1"/>
  <c r="AQ76" i="1" s="1"/>
  <c r="AR76" i="1" s="1"/>
  <c r="S71" i="1"/>
  <c r="AP71" i="1" s="1"/>
  <c r="AQ71" i="1" s="1"/>
  <c r="AR71" i="1" s="1"/>
  <c r="S57" i="1"/>
  <c r="AP57" i="1" s="1"/>
  <c r="AQ57" i="1" s="1"/>
  <c r="AR57" i="1" s="1"/>
  <c r="S47" i="1"/>
  <c r="AP47" i="1" s="1"/>
  <c r="AQ47" i="1" s="1"/>
  <c r="AR47" i="1" s="1"/>
  <c r="S28" i="1"/>
  <c r="AP28" i="1" s="1"/>
  <c r="AQ28" i="1" s="1"/>
  <c r="AR28" i="1" s="1"/>
  <c r="S34" i="1"/>
  <c r="AP34" i="1" s="1"/>
  <c r="AQ34" i="1" s="1"/>
  <c r="AR34" i="1" s="1"/>
  <c r="S84" i="1"/>
  <c r="AP84" i="1" s="1"/>
  <c r="AQ84" i="1" s="1"/>
  <c r="AR84" i="1" s="1"/>
  <c r="S97" i="1"/>
  <c r="AP97" i="1" s="1"/>
  <c r="AQ97" i="1" s="1"/>
  <c r="AR97" i="1" s="1"/>
  <c r="S93" i="1"/>
  <c r="AP93" i="1" s="1"/>
  <c r="AQ93" i="1" s="1"/>
  <c r="AR93" i="1" s="1"/>
  <c r="S108" i="1"/>
  <c r="AP108" i="1" s="1"/>
  <c r="AQ108" i="1" s="1"/>
  <c r="AR108" i="1" s="1"/>
  <c r="S26" i="1"/>
  <c r="AP26" i="1" s="1"/>
  <c r="AQ26" i="1" s="1"/>
  <c r="AR26" i="1" s="1"/>
  <c r="S51" i="1"/>
  <c r="AP51" i="1" s="1"/>
  <c r="AQ51" i="1" s="1"/>
  <c r="AR51" i="1" s="1"/>
  <c r="S78" i="1"/>
  <c r="AP78" i="1" s="1"/>
  <c r="AQ78" i="1" s="1"/>
  <c r="AR78" i="1" s="1"/>
  <c r="S106" i="1"/>
  <c r="AP106" i="1" s="1"/>
  <c r="AQ106" i="1" s="1"/>
  <c r="AR106" i="1" s="1"/>
  <c r="S46" i="1"/>
  <c r="AP46" i="1" s="1"/>
  <c r="AQ46" i="1" s="1"/>
  <c r="AR46" i="1" s="1"/>
  <c r="S48" i="1"/>
  <c r="AP48" i="1" s="1"/>
  <c r="AQ48" i="1" s="1"/>
  <c r="AR48" i="1" s="1"/>
  <c r="S60" i="1"/>
  <c r="AP60" i="1" s="1"/>
  <c r="AQ60" i="1" s="1"/>
  <c r="AR60" i="1" s="1"/>
  <c r="S74" i="1"/>
  <c r="AP74" i="1" s="1"/>
  <c r="AQ74" i="1" s="1"/>
  <c r="AR74" i="1" s="1"/>
  <c r="S75" i="1"/>
  <c r="AP75" i="1" s="1"/>
  <c r="AQ75" i="1" s="1"/>
  <c r="AR75" i="1" s="1"/>
  <c r="S31" i="1"/>
  <c r="AP31" i="1" s="1"/>
  <c r="AQ31" i="1" s="1"/>
  <c r="AR31" i="1" s="1"/>
  <c r="R20" i="1"/>
  <c r="S89" i="1"/>
  <c r="AP89" i="1" s="1"/>
  <c r="AQ89" i="1" s="1"/>
  <c r="AR89" i="1" s="1"/>
  <c r="S90" i="1"/>
  <c r="AP90" i="1" s="1"/>
  <c r="AQ90" i="1" s="1"/>
  <c r="AR90" i="1" s="1"/>
  <c r="Q110" i="1"/>
  <c r="S29" i="1"/>
  <c r="AP29" i="1" s="1"/>
  <c r="AQ29" i="1" s="1"/>
  <c r="AR29" i="1" s="1"/>
  <c r="S54" i="1"/>
  <c r="AP54" i="1" s="1"/>
  <c r="AQ54" i="1" s="1"/>
  <c r="AR54" i="1" s="1"/>
  <c r="S55" i="1"/>
  <c r="AP55" i="1" s="1"/>
  <c r="AQ55" i="1" s="1"/>
  <c r="AR55" i="1" s="1"/>
  <c r="S56" i="1"/>
  <c r="AP56" i="1" s="1"/>
  <c r="AQ56" i="1" s="1"/>
  <c r="AR56" i="1" s="1"/>
  <c r="S67" i="1"/>
  <c r="AP67" i="1" s="1"/>
  <c r="AQ67" i="1" s="1"/>
  <c r="AR67" i="1" s="1"/>
  <c r="S80" i="1"/>
  <c r="AP80" i="1" s="1"/>
  <c r="AQ80" i="1" s="1"/>
  <c r="AR80" i="1" s="1"/>
  <c r="S85" i="1"/>
  <c r="AP85" i="1" s="1"/>
  <c r="AQ85" i="1" s="1"/>
  <c r="AR85" i="1" s="1"/>
  <c r="S77" i="1"/>
  <c r="AP77" i="1" s="1"/>
  <c r="AQ77" i="1" s="1"/>
  <c r="AR77" i="1" s="1"/>
  <c r="S62" i="1"/>
  <c r="AP62" i="1" s="1"/>
  <c r="AQ62" i="1" s="1"/>
  <c r="AR62" i="1" s="1"/>
  <c r="S24" i="1"/>
  <c r="AP24" i="1" s="1"/>
  <c r="AQ24" i="1" s="1"/>
  <c r="S35" i="1"/>
  <c r="AP35" i="1" s="1"/>
  <c r="AQ35" i="1" s="1"/>
  <c r="AR35" i="1" s="1"/>
  <c r="S27" i="1"/>
  <c r="AP27" i="1" s="1"/>
  <c r="AQ27" i="1" s="1"/>
  <c r="AR27" i="1" s="1"/>
  <c r="Q20" i="1"/>
  <c r="Q21" i="1"/>
  <c r="P21" i="1"/>
  <c r="S98" i="1"/>
  <c r="AP98" i="1" s="1"/>
  <c r="AQ98" i="1" s="1"/>
  <c r="AR98" i="1" s="1"/>
  <c r="S88" i="1"/>
  <c r="AP88" i="1" s="1"/>
  <c r="AQ88" i="1" s="1"/>
  <c r="AR88" i="1" s="1"/>
  <c r="S83" i="1"/>
  <c r="AP83" i="1" s="1"/>
  <c r="AQ83" i="1" s="1"/>
  <c r="AR83" i="1" s="1"/>
  <c r="S50" i="1"/>
  <c r="AP50" i="1" s="1"/>
  <c r="AQ50" i="1" s="1"/>
  <c r="AR50" i="1" s="1"/>
  <c r="S53" i="1"/>
  <c r="AP53" i="1" s="1"/>
  <c r="AQ53" i="1" s="1"/>
  <c r="AR53" i="1" s="1"/>
  <c r="R110" i="1"/>
  <c r="S102" i="1"/>
  <c r="AP102" i="1" s="1"/>
  <c r="AQ102" i="1" s="1"/>
  <c r="AR102" i="1" s="1"/>
  <c r="S73" i="1"/>
  <c r="AP73" i="1" s="1"/>
  <c r="AQ73" i="1" s="1"/>
  <c r="AR73" i="1" s="1"/>
  <c r="S64" i="1"/>
  <c r="AP64" i="1" s="1"/>
  <c r="AQ64" i="1" s="1"/>
  <c r="AR64" i="1" s="1"/>
  <c r="S30" i="1"/>
  <c r="AP30" i="1" s="1"/>
  <c r="AQ30" i="1" s="1"/>
  <c r="AR30" i="1" s="1"/>
  <c r="S61" i="1"/>
  <c r="AP61" i="1" s="1"/>
  <c r="AQ61" i="1" s="1"/>
  <c r="AR61" i="1" s="1"/>
  <c r="S104" i="1"/>
  <c r="AP104" i="1" s="1"/>
  <c r="AQ104" i="1" s="1"/>
  <c r="AR104" i="1" s="1"/>
  <c r="S96" i="1"/>
  <c r="AP96" i="1" s="1"/>
  <c r="AQ96" i="1" s="1"/>
  <c r="AR96" i="1" s="1"/>
  <c r="O110" i="1"/>
  <c r="S59" i="1"/>
  <c r="AP59" i="1" s="1"/>
  <c r="AQ59" i="1" s="1"/>
  <c r="AR59" i="1" s="1"/>
  <c r="O20" i="1"/>
  <c r="S66" i="1"/>
  <c r="AK82" i="1"/>
  <c r="AJ20" i="1"/>
  <c r="AK35" i="1"/>
  <c r="U103" i="4"/>
  <c r="J103" i="4"/>
  <c r="P103" i="4"/>
  <c r="AA42" i="4"/>
  <c r="AA103" i="4" s="1"/>
  <c r="R103" i="4"/>
  <c r="G103" i="4"/>
  <c r="R22" i="1" l="1"/>
  <c r="P22" i="1"/>
  <c r="AJ110" i="1"/>
  <c r="AJ21" i="1"/>
  <c r="AJ22" i="1" s="1"/>
  <c r="O22" i="1"/>
  <c r="AP20" i="1"/>
  <c r="S20" i="1"/>
  <c r="Q22" i="1"/>
  <c r="AP66" i="1"/>
  <c r="S110" i="1"/>
  <c r="S21" i="1"/>
  <c r="AR72" i="1"/>
  <c r="AQ20" i="1"/>
  <c r="AR24" i="1"/>
  <c r="S22" i="1" l="1"/>
  <c r="AQ66" i="1"/>
  <c r="AP110" i="1"/>
  <c r="AP21" i="1"/>
  <c r="AP22" i="1" s="1"/>
  <c r="AR66" i="1" l="1"/>
  <c r="AQ21" i="1"/>
  <c r="AQ22" i="1" s="1"/>
  <c r="AQ110" i="1"/>
  <c r="AQ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tc={27E87FBE-9371-4C81-8574-90B9E450E51D}</author>
    <author>tc={35FB5168-3A00-4DAE-9F74-7B2C20DE4D21}</author>
  </authors>
  <commentList>
    <comment ref="G66" authorId="0" shapeId="0" xr:uid="{27E87FBE-9371-4C81-8574-90B9E450E51D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Totals 130.73</t>
      </text>
    </comment>
    <comment ref="G82" authorId="1" shapeId="0" xr:uid="{35FB5168-3A00-4DAE-9F74-7B2C20DE4D21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Totals 39.35 - provided screenshot of report</t>
      </text>
    </comment>
  </commentList>
</comments>
</file>

<file path=xl/sharedStrings.xml><?xml version="1.0" encoding="utf-8"?>
<sst xmlns="http://schemas.openxmlformats.org/spreadsheetml/2006/main" count="2862" uniqueCount="603">
  <si>
    <t>Milton Keynes Council</t>
  </si>
  <si>
    <t>FY 2018/19</t>
  </si>
  <si>
    <t>Schools payroll - Substantive Analytical Review</t>
  </si>
  <si>
    <t>Traded</t>
  </si>
  <si>
    <t>Non - Traded</t>
  </si>
  <si>
    <t>Total</t>
  </si>
  <si>
    <t>Name of the school</t>
  </si>
  <si>
    <t>School as per payroll data for lookup</t>
  </si>
  <si>
    <t>Category</t>
  </si>
  <si>
    <t>Total FTE 17-18</t>
  </si>
  <si>
    <t>Teachers FTE 17-18</t>
  </si>
  <si>
    <t>Teaching Assistants 17-18</t>
  </si>
  <si>
    <t>Other Support Staff 17-18</t>
  </si>
  <si>
    <t>Local Govt Employees</t>
  </si>
  <si>
    <t>Cleaning</t>
  </si>
  <si>
    <t>Catering</t>
  </si>
  <si>
    <t>Caretakers &amp; Ground Staff</t>
  </si>
  <si>
    <t>Midday Supervisors</t>
  </si>
  <si>
    <t>Other FTE 17-18</t>
  </si>
  <si>
    <t>Payroll cost
2017/18</t>
  </si>
  <si>
    <t>Teachers pay for 17-18</t>
  </si>
  <si>
    <t>Teaching Assistants for 17-18</t>
  </si>
  <si>
    <t>Other Support Staff for 17-18</t>
  </si>
  <si>
    <t>Other pay 17-18</t>
  </si>
  <si>
    <t>Total FTE 18-19</t>
  </si>
  <si>
    <t>Teachers FTE 18-19</t>
  </si>
  <si>
    <t>Teaching Assistants</t>
  </si>
  <si>
    <t>Other Support Staff</t>
  </si>
  <si>
    <t>Other FTE 18-19</t>
  </si>
  <si>
    <t>Payroll cost 2018/19</t>
  </si>
  <si>
    <t>Teachers pay for 18-19</t>
  </si>
  <si>
    <t>Teaching Assistants for 18-19</t>
  </si>
  <si>
    <t>Other Support Staff for 18-19</t>
  </si>
  <si>
    <t>Other pay 18-19</t>
  </si>
  <si>
    <t>Payroll cost Variance</t>
  </si>
  <si>
    <t>Variance %</t>
  </si>
  <si>
    <t>Total FTE Variance</t>
  </si>
  <si>
    <t>FTE Variance %</t>
  </si>
  <si>
    <t>Other FTE variance</t>
  </si>
  <si>
    <t>Other FTE variance %</t>
  </si>
  <si>
    <t>Expected payroll cost</t>
  </si>
  <si>
    <t>Variance</t>
  </si>
  <si>
    <t>Abbeys Combined School</t>
  </si>
  <si>
    <t>Abbeys School</t>
  </si>
  <si>
    <t>Abbeys</t>
  </si>
  <si>
    <t>Ashbrook First School</t>
  </si>
  <si>
    <t>Ashbrook School</t>
  </si>
  <si>
    <t>Ashbrook</t>
  </si>
  <si>
    <t>Barleyhurst Park Primary School</t>
  </si>
  <si>
    <t>Barleyhurst Park School</t>
  </si>
  <si>
    <t>Barleyhurst</t>
  </si>
  <si>
    <t>Bishop Parker Catholic School</t>
  </si>
  <si>
    <t>Bishop Parker School</t>
  </si>
  <si>
    <t>Bishop</t>
  </si>
  <si>
    <t>Bow Brickhill First School</t>
  </si>
  <si>
    <t>Bow Brickhill School</t>
  </si>
  <si>
    <t>Bow</t>
  </si>
  <si>
    <t>Bradwell Village School</t>
  </si>
  <si>
    <t>Bradwell</t>
  </si>
  <si>
    <t>Brooklands Farm School</t>
  </si>
  <si>
    <t>Brooklands</t>
  </si>
  <si>
    <t>Bushfield Middle School</t>
  </si>
  <si>
    <t>Bushfield School</t>
  </si>
  <si>
    <t>Bushfield</t>
  </si>
  <si>
    <t>Downs Barn First School</t>
  </si>
  <si>
    <t>Downs Barn School</t>
  </si>
  <si>
    <t>Downs</t>
  </si>
  <si>
    <t>Emberton First School</t>
  </si>
  <si>
    <t>Emberton School</t>
  </si>
  <si>
    <t>Emberton</t>
  </si>
  <si>
    <t>Falconhurst Combined School</t>
  </si>
  <si>
    <t>Falconhurst School</t>
  </si>
  <si>
    <t>Falconhurst</t>
  </si>
  <si>
    <t>Germander Park First School</t>
  </si>
  <si>
    <t>Germander Park School</t>
  </si>
  <si>
    <t>Germander</t>
  </si>
  <si>
    <t>Giffard Park School</t>
  </si>
  <si>
    <t>Giffard</t>
  </si>
  <si>
    <t>Giles Brook Combined School</t>
  </si>
  <si>
    <t>Giles Brook School</t>
  </si>
  <si>
    <t>Giles</t>
  </si>
  <si>
    <t>Glastonbury Thorn First School</t>
  </si>
  <si>
    <t>Glastonbury Thorn School</t>
  </si>
  <si>
    <t>Glastonbury</t>
  </si>
  <si>
    <t>Great Linford CC School</t>
  </si>
  <si>
    <t>Gt Linford School</t>
  </si>
  <si>
    <t>Great</t>
  </si>
  <si>
    <t>Greenleys Middle School</t>
  </si>
  <si>
    <t>Greenleys Junior School</t>
  </si>
  <si>
    <t>GREENLEYS JUNIOR SC</t>
  </si>
  <si>
    <t>Hanslope Primary School</t>
  </si>
  <si>
    <t>Hanslope School</t>
  </si>
  <si>
    <t>Hanslope</t>
  </si>
  <si>
    <t>Haversham First School</t>
  </si>
  <si>
    <t>Haversham School</t>
  </si>
  <si>
    <t>Haversham</t>
  </si>
  <si>
    <t>Heelands First School</t>
  </si>
  <si>
    <t>Heelands School</t>
  </si>
  <si>
    <t>Heelands</t>
  </si>
  <si>
    <t>Holmwood First School</t>
  </si>
  <si>
    <t>Holmwood School</t>
  </si>
  <si>
    <t>Holmwood</t>
  </si>
  <si>
    <t>Holne Chase Primary School</t>
  </si>
  <si>
    <t>Holne Chase School</t>
  </si>
  <si>
    <t>Holne</t>
  </si>
  <si>
    <t>Howe Park School</t>
  </si>
  <si>
    <t>Howe</t>
  </si>
  <si>
    <t>Langland Community School</t>
  </si>
  <si>
    <t>Langland School</t>
  </si>
  <si>
    <t>Langland</t>
  </si>
  <si>
    <t>Lavendon Combined School</t>
  </si>
  <si>
    <t>Lavendon School</t>
  </si>
  <si>
    <t>Lavendon</t>
  </si>
  <si>
    <t>Loughton Manor First School</t>
  </si>
  <si>
    <t>Loughton Manor School</t>
  </si>
  <si>
    <t>Loughton</t>
  </si>
  <si>
    <t>Moorland Primary School</t>
  </si>
  <si>
    <t>Moorland</t>
  </si>
  <si>
    <t>Newton Leys Primary School</t>
  </si>
  <si>
    <t>Newton Leys School</t>
  </si>
  <si>
    <t>Newton Leys</t>
  </si>
  <si>
    <t>Oldbrook First School</t>
  </si>
  <si>
    <t>Oldbrook School</t>
  </si>
  <si>
    <t>Oldbrook</t>
  </si>
  <si>
    <t>Priory Common First School</t>
  </si>
  <si>
    <t>Priory Common School</t>
  </si>
  <si>
    <t>PRIORY COMMON SCH</t>
  </si>
  <si>
    <t>The Radcliffe School</t>
  </si>
  <si>
    <t>Radcliffe School</t>
  </si>
  <si>
    <t>THE RADCLIFFE</t>
  </si>
  <si>
    <t>Romans Field Special School</t>
  </si>
  <si>
    <t>Romansfield School</t>
  </si>
  <si>
    <t>Romans</t>
  </si>
  <si>
    <t>Southwood Middle School</t>
  </si>
  <si>
    <t>Southwood School</t>
  </si>
  <si>
    <t>Southwood</t>
  </si>
  <si>
    <t>St Bernadette's Catholic Primary School</t>
  </si>
  <si>
    <t>St Bernadettes School</t>
  </si>
  <si>
    <t>ST BERNADETTES PRIM</t>
  </si>
  <si>
    <t>St Mary Magdalene Catholic Primary School</t>
  </si>
  <si>
    <t>St Mary Magdalene School</t>
  </si>
  <si>
    <t>ST. MARY MAGDALENE</t>
  </si>
  <si>
    <t>St Mary's Wavendon C of E Primary</t>
  </si>
  <si>
    <t>St Mary's Wavendon School</t>
  </si>
  <si>
    <t>ST.MARY'S WAVENDON</t>
  </si>
  <si>
    <t>St Paul's Catholic School</t>
  </si>
  <si>
    <t>St Pauls School</t>
  </si>
  <si>
    <t>ST. PAULS RC</t>
  </si>
  <si>
    <t>St Thomas Aquinas Catholic Primary School</t>
  </si>
  <si>
    <t>St Thomas Aquinas School</t>
  </si>
  <si>
    <t>ST.THOMAS AQUINAS</t>
  </si>
  <si>
    <t>Summerfield School</t>
  </si>
  <si>
    <t>Summerfield</t>
  </si>
  <si>
    <t>Willen Primary School</t>
  </si>
  <si>
    <t>Willen School</t>
  </si>
  <si>
    <t>Willen</t>
  </si>
  <si>
    <t>The Willows First School</t>
  </si>
  <si>
    <t>The Willows School</t>
  </si>
  <si>
    <t>WILLOWS SCHL &amp; EYC</t>
  </si>
  <si>
    <t>Wyvern School</t>
  </si>
  <si>
    <t>Wyvern</t>
  </si>
  <si>
    <t>MONKSTON PRIMARY SCH</t>
  </si>
  <si>
    <t>MONKSTON</t>
  </si>
  <si>
    <t>NEW BRADWELL SCHOOL</t>
  </si>
  <si>
    <t>NEW</t>
  </si>
  <si>
    <t>Heronshaw School</t>
  </si>
  <si>
    <t>Heronshaw</t>
  </si>
  <si>
    <t>Lord Grey School</t>
  </si>
  <si>
    <t>LORD GREY</t>
  </si>
  <si>
    <t>Broughton Fields Combined School</t>
  </si>
  <si>
    <t>Broughton Fields School</t>
  </si>
  <si>
    <t>Broughton</t>
  </si>
  <si>
    <t>The Redway School</t>
  </si>
  <si>
    <t>THE REDWAY</t>
  </si>
  <si>
    <t>Slated Row School</t>
  </si>
  <si>
    <t>Slated</t>
  </si>
  <si>
    <t>St Mary &amp; St Giles C E School</t>
  </si>
  <si>
    <t>St Mary &amp; St Giles School</t>
  </si>
  <si>
    <t>ST. MARY &amp; ST. GILES</t>
  </si>
  <si>
    <t>Walnuts School</t>
  </si>
  <si>
    <t>The Walnuts School</t>
  </si>
  <si>
    <t>Walnuts</t>
  </si>
  <si>
    <t>Brooksward Combined School</t>
  </si>
  <si>
    <t>Brooksward School</t>
  </si>
  <si>
    <t>Brooksward</t>
  </si>
  <si>
    <t>Caroline Haslett School</t>
  </si>
  <si>
    <t>Caroline</t>
  </si>
  <si>
    <t>Castlethorpe First School</t>
  </si>
  <si>
    <t>Castlethorpe School</t>
  </si>
  <si>
    <t>Castlethorpe</t>
  </si>
  <si>
    <t>Cedars Combined School</t>
  </si>
  <si>
    <t>Cedars School</t>
  </si>
  <si>
    <t>Cedars</t>
  </si>
  <si>
    <t>Christ The Sower Ecumenical Combined School</t>
  </si>
  <si>
    <t>Christ the Sower School</t>
  </si>
  <si>
    <t>Christ</t>
  </si>
  <si>
    <t>Cold Harbour C E Combined School</t>
  </si>
  <si>
    <t>Cold Harbour School</t>
  </si>
  <si>
    <t>Cold</t>
  </si>
  <si>
    <t>Drayton Park Combined School</t>
  </si>
  <si>
    <t>Drayton Park School</t>
  </si>
  <si>
    <t>Drayton</t>
  </si>
  <si>
    <t>Emerson Valley School</t>
  </si>
  <si>
    <t>Emerson</t>
  </si>
  <si>
    <t>Green Park School</t>
  </si>
  <si>
    <t>Green</t>
  </si>
  <si>
    <t>Greenleys First School</t>
  </si>
  <si>
    <t>GREENLEYS FIRST SCH</t>
  </si>
  <si>
    <t>Knowles Nursery School</t>
  </si>
  <si>
    <t>Knowles Nursery</t>
  </si>
  <si>
    <t>KNOWLES NURSERY</t>
  </si>
  <si>
    <t>Long Meadow School</t>
  </si>
  <si>
    <t>Long</t>
  </si>
  <si>
    <t>Merebrook First School</t>
  </si>
  <si>
    <t>Merebrook School</t>
  </si>
  <si>
    <t>Merebrook</t>
  </si>
  <si>
    <t>Milton Keynes Primary Referral Unit</t>
  </si>
  <si>
    <t>Milton Keynes Primary Pupil Referral Uni</t>
  </si>
  <si>
    <t>Milton</t>
  </si>
  <si>
    <t>Moorlands Centre Nursery School</t>
  </si>
  <si>
    <t>Moorlands Nursery</t>
  </si>
  <si>
    <t>Moorlands</t>
  </si>
  <si>
    <t>Newton Blossomville C E First School</t>
  </si>
  <si>
    <t>Newton Blossomville School</t>
  </si>
  <si>
    <t>NEWTON BLOSSOMVILLE</t>
  </si>
  <si>
    <t>North Crawley C E First School</t>
  </si>
  <si>
    <t>North Crawley School</t>
  </si>
  <si>
    <t>North</t>
  </si>
  <si>
    <t>Pepper Hill First School</t>
  </si>
  <si>
    <t>Pepper Hill School</t>
  </si>
  <si>
    <t>Pepper</t>
  </si>
  <si>
    <t>Portfields Combined School</t>
  </si>
  <si>
    <t>Portfields School</t>
  </si>
  <si>
    <t>Portfields</t>
  </si>
  <si>
    <t>Priory Rise Primary School</t>
  </si>
  <si>
    <t>PRIORY RISE PRIMARY</t>
  </si>
  <si>
    <t>Russell First School</t>
  </si>
  <si>
    <t>Russell St School</t>
  </si>
  <si>
    <t>Russell</t>
  </si>
  <si>
    <t>Sherington School</t>
  </si>
  <si>
    <t>Sherington</t>
  </si>
  <si>
    <t>St Andrews C of E Infant School</t>
  </si>
  <si>
    <t>St Andrew's School</t>
  </si>
  <si>
    <t>ST. ANDREWS CE INFAN</t>
  </si>
  <si>
    <t>St Monicas R C Combined School</t>
  </si>
  <si>
    <t>St Monica's School</t>
  </si>
  <si>
    <t>ST.MONICA'S RC PRIM</t>
  </si>
  <si>
    <t>Stanton</t>
  </si>
  <si>
    <t>Stanton School</t>
  </si>
  <si>
    <t>Stoke Goldington C E First School</t>
  </si>
  <si>
    <t>Stoke Goldington School</t>
  </si>
  <si>
    <t>Stoke</t>
  </si>
  <si>
    <t>Tickford Park Primary School</t>
  </si>
  <si>
    <t>Tickford Park School</t>
  </si>
  <si>
    <t>Tickford</t>
  </si>
  <si>
    <t>Wavendon Gate School</t>
  </si>
  <si>
    <t>Wavendon</t>
  </si>
  <si>
    <t>White Spire School</t>
  </si>
  <si>
    <t>White</t>
  </si>
  <si>
    <t>Wood End First School</t>
  </si>
  <si>
    <t>Wood End School</t>
  </si>
  <si>
    <t>Wood</t>
  </si>
  <si>
    <t>Jubilee Wood Primary</t>
  </si>
  <si>
    <t>Jubilee</t>
  </si>
  <si>
    <t>WILLOWS</t>
  </si>
  <si>
    <t>Knowles Primary</t>
  </si>
  <si>
    <t>FY 2019/20</t>
  </si>
  <si>
    <t>2019-2020 Data</t>
  </si>
  <si>
    <t>Total FTE 19-20</t>
  </si>
  <si>
    <t>Teachers FTE 19-20</t>
  </si>
  <si>
    <t>Teaching Assistants 19-20</t>
  </si>
  <si>
    <t>Other Support Staff 19-20</t>
  </si>
  <si>
    <t>Other FTE 19-20</t>
  </si>
  <si>
    <t>CLOSED</t>
  </si>
  <si>
    <t>-</t>
  </si>
  <si>
    <t>End</t>
  </si>
  <si>
    <t>FY 2020/21</t>
  </si>
  <si>
    <t>2020-2021 Data</t>
  </si>
  <si>
    <t>ORIGINAL ESTIMATES</t>
  </si>
  <si>
    <t>School Name</t>
  </si>
  <si>
    <t>FTE Confirmation Email Sent</t>
  </si>
  <si>
    <t>Response Received</t>
  </si>
  <si>
    <t>Total FTE 20-21</t>
  </si>
  <si>
    <t>Teachers FTE 20-21</t>
  </si>
  <si>
    <t>Teaching Assistants 20-21</t>
  </si>
  <si>
    <t>Other Support Staff 20-21</t>
  </si>
  <si>
    <t>Other FTE 20-21</t>
  </si>
  <si>
    <t>a</t>
  </si>
  <si>
    <t>ACADEMY CONVERTOR</t>
  </si>
  <si>
    <t>r</t>
  </si>
  <si>
    <t>Select School</t>
  </si>
  <si>
    <t>FY 2021/22</t>
  </si>
  <si>
    <t>2021-2022 Data</t>
  </si>
  <si>
    <t>Total FTE 21-22</t>
  </si>
  <si>
    <t>Teachers FTE 21-22</t>
  </si>
  <si>
    <t>Teaching Assistants 21-22</t>
  </si>
  <si>
    <t>Other Support Staff 21-22</t>
  </si>
  <si>
    <t>Other FTE 21-22</t>
  </si>
  <si>
    <t xml:space="preserve">                    -  </t>
  </si>
  <si>
    <t>Reduction of 8 due to redundancies</t>
  </si>
  <si>
    <t>Academy converter</t>
  </si>
  <si>
    <t xml:space="preserve">Restructure </t>
  </si>
  <si>
    <t>A decrease of 10.48 from 20/21, revised 20/21 numbers are 41.11</t>
  </si>
  <si>
    <t>Expanding School</t>
  </si>
  <si>
    <t>Academy Converter</t>
  </si>
  <si>
    <t>20/21 figures were wrong, they should be 27.22</t>
  </si>
  <si>
    <t>20-21 figures per sims 31/3/2021, Teachers FTE 15.60, Teaching Assistants FTE 11.45, MDS FTE 1.97, Admin FTE 2.01, Site FTE .68 Total 31.71</t>
  </si>
  <si>
    <t>20/21 numbers were incorrect so it looks like a big decrease although it actually wasn't, see below for updated 20/21 numbers</t>
  </si>
  <si>
    <t>EPM</t>
  </si>
  <si>
    <t>20/21 figures were wrong, they should be 19.17</t>
  </si>
  <si>
    <t>Updated 20/21 numbers from Priory Rise</t>
  </si>
  <si>
    <t xml:space="preserve">Total FTE 20-21 </t>
  </si>
  <si>
    <t> Teachers FTE 20-21</t>
  </si>
  <si>
    <t>Local Govt Employees 20-21</t>
  </si>
  <si>
    <t>Cleaning    20-21</t>
  </si>
  <si>
    <t>Catering      20-21</t>
  </si>
  <si>
    <t>Caretakers &amp; Ground Staff   20-21</t>
  </si>
  <si>
    <t>Midday Supervisors  20-21</t>
  </si>
  <si>
    <t xml:space="preserve">            28.62 </t>
  </si>
  <si>
    <t xml:space="preserve">            31.54 </t>
  </si>
  <si>
    <t xml:space="preserve">              4.61 </t>
  </si>
  <si>
    <t xml:space="preserve">                  -   </t>
  </si>
  <si>
    <t xml:space="preserve">              1.69 </t>
  </si>
  <si>
    <t xml:space="preserve">              6.01 </t>
  </si>
  <si>
    <t xml:space="preserve">              2.00 </t>
  </si>
  <si>
    <t xml:space="preserve">              3.89 </t>
  </si>
  <si>
    <t>School</t>
  </si>
  <si>
    <t>SAP CODE</t>
  </si>
  <si>
    <t>Username</t>
  </si>
  <si>
    <t>Password</t>
  </si>
  <si>
    <t>Abbey's Primary</t>
  </si>
  <si>
    <t>SP2348</t>
  </si>
  <si>
    <t>683x296j</t>
  </si>
  <si>
    <t>Barleyhurst Park Primary</t>
  </si>
  <si>
    <t>SP2238</t>
  </si>
  <si>
    <t>544h335u</t>
  </si>
  <si>
    <t>Bishop Parker Catholic</t>
  </si>
  <si>
    <t>SP3377</t>
  </si>
  <si>
    <t>208w746y</t>
  </si>
  <si>
    <t>Bow Brickhill Church of England Primary</t>
  </si>
  <si>
    <t>SP3384</t>
  </si>
  <si>
    <t>785w778f</t>
  </si>
  <si>
    <t>Bradwell Village</t>
  </si>
  <si>
    <t>SP2309</t>
  </si>
  <si>
    <t>356i515x</t>
  </si>
  <si>
    <t>Brooklands Farm Primary</t>
  </si>
  <si>
    <t>SP3391</t>
  </si>
  <si>
    <t>367k15d</t>
  </si>
  <si>
    <t>SP2005</t>
  </si>
  <si>
    <t>784t223m</t>
  </si>
  <si>
    <t>Broughton Fields Primary</t>
  </si>
  <si>
    <t>SP2017</t>
  </si>
  <si>
    <t>593d393f</t>
  </si>
  <si>
    <t>SP2121</t>
  </si>
  <si>
    <t>966x438s</t>
  </si>
  <si>
    <t>Caroline Haslett Primary</t>
  </si>
  <si>
    <t>SP2336</t>
  </si>
  <si>
    <t>576m105i</t>
  </si>
  <si>
    <t>Castlethorpe First</t>
  </si>
  <si>
    <t>SP2015</t>
  </si>
  <si>
    <t>567s135u</t>
  </si>
  <si>
    <t>Cedars Primary</t>
  </si>
  <si>
    <t>SP2346</t>
  </si>
  <si>
    <t>192u596h</t>
  </si>
  <si>
    <t>Cold Harbour C of E</t>
  </si>
  <si>
    <t>SP3000</t>
  </si>
  <si>
    <t>188b616h</t>
  </si>
  <si>
    <t>Downs Barn</t>
  </si>
  <si>
    <t>SP2313</t>
  </si>
  <si>
    <t>35s874q</t>
  </si>
  <si>
    <t>Drayton Park</t>
  </si>
  <si>
    <t>SP2351</t>
  </si>
  <si>
    <t>240u274m</t>
  </si>
  <si>
    <t>Emerson Valley</t>
  </si>
  <si>
    <t>SP2353</t>
  </si>
  <si>
    <t>37x334e</t>
  </si>
  <si>
    <t>SP2285</t>
  </si>
  <si>
    <t>64d48c</t>
  </si>
  <si>
    <t>Germander Park</t>
  </si>
  <si>
    <t>SP2316</t>
  </si>
  <si>
    <t>405r710m</t>
  </si>
  <si>
    <t>Giffard Park Primary</t>
  </si>
  <si>
    <t>SP2323</t>
  </si>
  <si>
    <t>6s938g</t>
  </si>
  <si>
    <t>Giles Brook Primary</t>
  </si>
  <si>
    <t>SP3376</t>
  </si>
  <si>
    <t>310c303f</t>
  </si>
  <si>
    <t>Glastonbury Thorn</t>
  </si>
  <si>
    <t>SP2347</t>
  </si>
  <si>
    <t>123o359k</t>
  </si>
  <si>
    <t>Great Linford Primary</t>
  </si>
  <si>
    <t>SP2303</t>
  </si>
  <si>
    <t>275h732y</t>
  </si>
  <si>
    <t>Green Park</t>
  </si>
  <si>
    <t>SP2337</t>
  </si>
  <si>
    <t>443o470v</t>
  </si>
  <si>
    <t>Greenley's First</t>
  </si>
  <si>
    <t>SP2272</t>
  </si>
  <si>
    <t>450u970i</t>
  </si>
  <si>
    <t>Greenley's Junior</t>
  </si>
  <si>
    <t>SP2305</t>
  </si>
  <si>
    <t>643y979t</t>
  </si>
  <si>
    <t>Hanslope Primary</t>
  </si>
  <si>
    <t>SP2042</t>
  </si>
  <si>
    <t>967n246o</t>
  </si>
  <si>
    <t>Haversham Village</t>
  </si>
  <si>
    <t>SP2043</t>
  </si>
  <si>
    <t>274t686m</t>
  </si>
  <si>
    <t>SP2324</t>
  </si>
  <si>
    <t>128h609d</t>
  </si>
  <si>
    <t>Howe Park</t>
  </si>
  <si>
    <t>SP2006</t>
  </si>
  <si>
    <t>283y650v</t>
  </si>
  <si>
    <t>SN1003</t>
  </si>
  <si>
    <t>841x879w</t>
  </si>
  <si>
    <t>SP2067</t>
  </si>
  <si>
    <t>49g764e</t>
  </si>
  <si>
    <t>Long Meadow</t>
  </si>
  <si>
    <t>SP2007</t>
  </si>
  <si>
    <t>326l864s</t>
  </si>
  <si>
    <t>Loughton Manor First</t>
  </si>
  <si>
    <t>SP2506</t>
  </si>
  <si>
    <t>316y546e</t>
  </si>
  <si>
    <t>Merebrook Infant</t>
  </si>
  <si>
    <t>SP2001</t>
  </si>
  <si>
    <t>660k525o</t>
  </si>
  <si>
    <t>Moorland Nursery</t>
  </si>
  <si>
    <t>SN1090</t>
  </si>
  <si>
    <t>116q376h</t>
  </si>
  <si>
    <t>Newton Blossomville CE</t>
  </si>
  <si>
    <t>SP3003</t>
  </si>
  <si>
    <t>92q49d</t>
  </si>
  <si>
    <t>SP3390</t>
  </si>
  <si>
    <t>1xH34pR7</t>
  </si>
  <si>
    <t>North Crawley CE</t>
  </si>
  <si>
    <t>SP3004</t>
  </si>
  <si>
    <t>497k484l</t>
  </si>
  <si>
    <t>Oldbrook First</t>
  </si>
  <si>
    <t>SP2062</t>
  </si>
  <si>
    <t>933t403r</t>
  </si>
  <si>
    <t>Pepper Hill</t>
  </si>
  <si>
    <t>SP2247</t>
  </si>
  <si>
    <t>550u834a</t>
  </si>
  <si>
    <t>Portfields Combined</t>
  </si>
  <si>
    <t>SP2002</t>
  </si>
  <si>
    <t>694c861d</t>
  </si>
  <si>
    <t>Primary PRU</t>
  </si>
  <si>
    <t>SA1107</t>
  </si>
  <si>
    <t>d3camp</t>
  </si>
  <si>
    <t>Priory Common</t>
  </si>
  <si>
    <t>SP2322</t>
  </si>
  <si>
    <t>752d733h</t>
  </si>
  <si>
    <t>Priory Rise Primary</t>
  </si>
  <si>
    <t>SP3392</t>
  </si>
  <si>
    <t>757e243l</t>
  </si>
  <si>
    <t>Radcliffe (The)</t>
  </si>
  <si>
    <t>SS5406</t>
  </si>
  <si>
    <t>172c677k</t>
  </si>
  <si>
    <t>Redway (The)</t>
  </si>
  <si>
    <t>SL7034</t>
  </si>
  <si>
    <t>984n400c</t>
  </si>
  <si>
    <t>Romans Field</t>
  </si>
  <si>
    <t>SL7015</t>
  </si>
  <si>
    <t>354x156y</t>
  </si>
  <si>
    <t>Russell Street</t>
  </si>
  <si>
    <t>SP2112</t>
  </si>
  <si>
    <t>733u76l</t>
  </si>
  <si>
    <t>Sherington C of E</t>
  </si>
  <si>
    <t>SP3005</t>
  </si>
  <si>
    <t>929u173s</t>
  </si>
  <si>
    <t>Slated Row</t>
  </si>
  <si>
    <t>SL7026</t>
  </si>
  <si>
    <t>972e667i</t>
  </si>
  <si>
    <t>SP2299</t>
  </si>
  <si>
    <t>667j918p</t>
  </si>
  <si>
    <t>St Andrews C of E Infant</t>
  </si>
  <si>
    <t>SP3066</t>
  </si>
  <si>
    <t>487e802m</t>
  </si>
  <si>
    <t>St Bernadettes Catholic Primary</t>
  </si>
  <si>
    <t>SP3383</t>
  </si>
  <si>
    <t>686d673m</t>
  </si>
  <si>
    <t>St Mary Magdalene Catholic Primary</t>
  </si>
  <si>
    <t>SP3379</t>
  </si>
  <si>
    <t>294c302f</t>
  </si>
  <si>
    <t>SP3058</t>
  </si>
  <si>
    <t>494k327e</t>
  </si>
  <si>
    <t>St Monica's Catholic Primary</t>
  </si>
  <si>
    <t>SP3378</t>
  </si>
  <si>
    <t>775p999d</t>
  </si>
  <si>
    <t>St Paul's Catholic</t>
  </si>
  <si>
    <t>SS4702</t>
  </si>
  <si>
    <t>843v588r</t>
  </si>
  <si>
    <t>St Thomas Aquinas Catholic Primary</t>
  </si>
  <si>
    <t>SP3369</t>
  </si>
  <si>
    <t>783g426m</t>
  </si>
  <si>
    <t>SP2301</t>
  </si>
  <si>
    <t>447l172j</t>
  </si>
  <si>
    <t>Stoke Goldington C of E First</t>
  </si>
  <si>
    <t>SP3006</t>
  </si>
  <si>
    <t>403o958c</t>
  </si>
  <si>
    <t>SP2327</t>
  </si>
  <si>
    <t>93p960h</t>
  </si>
  <si>
    <t>Tickford Park Primary</t>
  </si>
  <si>
    <t>SP3389</t>
  </si>
  <si>
    <t>772o15n</t>
  </si>
  <si>
    <t>SL7021</t>
  </si>
  <si>
    <t>75e560f</t>
  </si>
  <si>
    <t>Wavendon Gate</t>
  </si>
  <si>
    <t>SP2000</t>
  </si>
  <si>
    <t>424w108l</t>
  </si>
  <si>
    <t>White Spire</t>
  </si>
  <si>
    <t>SL7009</t>
  </si>
  <si>
    <t>890o873b</t>
  </si>
  <si>
    <t>Willen Primary</t>
  </si>
  <si>
    <t>SP2330</t>
  </si>
  <si>
    <t>338p57p</t>
  </si>
  <si>
    <t>Willows School and Early Years Centre (The)</t>
  </si>
  <si>
    <t>SP2320</t>
  </si>
  <si>
    <t>124s704k</t>
  </si>
  <si>
    <t>Wood End First</t>
  </si>
  <si>
    <t>SP2306</t>
  </si>
  <si>
    <t>39b257j</t>
  </si>
  <si>
    <t>SP2122</t>
  </si>
  <si>
    <t>729u814h</t>
  </si>
  <si>
    <t>Web Based Password</t>
  </si>
  <si>
    <t>Payroll Provider</t>
  </si>
  <si>
    <t>Variances</t>
  </si>
  <si>
    <t>Increase/(Decrease)</t>
  </si>
  <si>
    <t>Total FTE 22-23</t>
  </si>
  <si>
    <t>Teachers FTE 22-23</t>
  </si>
  <si>
    <t>Teaching Assistants 22-23</t>
  </si>
  <si>
    <t>Other Support Staff 22-23</t>
  </si>
  <si>
    <t>Enter your web based password into cell D2 (or contact schoolsfinance@milton-keynes.gov.uk if you need a reminder of this).</t>
  </si>
  <si>
    <t>Instructions</t>
  </si>
  <si>
    <r>
      <t>Please complete the green cells only</t>
    </r>
    <r>
      <rPr>
        <sz val="11"/>
        <color theme="1"/>
        <rFont val="Arial"/>
        <family val="2"/>
      </rPr>
      <t>.</t>
    </r>
  </si>
  <si>
    <t>Variance Explanation</t>
  </si>
  <si>
    <t>Staff Category</t>
  </si>
  <si>
    <t>Teachers</t>
  </si>
  <si>
    <t>Local Government Employees</t>
  </si>
  <si>
    <t>Refer to the ITSS year-end guidance for assistance in running a report in FMS to help with this task.</t>
  </si>
  <si>
    <t>FY 2022/23</t>
  </si>
  <si>
    <t>2022-2023 Data</t>
  </si>
  <si>
    <t>Other FTE 22-23</t>
  </si>
  <si>
    <t>17.8-</t>
  </si>
  <si>
    <t>Woodlands School</t>
  </si>
  <si>
    <t>Other FTE 23-24</t>
  </si>
  <si>
    <t xml:space="preserve"> -   </t>
  </si>
  <si>
    <t>2024/25</t>
  </si>
  <si>
    <t>Total FTE 24-25</t>
  </si>
  <si>
    <t>Teachers FTE 24-25</t>
  </si>
  <si>
    <t>Teaching Assistants 24-25</t>
  </si>
  <si>
    <t>Other Support Staff 24-25</t>
  </si>
  <si>
    <t>Local Govt Employees 24-25</t>
  </si>
  <si>
    <t>Cleaning    24-25</t>
  </si>
  <si>
    <t>Catering      24-25</t>
  </si>
  <si>
    <t>Caretakers &amp; Ground Staff   24-25</t>
  </si>
  <si>
    <t>Midday Supervisors  24-25</t>
  </si>
  <si>
    <t xml:space="preserve">Total FTE </t>
  </si>
  <si>
    <t xml:space="preserve">Teachers FTE </t>
  </si>
  <si>
    <t xml:space="preserve">Teaching Assistants </t>
  </si>
  <si>
    <t xml:space="preserve">Other Support Staff </t>
  </si>
  <si>
    <t xml:space="preserve">Local Govt Employees </t>
  </si>
  <si>
    <t xml:space="preserve">Cleaning    </t>
  </si>
  <si>
    <t xml:space="preserve">Catering      </t>
  </si>
  <si>
    <t xml:space="preserve">Caretakers &amp; Ground Staff   </t>
  </si>
  <si>
    <t xml:space="preserve">Midday Supervisors  </t>
  </si>
  <si>
    <t>Other FTE</t>
  </si>
  <si>
    <t>Barleyhurst Park</t>
  </si>
  <si>
    <t>Brooklands Farm</t>
  </si>
  <si>
    <t>Cedars Combined</t>
  </si>
  <si>
    <t>St. Andrews C of E Infant</t>
  </si>
  <si>
    <t>St. Bernadettes Catholic Primary</t>
  </si>
  <si>
    <t>St. Paul's Catholic</t>
  </si>
  <si>
    <t>St.Thomas Aquinas Catholic Primary</t>
  </si>
  <si>
    <t>Woodlands</t>
  </si>
  <si>
    <t>Willows School and Early Years Centre</t>
  </si>
  <si>
    <t xml:space="preserve"> - </t>
  </si>
  <si>
    <t>FY 2024/25</t>
  </si>
  <si>
    <t>2024-2025 Data</t>
  </si>
  <si>
    <t>Other FTE 24/25</t>
  </si>
  <si>
    <t>Total FTE 24/25</t>
  </si>
  <si>
    <t>Teachers FTE 24/25</t>
  </si>
  <si>
    <t>2025/26</t>
  </si>
  <si>
    <t>Teachers FTE 25/26</t>
  </si>
  <si>
    <t>Teaching Assistants 25/26</t>
  </si>
  <si>
    <t>Other Support Staff 25/26</t>
  </si>
  <si>
    <t>Local Govt Employees 25/26</t>
  </si>
  <si>
    <t>Cleaning    25/26</t>
  </si>
  <si>
    <t>Catering      25/26</t>
  </si>
  <si>
    <t>Caretakers &amp; Ground Staff   25/26</t>
  </si>
  <si>
    <t>Midday Supervisors  25/26</t>
  </si>
  <si>
    <t>Total FTE 25/26</t>
  </si>
  <si>
    <t>Other FTE 25-26</t>
  </si>
  <si>
    <t>Teaching Assistants FTE 24/25</t>
  </si>
  <si>
    <t>Other Support Staff FTE 24/25</t>
  </si>
  <si>
    <t>Local Govt Employees FTE 24/25</t>
  </si>
  <si>
    <t>Cleaning     FTE 24/25</t>
  </si>
  <si>
    <t>Catering   FTE 24/25</t>
  </si>
  <si>
    <t>Caretakers &amp; Ground Staff FTE 24/25</t>
  </si>
  <si>
    <t>Midday Supervisors FTE 24/25</t>
  </si>
  <si>
    <t>The 2024/25 submitted numbers are to be used as a guide only.</t>
  </si>
  <si>
    <t>Enter the 2025/26 values in the green cells.</t>
  </si>
  <si>
    <t xml:space="preserve">Check the variances between 2024/25 and 2025/26 look sensible and add a note for any significant increases or decreases.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</si>
</sst>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EYInterstate"/>
    </font>
    <font>
      <sz val="9"/>
      <color theme="1"/>
      <name val="EYInterstate"/>
    </font>
    <font>
      <b/>
      <u val="singleAccounting"/>
      <sz val="9"/>
      <color theme="1"/>
      <name val="EYInterstate"/>
    </font>
    <font>
      <sz val="11"/>
      <name val="Marlett"/>
      <charset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b/>
      <sz val="9"/>
      <color rgb="FF000000"/>
      <name val="EYInterstate"/>
    </font>
    <font>
      <sz val="9"/>
      <color rgb="FF000000"/>
      <name val="EYInterstate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7">
    <xf numFmtId="0" fontId="0" fillId="0" borderId="0" xfId="0"/>
    <xf numFmtId="0" fontId="7" fillId="0" borderId="0" xfId="0" applyFont="1"/>
    <xf numFmtId="164" fontId="8" fillId="0" borderId="0" xfId="1" applyNumberFormat="1" applyFont="1"/>
    <xf numFmtId="0" fontId="8" fillId="0" borderId="0" xfId="0" applyFont="1"/>
    <xf numFmtId="164" fontId="8" fillId="0" borderId="0" xfId="1" applyNumberFormat="1" applyFont="1" applyAlignment="1">
      <alignment horizontal="center"/>
    </xf>
    <xf numFmtId="43" fontId="8" fillId="0" borderId="0" xfId="1" applyFont="1"/>
    <xf numFmtId="9" fontId="8" fillId="0" borderId="0" xfId="2" applyFont="1"/>
    <xf numFmtId="164" fontId="8" fillId="2" borderId="0" xfId="1" applyNumberFormat="1" applyFont="1" applyFill="1"/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7" fillId="5" borderId="1" xfId="1" applyFont="1" applyFill="1" applyBorder="1" applyAlignment="1">
      <alignment horizontal="center" vertical="center" wrapText="1"/>
    </xf>
    <xf numFmtId="43" fontId="7" fillId="6" borderId="1" xfId="1" applyFont="1" applyFill="1" applyBorder="1" applyAlignment="1">
      <alignment horizontal="center" vertical="center" wrapText="1"/>
    </xf>
    <xf numFmtId="43" fontId="7" fillId="7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3" fontId="7" fillId="8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4" borderId="2" xfId="1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3" fontId="8" fillId="0" borderId="1" xfId="1" applyFont="1" applyBorder="1"/>
    <xf numFmtId="164" fontId="8" fillId="0" borderId="1" xfId="1" applyNumberFormat="1" applyFont="1" applyBorder="1"/>
    <xf numFmtId="2" fontId="8" fillId="0" borderId="0" xfId="0" applyNumberFormat="1" applyFont="1"/>
    <xf numFmtId="164" fontId="8" fillId="0" borderId="1" xfId="0" applyNumberFormat="1" applyFont="1" applyBorder="1"/>
    <xf numFmtId="164" fontId="8" fillId="9" borderId="1" xfId="0" applyNumberFormat="1" applyFont="1" applyFill="1" applyBorder="1"/>
    <xf numFmtId="9" fontId="8" fillId="0" borderId="1" xfId="2" applyFont="1" applyBorder="1"/>
    <xf numFmtId="43" fontId="8" fillId="0" borderId="1" xfId="0" applyNumberFormat="1" applyFont="1" applyBorder="1"/>
    <xf numFmtId="164" fontId="8" fillId="9" borderId="1" xfId="1" applyNumberFormat="1" applyFont="1" applyFill="1" applyBorder="1"/>
    <xf numFmtId="43" fontId="8" fillId="0" borderId="0" xfId="1" applyFont="1" applyBorder="1"/>
    <xf numFmtId="0" fontId="8" fillId="10" borderId="1" xfId="0" applyFont="1" applyFill="1" applyBorder="1"/>
    <xf numFmtId="43" fontId="8" fillId="0" borderId="1" xfId="1" applyFont="1" applyFill="1" applyBorder="1"/>
    <xf numFmtId="164" fontId="8" fillId="0" borderId="1" xfId="1" applyNumberFormat="1" applyFont="1" applyFill="1" applyBorder="1"/>
    <xf numFmtId="9" fontId="8" fillId="0" borderId="1" xfId="2" applyFont="1" applyFill="1" applyBorder="1"/>
    <xf numFmtId="0" fontId="7" fillId="3" borderId="1" xfId="0" applyFont="1" applyFill="1" applyBorder="1" applyAlignment="1">
      <alignment horizontal="center"/>
    </xf>
    <xf numFmtId="164" fontId="7" fillId="3" borderId="1" xfId="1" applyNumberFormat="1" applyFont="1" applyFill="1" applyBorder="1"/>
    <xf numFmtId="2" fontId="7" fillId="0" borderId="0" xfId="0" applyNumberFormat="1" applyFont="1"/>
    <xf numFmtId="9" fontId="7" fillId="0" borderId="0" xfId="2" applyFont="1" applyBorder="1"/>
    <xf numFmtId="164" fontId="9" fillId="0" borderId="0" xfId="1" applyNumberFormat="1" applyFont="1"/>
    <xf numFmtId="0" fontId="7" fillId="0" borderId="1" xfId="0" applyFont="1" applyBorder="1"/>
    <xf numFmtId="0" fontId="10" fillId="0" borderId="7" xfId="0" applyFont="1" applyBorder="1" applyAlignment="1">
      <alignment horizontal="center"/>
    </xf>
    <xf numFmtId="43" fontId="8" fillId="0" borderId="6" xfId="1" applyFont="1" applyBorder="1"/>
    <xf numFmtId="0" fontId="10" fillId="0" borderId="8" xfId="0" applyFont="1" applyBorder="1" applyAlignment="1">
      <alignment horizontal="center"/>
    </xf>
    <xf numFmtId="0" fontId="11" fillId="0" borderId="0" xfId="0" applyFont="1"/>
    <xf numFmtId="0" fontId="13" fillId="12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12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14" fillId="11" borderId="12" xfId="0" applyFont="1" applyFill="1" applyBorder="1" applyAlignment="1">
      <alignment vertical="center"/>
    </xf>
    <xf numFmtId="43" fontId="8" fillId="0" borderId="1" xfId="4" applyFont="1" applyFill="1" applyBorder="1"/>
    <xf numFmtId="14" fontId="8" fillId="0" borderId="0" xfId="0" applyNumberFormat="1" applyFont="1"/>
    <xf numFmtId="43" fontId="8" fillId="0" borderId="1" xfId="10" applyFont="1" applyFill="1" applyBorder="1"/>
    <xf numFmtId="0" fontId="16" fillId="3" borderId="1" xfId="0" applyFont="1" applyFill="1" applyBorder="1" applyAlignment="1">
      <alignment horizontal="center" vertical="center" wrapText="1"/>
    </xf>
    <xf numFmtId="164" fontId="16" fillId="3" borderId="1" xfId="1" applyNumberFormat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0" fontId="0" fillId="0" borderId="9" xfId="0" applyBorder="1"/>
    <xf numFmtId="43" fontId="16" fillId="8" borderId="1" xfId="1" applyFont="1" applyFill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43" fontId="19" fillId="0" borderId="1" xfId="1" applyFont="1" applyBorder="1"/>
    <xf numFmtId="0" fontId="18" fillId="0" borderId="0" xfId="0" applyFont="1" applyAlignment="1">
      <alignment vertical="center"/>
    </xf>
    <xf numFmtId="43" fontId="19" fillId="11" borderId="1" xfId="1" applyFont="1" applyFill="1" applyBorder="1"/>
    <xf numFmtId="0" fontId="0" fillId="0" borderId="13" xfId="0" applyBorder="1" applyAlignment="1">
      <alignment vertical="center"/>
    </xf>
    <xf numFmtId="0" fontId="0" fillId="0" borderId="13" xfId="0" applyBorder="1" applyAlignment="1">
      <alignment wrapText="1"/>
    </xf>
    <xf numFmtId="0" fontId="0" fillId="0" borderId="1" xfId="0" applyBorder="1"/>
    <xf numFmtId="0" fontId="15" fillId="11" borderId="0" xfId="0" applyFont="1" applyFill="1"/>
    <xf numFmtId="0" fontId="0" fillId="0" borderId="17" xfId="0" applyBorder="1" applyAlignment="1">
      <alignment vertical="center"/>
    </xf>
    <xf numFmtId="0" fontId="17" fillId="0" borderId="17" xfId="0" applyFont="1" applyBorder="1" applyAlignment="1">
      <alignment vertical="center"/>
    </xf>
    <xf numFmtId="0" fontId="0" fillId="0" borderId="18" xfId="0" applyBorder="1" applyAlignment="1">
      <alignment wrapText="1"/>
    </xf>
    <xf numFmtId="0" fontId="16" fillId="3" borderId="2" xfId="0" applyFont="1" applyFill="1" applyBorder="1" applyAlignment="1">
      <alignment horizontal="left" vertical="center" wrapText="1"/>
    </xf>
    <xf numFmtId="43" fontId="8" fillId="0" borderId="19" xfId="1" applyFont="1" applyFill="1" applyBorder="1"/>
    <xf numFmtId="0" fontId="8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3" borderId="1" xfId="12" applyFont="1" applyFill="1" applyBorder="1" applyAlignment="1">
      <alignment horizontal="center" vertical="center" wrapText="1"/>
    </xf>
    <xf numFmtId="43" fontId="16" fillId="3" borderId="1" xfId="13" applyFont="1" applyFill="1" applyBorder="1" applyAlignment="1">
      <alignment horizontal="center" vertical="center" wrapText="1"/>
    </xf>
    <xf numFmtId="43" fontId="21" fillId="0" borderId="1" xfId="4" applyFont="1" applyBorder="1"/>
    <xf numFmtId="43" fontId="21" fillId="0" borderId="1" xfId="4" applyFont="1" applyFill="1" applyBorder="1"/>
    <xf numFmtId="43" fontId="21" fillId="0" borderId="1" xfId="1" applyFont="1" applyBorder="1"/>
    <xf numFmtId="0" fontId="21" fillId="0" borderId="1" xfId="0" applyFont="1" applyBorder="1"/>
    <xf numFmtId="43" fontId="21" fillId="0" borderId="1" xfId="14" applyFont="1" applyBorder="1"/>
    <xf numFmtId="43" fontId="21" fillId="0" borderId="1" xfId="14" applyFont="1" applyFill="1" applyBorder="1"/>
    <xf numFmtId="43" fontId="21" fillId="0" borderId="1" xfId="15" applyFont="1" applyBorder="1"/>
    <xf numFmtId="43" fontId="21" fillId="0" borderId="1" xfId="15" applyFont="1" applyFill="1" applyBorder="1"/>
    <xf numFmtId="43" fontId="21" fillId="0" borderId="1" xfId="15" applyFont="1" applyBorder="1" applyAlignment="1">
      <alignment horizontal="left"/>
    </xf>
    <xf numFmtId="43" fontId="21" fillId="0" borderId="1" xfId="15" applyFont="1" applyFill="1" applyBorder="1" applyAlignment="1">
      <alignment horizontal="left"/>
    </xf>
    <xf numFmtId="43" fontId="21" fillId="0" borderId="1" xfId="16" applyFont="1" applyBorder="1"/>
    <xf numFmtId="43" fontId="21" fillId="0" borderId="1" xfId="17" applyFont="1" applyFill="1" applyBorder="1"/>
    <xf numFmtId="43" fontId="21" fillId="0" borderId="1" xfId="0" applyNumberFormat="1" applyFont="1" applyBorder="1"/>
    <xf numFmtId="0" fontId="22" fillId="0" borderId="1" xfId="0" applyFont="1" applyBorder="1" applyAlignment="1">
      <alignment horizontal="right" vertical="center" wrapText="1"/>
    </xf>
    <xf numFmtId="43" fontId="21" fillId="0" borderId="1" xfId="18" applyFont="1" applyBorder="1"/>
    <xf numFmtId="43" fontId="21" fillId="0" borderId="1" xfId="18" applyFont="1" applyFill="1" applyBorder="1"/>
    <xf numFmtId="43" fontId="21" fillId="0" borderId="1" xfId="1" applyFont="1" applyFill="1" applyBorder="1"/>
    <xf numFmtId="43" fontId="21" fillId="0" borderId="1" xfId="19" applyFont="1" applyBorder="1"/>
    <xf numFmtId="43" fontId="21" fillId="0" borderId="1" xfId="19" applyFont="1" applyFill="1" applyBorder="1"/>
    <xf numFmtId="0" fontId="21" fillId="0" borderId="2" xfId="0" applyFont="1" applyBorder="1"/>
    <xf numFmtId="43" fontId="21" fillId="0" borderId="20" xfId="1" applyFont="1" applyBorder="1"/>
    <xf numFmtId="0" fontId="0" fillId="0" borderId="13" xfId="0" applyBorder="1" applyAlignment="1">
      <alignment vertical="center" wrapText="1"/>
    </xf>
    <xf numFmtId="164" fontId="7" fillId="0" borderId="3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</cellXfs>
  <cellStyles count="20">
    <cellStyle name="Comma" xfId="1" builtinId="3"/>
    <cellStyle name="Comma 10" xfId="17" xr:uid="{CB02490C-64D7-4A01-B6E4-30080B9EBDA8}"/>
    <cellStyle name="Comma 2" xfId="4" xr:uid="{8421B27E-AACA-43B6-874E-CC618CD0B483}"/>
    <cellStyle name="Comma 2 2" xfId="14" xr:uid="{0D817D73-298A-4956-9964-CB6A1DF8D2FD}"/>
    <cellStyle name="Comma 2 4" xfId="15" xr:uid="{6420C28F-1528-4C89-A692-3625201ED260}"/>
    <cellStyle name="Comma 3" xfId="6" xr:uid="{88A4FFB0-6687-4D4E-865E-2FD1E9A9060E}"/>
    <cellStyle name="Comma 4" xfId="8" xr:uid="{4C97273A-0962-4317-AEA5-9BABA45AA7ED}"/>
    <cellStyle name="Comma 5" xfId="10" xr:uid="{2DD0BF07-D1F8-4EC4-A13B-346B95938565}"/>
    <cellStyle name="Comma 6" xfId="13" xr:uid="{D7A1D434-5010-42E5-AD37-216FDAE3C3A0}"/>
    <cellStyle name="Comma 7" xfId="16" xr:uid="{513783A2-40AD-4BAD-86AE-CB59AFFECC9B}"/>
    <cellStyle name="Comma 8" xfId="18" xr:uid="{2D073614-08D8-49A1-A749-E456F1B062D1}"/>
    <cellStyle name="Comma 9" xfId="19" xr:uid="{74E24C06-1F31-4D46-B971-F2FA836D026F}"/>
    <cellStyle name="Normal" xfId="0" builtinId="0"/>
    <cellStyle name="Normal 2" xfId="3" xr:uid="{746917ED-4068-401B-9E52-210293148BFF}"/>
    <cellStyle name="Normal 2 2" xfId="5" xr:uid="{EF2FC994-48DD-4D3F-BEC5-5E6C96120CBF}"/>
    <cellStyle name="Normal 2 3" xfId="7" xr:uid="{FD3BC9DB-4C04-4278-A337-0FE9C5B7B0E4}"/>
    <cellStyle name="Normal 2 4" xfId="9" xr:uid="{EA9B2201-9DC9-4FE0-A05A-675CE163BEB7}"/>
    <cellStyle name="Normal 2 5" xfId="11" xr:uid="{0BAC20B5-1573-4C42-8C87-AAD668A6C542}"/>
    <cellStyle name="Normal 3" xfId="12" xr:uid="{1B83AA16-B808-4035-A962-9E83909B8DC2}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68580</xdr:rowOff>
    </xdr:from>
    <xdr:to>
      <xdr:col>6</xdr:col>
      <xdr:colOff>0</xdr:colOff>
      <xdr:row>17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027069-F80C-4F7E-8DB4-AA9A8946C6B2}"/>
            </a:ext>
          </a:extLst>
        </xdr:cNvPr>
        <xdr:cNvSpPr txBox="1"/>
      </xdr:nvSpPr>
      <xdr:spPr>
        <a:xfrm>
          <a:off x="15240" y="0"/>
          <a:ext cx="787146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>
              <a:latin typeface="EYInterstate" panose="02000503020000020004" pitchFamily="2" charset="0"/>
            </a:rPr>
            <a:t>Aim:</a:t>
          </a:r>
        </a:p>
        <a:p>
          <a:r>
            <a:rPr lang="en-GB" sz="900">
              <a:latin typeface="EYInterstate" panose="02000503020000020004" pitchFamily="2" charset="0"/>
            </a:rPr>
            <a:t>To</a:t>
          </a:r>
          <a:r>
            <a:rPr lang="en-GB" sz="900" baseline="0">
              <a:latin typeface="EYInterstate" panose="02000503020000020004" pitchFamily="2" charset="0"/>
            </a:rPr>
            <a:t> understand the components of school payroll cost and perform substantive analytical review over school payroll costs.</a:t>
          </a:r>
        </a:p>
        <a:p>
          <a:endParaRPr lang="en-GB" sz="90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Work done: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obtained the following particulars as regards traded and non - traded schools for FY 2017-18 and FY 2018-19:</a:t>
          </a:r>
        </a:p>
        <a:p>
          <a:r>
            <a:rPr lang="en-GB" sz="900" b="0" baseline="0">
              <a:latin typeface="EYInterstate" panose="02000503020000020004" pitchFamily="2" charset="0"/>
            </a:rPr>
            <a:t>1. Payroll cost</a:t>
          </a:r>
        </a:p>
        <a:p>
          <a:r>
            <a:rPr lang="en-GB" sz="900" b="0" baseline="0">
              <a:latin typeface="EYInterstate" panose="02000503020000020004" pitchFamily="2" charset="0"/>
            </a:rPr>
            <a:t>2. FTE of school employees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0" baseline="0">
              <a:latin typeface="EYInterstate" panose="02000503020000020004" pitchFamily="2" charset="0"/>
            </a:rPr>
            <a:t>We have also discussed with the Management, as regards any events / notifications which could impact the school payroll cost for FY 201819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verified the increase in pay scale for school employees through internet searches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Conclusion:</a:t>
          </a:r>
        </a:p>
        <a:p>
          <a:r>
            <a:rPr lang="en-GB" sz="900" b="0">
              <a:latin typeface="EYInterstate" panose="02000503020000020004" pitchFamily="2" charset="0"/>
            </a:rPr>
            <a:t>The actual</a:t>
          </a:r>
          <a:r>
            <a:rPr lang="en-GB" sz="900" b="0" baseline="0">
              <a:latin typeface="EYInterstate" panose="02000503020000020004" pitchFamily="2" charset="0"/>
            </a:rPr>
            <a:t> payroll costs are in line with our expectations based on the above inputs. </a:t>
          </a:r>
        </a:p>
        <a:p>
          <a:r>
            <a:rPr lang="en-GB" sz="900" b="0" baseline="0">
              <a:latin typeface="EYInterstate" panose="02000503020000020004" pitchFamily="2" charset="0"/>
            </a:rPr>
            <a:t>No significant exceptions were noted.</a:t>
          </a:r>
          <a:endParaRPr lang="en-GB" sz="900" b="0">
            <a:latin typeface="EYInterstate" panose="02000503020000020004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68580</xdr:rowOff>
    </xdr:from>
    <xdr:to>
      <xdr:col>6</xdr:col>
      <xdr:colOff>0</xdr:colOff>
      <xdr:row>17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0B5985-CC36-4DBB-B7A3-CF7E627F3F89}"/>
            </a:ext>
          </a:extLst>
        </xdr:cNvPr>
        <xdr:cNvSpPr txBox="1"/>
      </xdr:nvSpPr>
      <xdr:spPr>
        <a:xfrm>
          <a:off x="15240" y="0"/>
          <a:ext cx="787146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>
              <a:latin typeface="EYInterstate" panose="02000503020000020004" pitchFamily="2" charset="0"/>
            </a:rPr>
            <a:t>Aim:</a:t>
          </a:r>
        </a:p>
        <a:p>
          <a:r>
            <a:rPr lang="en-GB" sz="900">
              <a:latin typeface="EYInterstate" panose="02000503020000020004" pitchFamily="2" charset="0"/>
            </a:rPr>
            <a:t>To</a:t>
          </a:r>
          <a:r>
            <a:rPr lang="en-GB" sz="900" baseline="0">
              <a:latin typeface="EYInterstate" panose="02000503020000020004" pitchFamily="2" charset="0"/>
            </a:rPr>
            <a:t> understand the components of school payroll cost and perform substantive analytical review over school payroll costs.</a:t>
          </a:r>
        </a:p>
        <a:p>
          <a:endParaRPr lang="en-GB" sz="90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Work done: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obtained the following particulars as regards traded and non - traded schools for FY 2017-18 and FY 2018-19:</a:t>
          </a:r>
        </a:p>
        <a:p>
          <a:r>
            <a:rPr lang="en-GB" sz="900" b="0" baseline="0">
              <a:latin typeface="EYInterstate" panose="02000503020000020004" pitchFamily="2" charset="0"/>
            </a:rPr>
            <a:t>1. Payroll cost</a:t>
          </a:r>
        </a:p>
        <a:p>
          <a:r>
            <a:rPr lang="en-GB" sz="900" b="0" baseline="0">
              <a:latin typeface="EYInterstate" panose="02000503020000020004" pitchFamily="2" charset="0"/>
            </a:rPr>
            <a:t>2. FTE of school employees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0" baseline="0">
              <a:latin typeface="EYInterstate" panose="02000503020000020004" pitchFamily="2" charset="0"/>
            </a:rPr>
            <a:t>We have also discussed with the Management, as regards any events / notifications which could impact the school payroll cost for FY 201819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verified the increase in pay scale for school employees through internet searches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Conclusion:</a:t>
          </a:r>
        </a:p>
        <a:p>
          <a:r>
            <a:rPr lang="en-GB" sz="900" b="0">
              <a:latin typeface="EYInterstate" panose="02000503020000020004" pitchFamily="2" charset="0"/>
            </a:rPr>
            <a:t>The actual</a:t>
          </a:r>
          <a:r>
            <a:rPr lang="en-GB" sz="900" b="0" baseline="0">
              <a:latin typeface="EYInterstate" panose="02000503020000020004" pitchFamily="2" charset="0"/>
            </a:rPr>
            <a:t> payroll costs are in line with our expectations based on the above inputs. </a:t>
          </a:r>
        </a:p>
        <a:p>
          <a:r>
            <a:rPr lang="en-GB" sz="900" b="0" baseline="0">
              <a:latin typeface="EYInterstate" panose="02000503020000020004" pitchFamily="2" charset="0"/>
            </a:rPr>
            <a:t>No significant exceptions were noted.</a:t>
          </a:r>
          <a:endParaRPr lang="en-GB" sz="900" b="0">
            <a:latin typeface="EYInterstate" panose="02000503020000020004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68580</xdr:rowOff>
    </xdr:from>
    <xdr:to>
      <xdr:col>8</xdr:col>
      <xdr:colOff>0</xdr:colOff>
      <xdr:row>17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BBF376-AB10-40D3-AD74-6D24773C77C9}"/>
            </a:ext>
          </a:extLst>
        </xdr:cNvPr>
        <xdr:cNvSpPr txBox="1"/>
      </xdr:nvSpPr>
      <xdr:spPr>
        <a:xfrm>
          <a:off x="15240" y="0"/>
          <a:ext cx="787146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>
              <a:latin typeface="EYInterstate" panose="02000503020000020004" pitchFamily="2" charset="0"/>
            </a:rPr>
            <a:t>Aim:</a:t>
          </a:r>
        </a:p>
        <a:p>
          <a:r>
            <a:rPr lang="en-GB" sz="900">
              <a:latin typeface="EYInterstate" panose="02000503020000020004" pitchFamily="2" charset="0"/>
            </a:rPr>
            <a:t>To</a:t>
          </a:r>
          <a:r>
            <a:rPr lang="en-GB" sz="900" baseline="0">
              <a:latin typeface="EYInterstate" panose="02000503020000020004" pitchFamily="2" charset="0"/>
            </a:rPr>
            <a:t> understand the components of school payroll cost and perform substantive analytical review over school payroll costs.</a:t>
          </a:r>
        </a:p>
        <a:p>
          <a:endParaRPr lang="en-GB" sz="90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Work done: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obtained the following particulars as regards traded and non - traded schools for FY 2017-18 and FY 2018-19:</a:t>
          </a:r>
        </a:p>
        <a:p>
          <a:r>
            <a:rPr lang="en-GB" sz="900" b="0" baseline="0">
              <a:latin typeface="EYInterstate" panose="02000503020000020004" pitchFamily="2" charset="0"/>
            </a:rPr>
            <a:t>1. Payroll cost</a:t>
          </a:r>
        </a:p>
        <a:p>
          <a:r>
            <a:rPr lang="en-GB" sz="900" b="0" baseline="0">
              <a:latin typeface="EYInterstate" panose="02000503020000020004" pitchFamily="2" charset="0"/>
            </a:rPr>
            <a:t>2. FTE of school employees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0" baseline="0">
              <a:latin typeface="EYInterstate" panose="02000503020000020004" pitchFamily="2" charset="0"/>
            </a:rPr>
            <a:t>We have also discussed with the Management, as regards any events / notifications which could impact the school payroll cost for FY 201819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verified the increase in pay scale for school employees through internet searches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Conclusion:</a:t>
          </a:r>
        </a:p>
        <a:p>
          <a:r>
            <a:rPr lang="en-GB" sz="900" b="0">
              <a:latin typeface="EYInterstate" panose="02000503020000020004" pitchFamily="2" charset="0"/>
            </a:rPr>
            <a:t>The actual</a:t>
          </a:r>
          <a:r>
            <a:rPr lang="en-GB" sz="900" b="0" baseline="0">
              <a:latin typeface="EYInterstate" panose="02000503020000020004" pitchFamily="2" charset="0"/>
            </a:rPr>
            <a:t> payroll costs are in line with our expectations based on the above inputs. </a:t>
          </a:r>
        </a:p>
        <a:p>
          <a:r>
            <a:rPr lang="en-GB" sz="900" b="0" baseline="0">
              <a:latin typeface="EYInterstate" panose="02000503020000020004" pitchFamily="2" charset="0"/>
            </a:rPr>
            <a:t>No significant exceptions were noted.</a:t>
          </a:r>
          <a:endParaRPr lang="en-GB" sz="900" b="0">
            <a:latin typeface="EYInterstate" panose="02000503020000020004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68580</xdr:rowOff>
    </xdr:from>
    <xdr:to>
      <xdr:col>8</xdr:col>
      <xdr:colOff>0</xdr:colOff>
      <xdr:row>17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CC70F2-9356-4689-9CD7-B3020F2C059D}"/>
            </a:ext>
          </a:extLst>
        </xdr:cNvPr>
        <xdr:cNvSpPr txBox="1"/>
      </xdr:nvSpPr>
      <xdr:spPr>
        <a:xfrm>
          <a:off x="15240" y="381000"/>
          <a:ext cx="579501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>
              <a:latin typeface="EYInterstate" panose="02000503020000020004" pitchFamily="2" charset="0"/>
            </a:rPr>
            <a:t>Aim:</a:t>
          </a:r>
        </a:p>
        <a:p>
          <a:r>
            <a:rPr lang="en-GB" sz="900">
              <a:latin typeface="EYInterstate" panose="02000503020000020004" pitchFamily="2" charset="0"/>
            </a:rPr>
            <a:t>To</a:t>
          </a:r>
          <a:r>
            <a:rPr lang="en-GB" sz="900" baseline="0">
              <a:latin typeface="EYInterstate" panose="02000503020000020004" pitchFamily="2" charset="0"/>
            </a:rPr>
            <a:t> understand the components of school payroll cost and perform substantive analytical review over school payroll costs.</a:t>
          </a:r>
        </a:p>
        <a:p>
          <a:endParaRPr lang="en-GB" sz="90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Work done: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obtained the following particulars as regards traded and non - traded schools for FY 2017-18 and FY 2018-19:</a:t>
          </a:r>
        </a:p>
        <a:p>
          <a:r>
            <a:rPr lang="en-GB" sz="900" b="0" baseline="0">
              <a:latin typeface="EYInterstate" panose="02000503020000020004" pitchFamily="2" charset="0"/>
            </a:rPr>
            <a:t>1. Payroll cost</a:t>
          </a:r>
        </a:p>
        <a:p>
          <a:r>
            <a:rPr lang="en-GB" sz="900" b="0" baseline="0">
              <a:latin typeface="EYInterstate" panose="02000503020000020004" pitchFamily="2" charset="0"/>
            </a:rPr>
            <a:t>2. FTE of school employees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0" baseline="0">
              <a:latin typeface="EYInterstate" panose="02000503020000020004" pitchFamily="2" charset="0"/>
            </a:rPr>
            <a:t>We have also discussed with the Management, as regards any events / notifications which could impact the school payroll cost for FY 201819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verified the increase in pay scale for school employees through internet searches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Conclusion:</a:t>
          </a:r>
        </a:p>
        <a:p>
          <a:r>
            <a:rPr lang="en-GB" sz="900" b="0">
              <a:latin typeface="EYInterstate" panose="02000503020000020004" pitchFamily="2" charset="0"/>
            </a:rPr>
            <a:t>The actual</a:t>
          </a:r>
          <a:r>
            <a:rPr lang="en-GB" sz="900" b="0" baseline="0">
              <a:latin typeface="EYInterstate" panose="02000503020000020004" pitchFamily="2" charset="0"/>
            </a:rPr>
            <a:t> payroll costs are in line with our expectations based on the above inputs. </a:t>
          </a:r>
        </a:p>
        <a:p>
          <a:r>
            <a:rPr lang="en-GB" sz="900" b="0" baseline="0">
              <a:latin typeface="EYInterstate" panose="02000503020000020004" pitchFamily="2" charset="0"/>
            </a:rPr>
            <a:t>No significant exceptions were noted.</a:t>
          </a:r>
          <a:endParaRPr lang="en-GB" sz="900" b="0">
            <a:latin typeface="EYInterstate" panose="02000503020000020004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68580</xdr:rowOff>
    </xdr:from>
    <xdr:to>
      <xdr:col>8</xdr:col>
      <xdr:colOff>0</xdr:colOff>
      <xdr:row>17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29E24F-A96E-4D1D-AF64-AC10208D0D5D}"/>
            </a:ext>
          </a:extLst>
        </xdr:cNvPr>
        <xdr:cNvSpPr txBox="1"/>
      </xdr:nvSpPr>
      <xdr:spPr>
        <a:xfrm>
          <a:off x="12065" y="400050"/>
          <a:ext cx="557911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>
              <a:latin typeface="EYInterstate" panose="02000503020000020004" pitchFamily="2" charset="0"/>
            </a:rPr>
            <a:t>Aim:</a:t>
          </a:r>
        </a:p>
        <a:p>
          <a:r>
            <a:rPr lang="en-GB" sz="900">
              <a:latin typeface="EYInterstate" panose="02000503020000020004" pitchFamily="2" charset="0"/>
            </a:rPr>
            <a:t>To</a:t>
          </a:r>
          <a:r>
            <a:rPr lang="en-GB" sz="900" baseline="0">
              <a:latin typeface="EYInterstate" panose="02000503020000020004" pitchFamily="2" charset="0"/>
            </a:rPr>
            <a:t> understand the components of school payroll cost and perform substantive analytical review over school payroll costs.</a:t>
          </a:r>
        </a:p>
        <a:p>
          <a:endParaRPr lang="en-GB" sz="90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Work done: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obtained the following particulars as regards traded and non - traded schools for FY 2017-18 and FY 2018-19:</a:t>
          </a:r>
        </a:p>
        <a:p>
          <a:r>
            <a:rPr lang="en-GB" sz="900" b="0" baseline="0">
              <a:latin typeface="EYInterstate" panose="02000503020000020004" pitchFamily="2" charset="0"/>
            </a:rPr>
            <a:t>1. Payroll cost</a:t>
          </a:r>
        </a:p>
        <a:p>
          <a:r>
            <a:rPr lang="en-GB" sz="900" b="0" baseline="0">
              <a:latin typeface="EYInterstate" panose="02000503020000020004" pitchFamily="2" charset="0"/>
            </a:rPr>
            <a:t>2. FTE of school employees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0" baseline="0">
              <a:latin typeface="EYInterstate" panose="02000503020000020004" pitchFamily="2" charset="0"/>
            </a:rPr>
            <a:t>We have also discussed with the Management, as regards any events / notifications which could impact the school payroll cost for FY 201819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verified the increase in pay scale for school employees through internet searches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Conclusion:</a:t>
          </a:r>
        </a:p>
        <a:p>
          <a:r>
            <a:rPr lang="en-GB" sz="900" b="0">
              <a:latin typeface="EYInterstate" panose="02000503020000020004" pitchFamily="2" charset="0"/>
            </a:rPr>
            <a:t>The actual</a:t>
          </a:r>
          <a:r>
            <a:rPr lang="en-GB" sz="900" b="0" baseline="0">
              <a:latin typeface="EYInterstate" panose="02000503020000020004" pitchFamily="2" charset="0"/>
            </a:rPr>
            <a:t> payroll costs are in line with our expectations based on the above inputs. </a:t>
          </a:r>
        </a:p>
        <a:p>
          <a:r>
            <a:rPr lang="en-GB" sz="900" b="0" baseline="0">
              <a:latin typeface="EYInterstate" panose="02000503020000020004" pitchFamily="2" charset="0"/>
            </a:rPr>
            <a:t>No significant exceptions were noted.</a:t>
          </a:r>
          <a:endParaRPr lang="en-GB" sz="900" b="0">
            <a:latin typeface="EYInterstate" panose="02000503020000020004" pitchFamily="2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68580</xdr:rowOff>
    </xdr:from>
    <xdr:to>
      <xdr:col>8</xdr:col>
      <xdr:colOff>0</xdr:colOff>
      <xdr:row>17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14531C-1844-406E-9954-66B9DC67A1B8}"/>
            </a:ext>
          </a:extLst>
        </xdr:cNvPr>
        <xdr:cNvSpPr txBox="1"/>
      </xdr:nvSpPr>
      <xdr:spPr>
        <a:xfrm>
          <a:off x="15240" y="381000"/>
          <a:ext cx="5785485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>
              <a:latin typeface="EYInterstate" panose="02000503020000020004" pitchFamily="2" charset="0"/>
            </a:rPr>
            <a:t>Aim:</a:t>
          </a:r>
        </a:p>
        <a:p>
          <a:r>
            <a:rPr lang="en-GB" sz="900">
              <a:latin typeface="EYInterstate" panose="02000503020000020004" pitchFamily="2" charset="0"/>
            </a:rPr>
            <a:t>To</a:t>
          </a:r>
          <a:r>
            <a:rPr lang="en-GB" sz="900" baseline="0">
              <a:latin typeface="EYInterstate" panose="02000503020000020004" pitchFamily="2" charset="0"/>
            </a:rPr>
            <a:t> understand the components of school payroll cost and perform substantive analytical review over school payroll costs.</a:t>
          </a:r>
        </a:p>
        <a:p>
          <a:endParaRPr lang="en-GB" sz="90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Work done: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obtained the following particulars as regards traded and non - traded schools for FY 2017-18 and FY 2018-19:</a:t>
          </a:r>
        </a:p>
        <a:p>
          <a:r>
            <a:rPr lang="en-GB" sz="900" b="0" baseline="0">
              <a:latin typeface="EYInterstate" panose="02000503020000020004" pitchFamily="2" charset="0"/>
            </a:rPr>
            <a:t>1. Payroll cost</a:t>
          </a:r>
        </a:p>
        <a:p>
          <a:r>
            <a:rPr lang="en-GB" sz="900" b="0" baseline="0">
              <a:latin typeface="EYInterstate" panose="02000503020000020004" pitchFamily="2" charset="0"/>
            </a:rPr>
            <a:t>2. FTE of school employees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0" baseline="0">
              <a:latin typeface="EYInterstate" panose="02000503020000020004" pitchFamily="2" charset="0"/>
            </a:rPr>
            <a:t>We have also discussed with the Management, as regards any events / notifications which could impact the school payroll cost for FY 201819</a:t>
          </a:r>
        </a:p>
        <a:p>
          <a:r>
            <a:rPr lang="en-GB" sz="900" b="0" baseline="0">
              <a:latin typeface="EYInterstate" panose="02000503020000020004" pitchFamily="2" charset="0"/>
            </a:rPr>
            <a:t>We have verified the increase in pay scale for school employees through internet searches</a:t>
          </a:r>
        </a:p>
        <a:p>
          <a:endParaRPr lang="en-GB" sz="900" b="0" baseline="0">
            <a:latin typeface="EYInterstate" panose="02000503020000020004" pitchFamily="2" charset="0"/>
          </a:endParaRPr>
        </a:p>
        <a:p>
          <a:r>
            <a:rPr lang="en-GB" sz="900" b="1" baseline="0">
              <a:latin typeface="EYInterstate" panose="02000503020000020004" pitchFamily="2" charset="0"/>
            </a:rPr>
            <a:t>Conclusion:</a:t>
          </a:r>
        </a:p>
        <a:p>
          <a:r>
            <a:rPr lang="en-GB" sz="900" b="0">
              <a:latin typeface="EYInterstate" panose="02000503020000020004" pitchFamily="2" charset="0"/>
            </a:rPr>
            <a:t>The actual</a:t>
          </a:r>
          <a:r>
            <a:rPr lang="en-GB" sz="900" b="0" baseline="0">
              <a:latin typeface="EYInterstate" panose="02000503020000020004" pitchFamily="2" charset="0"/>
            </a:rPr>
            <a:t> payroll costs are in line with our expectations based on the above inputs. </a:t>
          </a:r>
        </a:p>
        <a:p>
          <a:r>
            <a:rPr lang="en-GB" sz="900" b="0" baseline="0">
              <a:latin typeface="EYInterstate" panose="02000503020000020004" pitchFamily="2" charset="0"/>
            </a:rPr>
            <a:t>No significant exceptions were noted.</a:t>
          </a:r>
          <a:endParaRPr lang="en-GB" sz="900" b="0">
            <a:latin typeface="EYInterstate" panose="02000503020000020004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c-file02\finance_common\HBS%20CENTRAL%20FINANCE\2008-09%20Final%20Accounts\Children%20&amp;%20Young%20Peoples%20Service\Phase%20Two%20-%20Due%208th%20May\COMPLETED\Dedicated%20Schools%20Grant%20-%20DSG\DSG%20NOT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GA/_WGA%202014_15/DCT%20Development/DCT%20Versions%20Work%20in%20Progress/WGA_DCT_2014-15_v0.36%20200215.xls" TargetMode="External"/><Relationship Id="rId1" Type="http://schemas.openxmlformats.org/officeDocument/2006/relationships/externalLinkPath" Target="/WGA/_WGA%202014_15/DCT%20Development/DCT%20Versions%20Work%20in%20Progress/WGA_DCT_2014-15_v0.36%2020021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nance%20Control/Final%20Accounts/Final%20Accounts%202009-10/Statement%20of%20Accounts/09-10%20Supporting%20spreadsheets/5)%20Collection%20Fund%2009-10.xls" TargetMode="External"/><Relationship Id="rId1" Type="http://schemas.openxmlformats.org/officeDocument/2006/relationships/externalLinkPath" Target="/Finance%20Control/Final%20Accounts/Final%20Accounts%202009-10/Statement%20of%20Accounts/09-10%20Supporting%20spreadsheets/5)%20Collection%20Fund%2009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c\DFS01\Strategic%20Finance\Capital%20&amp;%20Treasury\Debtfinancing\2008-09\Final%20Accounts\Temporary%20Payment%2008-09%20(use%20this%20one)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04881/Documents/CanvasDocHelper/Evidence/3668f980f7fa4c6fa86cd9cfaa9fb467/18%20MKC%20Payroll%20264GL-Substantive%20analytic%20form.xlsm" TargetMode="External"/><Relationship Id="rId1" Type="http://schemas.openxmlformats.org/officeDocument/2006/relationships/externalLinkPath" Target="/Users/2004881/Documents/CanvasDocHelper/Evidence/3668f980f7fa4c6fa86cd9cfaa9fb467/18%20MKC%20Payroll%20264GL-Substantive%20analytic%20form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nance%20Control/Final%20Accounts/Final%20Accounts%202014-15/Audit%20Pack/K%20-%20Capital/All%20Asset%20Transactions,%20Evidence%20&amp;%20Additional%20Workings%20(K26)/SAP%20Reports/Assets/Investment%20Properties.xlsx" TargetMode="External"/><Relationship Id="rId1" Type="http://schemas.openxmlformats.org/officeDocument/2006/relationships/externalLinkPath" Target="/Finance%20Control/Final%20Accounts/Final%20Accounts%202014-15/Audit%20Pack/K%20-%20Capital/All%20Asset%20Transactions,%20Evidence%20&amp;%20Additional%20Workings%20(K26)/SAP%20Reports/Assets/Investment%20Properti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c\DFS01\Finance%20Control\Final%20Accounts\Final%20Accounts%202009-10\Statement%20of%20Accounts\09-10%20Supporting%20spreadsheets\4)%20Notes%20to%20Core%20Financial%20Statements%2009-10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L237NZ/AppData/Local/Temp/CanvasEvidence/f7c732ed955f45ceb28fc8136ede4c65/Read%20Only%20-%2019%20MKC%20Employee%20costs%20SAR~tmp04113914494.xlsx" TargetMode="External"/><Relationship Id="rId1" Type="http://schemas.openxmlformats.org/officeDocument/2006/relationships/externalLinkPath" Target="/Users/LL237NZ/AppData/Local/Temp/CanvasEvidence/f7c732ed955f45ceb28fc8136ede4c65/Read%20Only%20-%2019%20MKC%20Employee%20costs%20SAR~tmp041139144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Workings"/>
      <sheetName val="Devolved to Schools Analysis"/>
      <sheetName val="ABG Devolved-Del to Schools"/>
      <sheetName val="DSG Actu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cros not enabled"/>
      <sheetName val="Instructions"/>
      <sheetName val="Administration"/>
      <sheetName val="a.Opening_Balances"/>
      <sheetName val="b.Org_Structure"/>
      <sheetName val="d.Function"/>
      <sheetName val="e.Geography"/>
      <sheetName val="f.Previous_Year_Balances"/>
      <sheetName val="g.Sheetnames"/>
      <sheetName val="M-SCOA_Structure"/>
      <sheetName val="M-Previous_Year_Balances"/>
      <sheetName val="M-PY_Proforma_Mapping"/>
      <sheetName val="M-Opening Balances"/>
      <sheetName val="M-Proforma_mapping"/>
      <sheetName val="i.CPID_Transactions"/>
      <sheetName val="CPID_Calc"/>
      <sheetName val="K.Validation_Errors"/>
      <sheetName val="Lock_Val_Staging"/>
      <sheetName val="M-Org_Structure"/>
      <sheetName val="M-Function"/>
      <sheetName val="M-Geography"/>
      <sheetName val="SCOA_Mapping"/>
      <sheetName val="Trial_Balance_Input"/>
      <sheetName val="Trial_Balance_Output"/>
      <sheetName val="CP-Validations"/>
      <sheetName val="CP-SoCI"/>
      <sheetName val="CP-SoFP"/>
      <sheetName val="CP-CFS"/>
      <sheetName val="CP-O-Cost"/>
      <sheetName val="CP-Tax"/>
      <sheetName val="CP-O-Inc"/>
      <sheetName val="CP-FinCost"/>
      <sheetName val="CP-PP&amp;E"/>
      <sheetName val="CP-IFA"/>
      <sheetName val="CP-T&amp;OR"/>
      <sheetName val="CP-T&amp;OP"/>
      <sheetName val="CP-O-Fin-Assets"/>
      <sheetName val="CP-O-Fin-Liab"/>
      <sheetName val="CP-Fin-Insts"/>
      <sheetName val="CP-Cash &amp; Inventories"/>
      <sheetName val="CP-Provisions"/>
      <sheetName val="CP-Reserves"/>
      <sheetName val="CP-Cont-liabilities"/>
      <sheetName val="CP-Assocs &amp; JVs"/>
      <sheetName val="CP-Add-Information"/>
      <sheetName val="CP-Pensions"/>
      <sheetName val="CP-EU Inc, Exp &amp; BS "/>
      <sheetName val="LP-Validations"/>
      <sheetName val="LP-Liabilities &amp; Provs"/>
      <sheetName val="CPID_List"/>
      <sheetName val="SCOA_CPID_Validation"/>
      <sheetName val="M-Validations"/>
      <sheetName val="Validation_Details"/>
      <sheetName val="All Val with formula"/>
      <sheetName val="LP-IAS 19 Pensions"/>
      <sheetName val="LP-CollFund Guidance"/>
      <sheetName val="LP-CollFund"/>
      <sheetName val="LP-Current Assets &amp; AHFS"/>
      <sheetName val="i.PY_Proforma_Mapping"/>
      <sheetName val="LP-Fin Inst"/>
      <sheetName val="LP-Add info-Transferred debt"/>
      <sheetName val="LP-Balance sheet"/>
      <sheetName val="LP-Non-Curr Assets - Add Info"/>
      <sheetName val="LP-Intangibles"/>
      <sheetName val="LP-Restatement CI&amp;E"/>
      <sheetName val="LP-I&amp;E NCS Subjective analysis"/>
      <sheetName val="LP-CI&amp;E"/>
      <sheetName val="h.Proforma_mapping"/>
      <sheetName val="c.SCOA_Structure"/>
      <sheetName val="Amendment log"/>
      <sheetName val="LP-Inv, JVs &amp; Assoc"/>
      <sheetName val="LP-Reserves"/>
      <sheetName val="LP-Additional Data"/>
      <sheetName val="LP-PP&amp;E &amp; Invest Prop"/>
      <sheetName val="LP-Add info - Hways Infr"/>
      <sheetName val="LP-Academies"/>
      <sheetName val="LP-Cash Flow"/>
    </sheetNames>
    <sheetDataSet>
      <sheetData sheetId="0"/>
      <sheetData sheetId="1"/>
      <sheetData sheetId="2"/>
      <sheetData sheetId="3"/>
      <sheetData sheetId="4">
        <row r="1">
          <cell r="A1" t="str">
            <v>BOL</v>
          </cell>
        </row>
        <row r="2">
          <cell r="A2" t="str">
            <v>ACA084</v>
          </cell>
        </row>
        <row r="3">
          <cell r="A3" t="str">
            <v>ACE048</v>
          </cell>
        </row>
        <row r="4">
          <cell r="A4" t="str">
            <v>ACI202</v>
          </cell>
        </row>
        <row r="5">
          <cell r="A5" t="str">
            <v>ACL048</v>
          </cell>
        </row>
        <row r="6">
          <cell r="A6" t="str">
            <v>ACW048</v>
          </cell>
        </row>
        <row r="7">
          <cell r="A7" t="str">
            <v>ACW090</v>
          </cell>
        </row>
        <row r="8">
          <cell r="A8" t="str">
            <v>AFS902</v>
          </cell>
        </row>
        <row r="9">
          <cell r="A9" t="str">
            <v>AHC084</v>
          </cell>
        </row>
        <row r="10">
          <cell r="A10" t="str">
            <v>AHD003</v>
          </cell>
        </row>
        <row r="11">
          <cell r="A11" t="str">
            <v>AHL003</v>
          </cell>
        </row>
        <row r="12">
          <cell r="A12" t="str">
            <v>ANL850</v>
          </cell>
        </row>
        <row r="13">
          <cell r="A13" t="str">
            <v>ARI201</v>
          </cell>
        </row>
        <row r="14">
          <cell r="A14" t="str">
            <v>AUC085</v>
          </cell>
        </row>
        <row r="15">
          <cell r="A15" t="str">
            <v>BAP091</v>
          </cell>
        </row>
        <row r="16">
          <cell r="A16" t="str">
            <v>BBC048</v>
          </cell>
        </row>
        <row r="17">
          <cell r="A17" t="str">
            <v>BCL027</v>
          </cell>
        </row>
        <row r="18">
          <cell r="A18" t="str">
            <v>BEL203</v>
          </cell>
        </row>
        <row r="19">
          <cell r="A19" t="str">
            <v>BFI048</v>
          </cell>
        </row>
        <row r="20">
          <cell r="A20" t="str">
            <v>BHC004</v>
          </cell>
        </row>
        <row r="21">
          <cell r="A21" t="str">
            <v>BIS084</v>
          </cell>
        </row>
        <row r="22">
          <cell r="A22" t="str">
            <v>BKS999</v>
          </cell>
        </row>
        <row r="23">
          <cell r="A23" t="str">
            <v>BLF048</v>
          </cell>
        </row>
        <row r="24">
          <cell r="A24" t="str">
            <v>BNC084</v>
          </cell>
        </row>
        <row r="25">
          <cell r="A25" t="str">
            <v>BOE091</v>
          </cell>
        </row>
        <row r="26">
          <cell r="A26" t="str">
            <v>BOI091</v>
          </cell>
        </row>
        <row r="27">
          <cell r="A27" t="str">
            <v>BRB004</v>
          </cell>
        </row>
        <row r="28">
          <cell r="A28" t="str">
            <v>BRC084</v>
          </cell>
        </row>
        <row r="29">
          <cell r="A29" t="str">
            <v>BRL048</v>
          </cell>
        </row>
        <row r="30">
          <cell r="A30" t="str">
            <v>BRM048</v>
          </cell>
        </row>
        <row r="31">
          <cell r="A31" t="str">
            <v>BSA033</v>
          </cell>
        </row>
        <row r="32">
          <cell r="A32" t="str">
            <v>BSO208</v>
          </cell>
        </row>
        <row r="33">
          <cell r="A33" t="str">
            <v>BTP004</v>
          </cell>
        </row>
        <row r="34">
          <cell r="A34" t="str">
            <v>BTS208</v>
          </cell>
        </row>
        <row r="35">
          <cell r="A35" t="str">
            <v>BWB003</v>
          </cell>
        </row>
        <row r="36">
          <cell r="A36" t="str">
            <v>BWM003</v>
          </cell>
        </row>
        <row r="37">
          <cell r="A37" t="str">
            <v>BYA010</v>
          </cell>
        </row>
        <row r="38">
          <cell r="A38" t="str">
            <v>BYA087</v>
          </cell>
        </row>
        <row r="39">
          <cell r="A39" t="str">
            <v>CAA004</v>
          </cell>
        </row>
        <row r="40">
          <cell r="A40" t="str">
            <v>CAB010</v>
          </cell>
        </row>
        <row r="41">
          <cell r="A41" t="str">
            <v>CAD022</v>
          </cell>
        </row>
        <row r="42">
          <cell r="A42" t="str">
            <v>CAP010</v>
          </cell>
        </row>
        <row r="43">
          <cell r="A43" t="str">
            <v>CAP074</v>
          </cell>
        </row>
        <row r="44">
          <cell r="A44" t="str">
            <v>CBA033</v>
          </cell>
        </row>
        <row r="45">
          <cell r="A45" t="str">
            <v>CDC030</v>
          </cell>
        </row>
        <row r="46">
          <cell r="A46" t="str">
            <v>CDF085</v>
          </cell>
        </row>
        <row r="47">
          <cell r="A47" t="str">
            <v>CEA203</v>
          </cell>
        </row>
        <row r="48">
          <cell r="A48" t="str">
            <v>CEF003</v>
          </cell>
        </row>
        <row r="49">
          <cell r="A49" t="str">
            <v>CEF999</v>
          </cell>
        </row>
        <row r="50">
          <cell r="A50" t="str">
            <v>CFA022</v>
          </cell>
        </row>
        <row r="51">
          <cell r="A51" t="str">
            <v>CFO084</v>
          </cell>
        </row>
        <row r="52">
          <cell r="A52" t="str">
            <v>CFT048</v>
          </cell>
        </row>
        <row r="53">
          <cell r="A53" t="str">
            <v>CFW003</v>
          </cell>
        </row>
        <row r="54">
          <cell r="A54" t="str">
            <v>CGA999</v>
          </cell>
        </row>
        <row r="55">
          <cell r="A55" t="str">
            <v>CGM003</v>
          </cell>
        </row>
        <row r="56">
          <cell r="A56" t="str">
            <v>CHC009</v>
          </cell>
        </row>
        <row r="57">
          <cell r="A57" t="str">
            <v>CHP033</v>
          </cell>
        </row>
        <row r="58">
          <cell r="A58" t="str">
            <v>CIA090</v>
          </cell>
        </row>
        <row r="59">
          <cell r="A59" t="str">
            <v>CIC047</v>
          </cell>
        </row>
        <row r="60">
          <cell r="A60" t="str">
            <v>CIS075</v>
          </cell>
        </row>
        <row r="61">
          <cell r="A61" t="str">
            <v>CLA085</v>
          </cell>
        </row>
        <row r="62">
          <cell r="A62" t="str">
            <v>CLW090</v>
          </cell>
        </row>
        <row r="63">
          <cell r="A63" t="str">
            <v>CMB075</v>
          </cell>
        </row>
        <row r="64">
          <cell r="A64" t="str">
            <v>CMC084</v>
          </cell>
        </row>
        <row r="65">
          <cell r="A65" t="str">
            <v>CNC066</v>
          </cell>
        </row>
        <row r="66">
          <cell r="A66" t="str">
            <v>COF888</v>
          </cell>
        </row>
        <row r="67">
          <cell r="A67" t="str">
            <v>COH084</v>
          </cell>
        </row>
        <row r="68">
          <cell r="A68" t="str">
            <v>COI010</v>
          </cell>
        </row>
        <row r="69">
          <cell r="A69" t="str">
            <v>COL066</v>
          </cell>
        </row>
        <row r="70">
          <cell r="A70" t="str">
            <v>COM085</v>
          </cell>
        </row>
        <row r="71">
          <cell r="A71" t="str">
            <v>COP034</v>
          </cell>
        </row>
        <row r="72">
          <cell r="A72" t="str">
            <v>COR211</v>
          </cell>
        </row>
        <row r="73">
          <cell r="A73" t="str">
            <v>CPS016</v>
          </cell>
        </row>
        <row r="74">
          <cell r="A74" t="str">
            <v>CQC033</v>
          </cell>
        </row>
        <row r="75">
          <cell r="A75" t="str">
            <v>CRA075</v>
          </cell>
        </row>
        <row r="76">
          <cell r="A76" t="str">
            <v>CRC066</v>
          </cell>
        </row>
        <row r="77">
          <cell r="A77" t="str">
            <v>CRC075</v>
          </cell>
        </row>
        <row r="78">
          <cell r="A78" t="str">
            <v>CRE075</v>
          </cell>
        </row>
        <row r="79">
          <cell r="A79" t="str">
            <v>CRP033</v>
          </cell>
        </row>
        <row r="80">
          <cell r="A80" t="str">
            <v>CSF047</v>
          </cell>
        </row>
        <row r="81">
          <cell r="A81" t="str">
            <v>CSS010</v>
          </cell>
        </row>
        <row r="82">
          <cell r="A82" t="str">
            <v>CTF888</v>
          </cell>
        </row>
        <row r="83">
          <cell r="A83" t="str">
            <v>CWA090</v>
          </cell>
        </row>
        <row r="84">
          <cell r="A84" t="str">
            <v>DAR201</v>
          </cell>
        </row>
        <row r="85">
          <cell r="A85" t="str">
            <v>DCA202</v>
          </cell>
        </row>
        <row r="86">
          <cell r="A86" t="str">
            <v>DCF999</v>
          </cell>
        </row>
        <row r="87">
          <cell r="A87" t="str">
            <v>DCM048</v>
          </cell>
        </row>
        <row r="88">
          <cell r="A88" t="str">
            <v>DEC066</v>
          </cell>
        </row>
        <row r="89">
          <cell r="A89" t="str">
            <v>DEL207</v>
          </cell>
        </row>
        <row r="90">
          <cell r="A90" t="str">
            <v>DEN206</v>
          </cell>
        </row>
        <row r="91">
          <cell r="A91" t="str">
            <v>DET204</v>
          </cell>
        </row>
        <row r="92">
          <cell r="A92" t="str">
            <v>DFE022</v>
          </cell>
        </row>
        <row r="93">
          <cell r="A93" t="str">
            <v>DFP205</v>
          </cell>
        </row>
        <row r="94">
          <cell r="A94" t="str">
            <v>DFT004</v>
          </cell>
        </row>
        <row r="95">
          <cell r="A95" t="str">
            <v>DHB004</v>
          </cell>
        </row>
        <row r="96">
          <cell r="A96" t="str">
            <v>DID030</v>
          </cell>
        </row>
        <row r="97">
          <cell r="A97" t="str">
            <v>DMA888</v>
          </cell>
        </row>
        <row r="98">
          <cell r="A98" t="str">
            <v>DMB075</v>
          </cell>
        </row>
        <row r="99">
          <cell r="A99" t="str">
            <v>DMO087</v>
          </cell>
        </row>
        <row r="100">
          <cell r="A100" t="str">
            <v>DOH033</v>
          </cell>
        </row>
        <row r="101">
          <cell r="A101" t="str">
            <v>DOJ213</v>
          </cell>
        </row>
        <row r="102">
          <cell r="A102" t="str">
            <v>DRD209</v>
          </cell>
        </row>
        <row r="103">
          <cell r="A103" t="str">
            <v>DRS004</v>
          </cell>
        </row>
        <row r="104">
          <cell r="A104" t="str">
            <v>DSA004</v>
          </cell>
        </row>
        <row r="105">
          <cell r="A105" t="str">
            <v>DSD210</v>
          </cell>
        </row>
        <row r="106">
          <cell r="A106" t="str">
            <v>DSG017</v>
          </cell>
        </row>
        <row r="107">
          <cell r="A107" t="str">
            <v>DSR066</v>
          </cell>
        </row>
        <row r="108">
          <cell r="A108" t="str">
            <v>DST017</v>
          </cell>
        </row>
        <row r="109">
          <cell r="A109" t="str">
            <v>DVL004</v>
          </cell>
        </row>
        <row r="110">
          <cell r="A110" t="str">
            <v>DWP032</v>
          </cell>
        </row>
        <row r="111">
          <cell r="A111" t="str">
            <v>E0101X</v>
          </cell>
        </row>
        <row r="112">
          <cell r="A112" t="str">
            <v>E0102X</v>
          </cell>
        </row>
        <row r="113">
          <cell r="A113" t="str">
            <v>E0103X</v>
          </cell>
        </row>
        <row r="114">
          <cell r="A114" t="str">
            <v>E0104X</v>
          </cell>
        </row>
        <row r="115">
          <cell r="A115" t="str">
            <v>E0201X</v>
          </cell>
        </row>
        <row r="116">
          <cell r="A116" t="str">
            <v>E0202X</v>
          </cell>
        </row>
        <row r="117">
          <cell r="A117" t="str">
            <v>E0203X</v>
          </cell>
        </row>
        <row r="118">
          <cell r="A118" t="str">
            <v>E0301X</v>
          </cell>
        </row>
        <row r="119">
          <cell r="A119" t="str">
            <v>E0302X</v>
          </cell>
        </row>
        <row r="120">
          <cell r="A120" t="str">
            <v>E0303X</v>
          </cell>
        </row>
        <row r="121">
          <cell r="A121" t="str">
            <v>E0304X</v>
          </cell>
        </row>
        <row r="122">
          <cell r="A122" t="str">
            <v>E0305X</v>
          </cell>
        </row>
        <row r="123">
          <cell r="A123" t="str">
            <v>E0306X</v>
          </cell>
        </row>
        <row r="124">
          <cell r="A124" t="str">
            <v>E0401X</v>
          </cell>
        </row>
        <row r="125">
          <cell r="A125" t="str">
            <v>E0421X</v>
          </cell>
        </row>
        <row r="126">
          <cell r="A126" t="str">
            <v>E0431X</v>
          </cell>
        </row>
        <row r="127">
          <cell r="A127" t="str">
            <v>E0432X</v>
          </cell>
        </row>
        <row r="128">
          <cell r="A128" t="str">
            <v>E0434X</v>
          </cell>
        </row>
        <row r="129">
          <cell r="A129" t="str">
            <v>E0435X</v>
          </cell>
        </row>
        <row r="130">
          <cell r="A130" t="str">
            <v>E0501X</v>
          </cell>
        </row>
        <row r="131">
          <cell r="A131" t="str">
            <v>E0521X</v>
          </cell>
        </row>
        <row r="132">
          <cell r="A132" t="str">
            <v>E0531X</v>
          </cell>
        </row>
        <row r="133">
          <cell r="A133" t="str">
            <v>E0532X</v>
          </cell>
        </row>
        <row r="134">
          <cell r="A134" t="str">
            <v>E0533X</v>
          </cell>
        </row>
        <row r="135">
          <cell r="A135" t="str">
            <v>E0536X</v>
          </cell>
        </row>
        <row r="136">
          <cell r="A136" t="str">
            <v>E0551X</v>
          </cell>
        </row>
        <row r="137">
          <cell r="A137" t="str">
            <v>E0601X</v>
          </cell>
        </row>
        <row r="138">
          <cell r="A138" t="str">
            <v>E0602X</v>
          </cell>
        </row>
        <row r="139">
          <cell r="A139" t="str">
            <v>E0603X</v>
          </cell>
        </row>
        <row r="140">
          <cell r="A140" t="str">
            <v>E0604X</v>
          </cell>
        </row>
        <row r="141">
          <cell r="A141" t="str">
            <v>E0701X</v>
          </cell>
        </row>
        <row r="142">
          <cell r="A142" t="str">
            <v>E0702X</v>
          </cell>
        </row>
        <row r="143">
          <cell r="A143" t="str">
            <v>E0703X</v>
          </cell>
        </row>
        <row r="144">
          <cell r="A144" t="str">
            <v>E0704X</v>
          </cell>
        </row>
        <row r="145">
          <cell r="A145" t="str">
            <v>E0801X</v>
          </cell>
        </row>
        <row r="146">
          <cell r="A146" t="str">
            <v>E0920X</v>
          </cell>
        </row>
        <row r="147">
          <cell r="A147" t="str">
            <v>E0931X</v>
          </cell>
        </row>
        <row r="148">
          <cell r="A148" t="str">
            <v>E0932X</v>
          </cell>
        </row>
        <row r="149">
          <cell r="A149" t="str">
            <v>E0933X</v>
          </cell>
        </row>
        <row r="150">
          <cell r="A150" t="str">
            <v>E0934X</v>
          </cell>
        </row>
        <row r="151">
          <cell r="A151" t="str">
            <v>E0935X</v>
          </cell>
        </row>
        <row r="152">
          <cell r="A152" t="str">
            <v>E0936X</v>
          </cell>
        </row>
        <row r="153">
          <cell r="A153" t="str">
            <v>E1001X</v>
          </cell>
        </row>
        <row r="154">
          <cell r="A154" t="str">
            <v>E1021X</v>
          </cell>
        </row>
        <row r="155">
          <cell r="A155" t="str">
            <v>E1031X</v>
          </cell>
        </row>
        <row r="156">
          <cell r="A156" t="str">
            <v>E1032X</v>
          </cell>
        </row>
        <row r="157">
          <cell r="A157" t="str">
            <v>E1033X</v>
          </cell>
        </row>
        <row r="158">
          <cell r="A158" t="str">
            <v>E1035X</v>
          </cell>
        </row>
        <row r="159">
          <cell r="A159" t="str">
            <v>E1036X</v>
          </cell>
        </row>
        <row r="160">
          <cell r="A160" t="str">
            <v>E1037X</v>
          </cell>
        </row>
        <row r="161">
          <cell r="A161" t="str">
            <v>E1038X</v>
          </cell>
        </row>
        <row r="162">
          <cell r="A162" t="str">
            <v>E1039X</v>
          </cell>
        </row>
        <row r="163">
          <cell r="A163" t="str">
            <v>E1101X</v>
          </cell>
        </row>
        <row r="164">
          <cell r="A164" t="str">
            <v>E1102X</v>
          </cell>
        </row>
        <row r="165">
          <cell r="A165" t="str">
            <v>E1121X</v>
          </cell>
        </row>
        <row r="166">
          <cell r="A166" t="str">
            <v>E1131X</v>
          </cell>
        </row>
        <row r="167">
          <cell r="A167" t="str">
            <v>E1132X</v>
          </cell>
        </row>
        <row r="168">
          <cell r="A168" t="str">
            <v>E1133X</v>
          </cell>
        </row>
        <row r="169">
          <cell r="A169" t="str">
            <v>E1134X</v>
          </cell>
        </row>
        <row r="170">
          <cell r="A170" t="str">
            <v>E1136X</v>
          </cell>
        </row>
        <row r="171">
          <cell r="A171" t="str">
            <v>E1137X</v>
          </cell>
        </row>
        <row r="172">
          <cell r="A172" t="str">
            <v>E1139X</v>
          </cell>
        </row>
        <row r="173">
          <cell r="A173" t="str">
            <v>E1140X</v>
          </cell>
        </row>
        <row r="174">
          <cell r="A174" t="str">
            <v>E1201X</v>
          </cell>
        </row>
        <row r="175">
          <cell r="A175" t="str">
            <v>E1202X</v>
          </cell>
        </row>
        <row r="176">
          <cell r="A176" t="str">
            <v>E1221X</v>
          </cell>
        </row>
        <row r="177">
          <cell r="A177" t="str">
            <v>E1232X</v>
          </cell>
        </row>
        <row r="178">
          <cell r="A178" t="str">
            <v>E1233X</v>
          </cell>
        </row>
        <row r="179">
          <cell r="A179" t="str">
            <v>E1234X</v>
          </cell>
        </row>
        <row r="180">
          <cell r="A180" t="str">
            <v>E1236X</v>
          </cell>
        </row>
        <row r="181">
          <cell r="A181" t="str">
            <v>E1237X</v>
          </cell>
        </row>
        <row r="182">
          <cell r="A182" t="str">
            <v>E1238X</v>
          </cell>
        </row>
        <row r="183">
          <cell r="A183" t="str">
            <v>E1301X</v>
          </cell>
        </row>
        <row r="184">
          <cell r="A184" t="str">
            <v>E1302X</v>
          </cell>
        </row>
        <row r="185">
          <cell r="A185" t="str">
            <v>E1401X</v>
          </cell>
        </row>
        <row r="186">
          <cell r="A186" t="str">
            <v>E1421X</v>
          </cell>
        </row>
        <row r="187">
          <cell r="A187" t="str">
            <v>E1432X</v>
          </cell>
        </row>
        <row r="188">
          <cell r="A188" t="str">
            <v>E1433X</v>
          </cell>
        </row>
        <row r="189">
          <cell r="A189" t="str">
            <v>E1435X</v>
          </cell>
        </row>
        <row r="190">
          <cell r="A190" t="str">
            <v>E1436X</v>
          </cell>
        </row>
        <row r="191">
          <cell r="A191" t="str">
            <v>E1437X</v>
          </cell>
        </row>
        <row r="192">
          <cell r="A192" t="str">
            <v>E1501X</v>
          </cell>
        </row>
        <row r="193">
          <cell r="A193" t="str">
            <v>E1502X</v>
          </cell>
        </row>
        <row r="194">
          <cell r="A194" t="str">
            <v>E1521X</v>
          </cell>
        </row>
        <row r="195">
          <cell r="A195" t="str">
            <v>E1531X</v>
          </cell>
        </row>
        <row r="196">
          <cell r="A196" t="str">
            <v>E1532X</v>
          </cell>
        </row>
        <row r="197">
          <cell r="A197" t="str">
            <v>E1533X</v>
          </cell>
        </row>
        <row r="198">
          <cell r="A198" t="str">
            <v>E1534X</v>
          </cell>
        </row>
        <row r="199">
          <cell r="A199" t="str">
            <v>E1535X</v>
          </cell>
        </row>
        <row r="200">
          <cell r="A200" t="str">
            <v>E1536X</v>
          </cell>
        </row>
        <row r="201">
          <cell r="A201" t="str">
            <v>E1537X</v>
          </cell>
        </row>
        <row r="202">
          <cell r="A202" t="str">
            <v>E1538X</v>
          </cell>
        </row>
        <row r="203">
          <cell r="A203" t="str">
            <v>E1539X</v>
          </cell>
        </row>
        <row r="204">
          <cell r="A204" t="str">
            <v>E1540X</v>
          </cell>
        </row>
        <row r="205">
          <cell r="A205" t="str">
            <v>E1542X</v>
          </cell>
        </row>
        <row r="206">
          <cell r="A206" t="str">
            <v>E1544X</v>
          </cell>
        </row>
        <row r="207">
          <cell r="A207" t="str">
            <v>E1620X</v>
          </cell>
        </row>
        <row r="208">
          <cell r="A208" t="str">
            <v>E1631X</v>
          </cell>
        </row>
        <row r="209">
          <cell r="A209" t="str">
            <v>E1632X</v>
          </cell>
        </row>
        <row r="210">
          <cell r="A210" t="str">
            <v>E1633X</v>
          </cell>
        </row>
        <row r="211">
          <cell r="A211" t="str">
            <v>E1634X</v>
          </cell>
        </row>
        <row r="212">
          <cell r="A212" t="str">
            <v>E1635X</v>
          </cell>
        </row>
        <row r="213">
          <cell r="A213" t="str">
            <v>E1636X</v>
          </cell>
        </row>
        <row r="214">
          <cell r="A214" t="str">
            <v>E1701X</v>
          </cell>
        </row>
        <row r="215">
          <cell r="A215" t="str">
            <v>E1702X</v>
          </cell>
        </row>
        <row r="216">
          <cell r="A216" t="str">
            <v>E1721X</v>
          </cell>
        </row>
        <row r="217">
          <cell r="A217" t="str">
            <v>E1731X</v>
          </cell>
        </row>
        <row r="218">
          <cell r="A218" t="str">
            <v>E1732X</v>
          </cell>
        </row>
        <row r="219">
          <cell r="A219" t="str">
            <v>E1733X</v>
          </cell>
        </row>
        <row r="220">
          <cell r="A220" t="str">
            <v>E1734X</v>
          </cell>
        </row>
        <row r="221">
          <cell r="A221" t="str">
            <v>E1735X</v>
          </cell>
        </row>
        <row r="222">
          <cell r="A222" t="str">
            <v>E1736X</v>
          </cell>
        </row>
        <row r="223">
          <cell r="A223" t="str">
            <v>E1737X</v>
          </cell>
        </row>
        <row r="224">
          <cell r="A224" t="str">
            <v>E1738X</v>
          </cell>
        </row>
        <row r="225">
          <cell r="A225" t="str">
            <v>E1740X</v>
          </cell>
        </row>
        <row r="226">
          <cell r="A226" t="str">
            <v>E1742X</v>
          </cell>
        </row>
        <row r="227">
          <cell r="A227" t="str">
            <v>E1743X</v>
          </cell>
        </row>
        <row r="228">
          <cell r="A228" t="str">
            <v>E1801X</v>
          </cell>
        </row>
        <row r="229">
          <cell r="A229" t="str">
            <v>E1821X</v>
          </cell>
        </row>
        <row r="230">
          <cell r="A230" t="str">
            <v>E1831X</v>
          </cell>
        </row>
        <row r="231">
          <cell r="A231" t="str">
            <v>E1835X</v>
          </cell>
        </row>
        <row r="232">
          <cell r="A232" t="str">
            <v>E1837X</v>
          </cell>
        </row>
        <row r="233">
          <cell r="A233" t="str">
            <v>E1838X</v>
          </cell>
        </row>
        <row r="234">
          <cell r="A234" t="str">
            <v>E1839X</v>
          </cell>
        </row>
        <row r="235">
          <cell r="A235" t="str">
            <v>E1851X</v>
          </cell>
        </row>
        <row r="236">
          <cell r="A236" t="str">
            <v>E1920X</v>
          </cell>
        </row>
        <row r="237">
          <cell r="A237" t="str">
            <v>E1931X</v>
          </cell>
        </row>
        <row r="238">
          <cell r="A238" t="str">
            <v>E1932X</v>
          </cell>
        </row>
        <row r="239">
          <cell r="A239" t="str">
            <v>E1933X</v>
          </cell>
        </row>
        <row r="240">
          <cell r="A240" t="str">
            <v>E1934X</v>
          </cell>
        </row>
        <row r="241">
          <cell r="A241" t="str">
            <v>E1935X</v>
          </cell>
        </row>
        <row r="242">
          <cell r="A242" t="str">
            <v>E1936X</v>
          </cell>
        </row>
        <row r="243">
          <cell r="A243" t="str">
            <v>E1937X</v>
          </cell>
        </row>
        <row r="244">
          <cell r="A244" t="str">
            <v>E1938X</v>
          </cell>
        </row>
        <row r="245">
          <cell r="A245" t="str">
            <v>E1939X</v>
          </cell>
        </row>
        <row r="246">
          <cell r="A246" t="str">
            <v>E1940X</v>
          </cell>
        </row>
        <row r="247">
          <cell r="A247" t="str">
            <v>E2001X</v>
          </cell>
        </row>
        <row r="248">
          <cell r="A248" t="str">
            <v>E2002X</v>
          </cell>
        </row>
        <row r="249">
          <cell r="A249" t="str">
            <v>E2003X</v>
          </cell>
        </row>
        <row r="250">
          <cell r="A250" t="str">
            <v>E2004X</v>
          </cell>
        </row>
        <row r="251">
          <cell r="A251" t="str">
            <v>E2101X</v>
          </cell>
        </row>
        <row r="252">
          <cell r="A252" t="str">
            <v>E2201X</v>
          </cell>
        </row>
        <row r="253">
          <cell r="A253" t="str">
            <v>E2221X</v>
          </cell>
        </row>
        <row r="254">
          <cell r="A254" t="str">
            <v>E2231X</v>
          </cell>
        </row>
        <row r="255">
          <cell r="A255" t="str">
            <v>E2232X</v>
          </cell>
        </row>
        <row r="256">
          <cell r="A256" t="str">
            <v>E2233X</v>
          </cell>
        </row>
        <row r="257">
          <cell r="A257" t="str">
            <v>E2234X</v>
          </cell>
        </row>
        <row r="258">
          <cell r="A258" t="str">
            <v>E2236X</v>
          </cell>
        </row>
        <row r="259">
          <cell r="A259" t="str">
            <v>E2237X</v>
          </cell>
        </row>
        <row r="260">
          <cell r="A260" t="str">
            <v>E2239X</v>
          </cell>
        </row>
        <row r="261">
          <cell r="A261" t="str">
            <v>E2240X</v>
          </cell>
        </row>
        <row r="262">
          <cell r="A262" t="str">
            <v>E2241X</v>
          </cell>
        </row>
        <row r="263">
          <cell r="A263" t="str">
            <v>E2242X</v>
          </cell>
        </row>
        <row r="264">
          <cell r="A264" t="str">
            <v>E2243X</v>
          </cell>
        </row>
        <row r="265">
          <cell r="A265" t="str">
            <v>E2244X</v>
          </cell>
        </row>
        <row r="266">
          <cell r="A266" t="str">
            <v>E2301X</v>
          </cell>
        </row>
        <row r="267">
          <cell r="A267" t="str">
            <v>E2302X</v>
          </cell>
        </row>
        <row r="268">
          <cell r="A268" t="str">
            <v>E2321X</v>
          </cell>
        </row>
        <row r="269">
          <cell r="A269" t="str">
            <v>E2333X</v>
          </cell>
        </row>
        <row r="270">
          <cell r="A270" t="str">
            <v>E2334X</v>
          </cell>
        </row>
        <row r="271">
          <cell r="A271" t="str">
            <v>E2335X</v>
          </cell>
        </row>
        <row r="272">
          <cell r="A272" t="str">
            <v>E2336X</v>
          </cell>
        </row>
        <row r="273">
          <cell r="A273" t="str">
            <v>E2337X</v>
          </cell>
        </row>
        <row r="274">
          <cell r="A274" t="str">
            <v>E2338X</v>
          </cell>
        </row>
        <row r="275">
          <cell r="A275" t="str">
            <v>E2339X</v>
          </cell>
        </row>
        <row r="276">
          <cell r="A276" t="str">
            <v>E2340X</v>
          </cell>
        </row>
        <row r="277">
          <cell r="A277" t="str">
            <v>E2341X</v>
          </cell>
        </row>
        <row r="278">
          <cell r="A278" t="str">
            <v>E2342X</v>
          </cell>
        </row>
        <row r="279">
          <cell r="A279" t="str">
            <v>E2343X</v>
          </cell>
        </row>
        <row r="280">
          <cell r="A280" t="str">
            <v>E2344X</v>
          </cell>
        </row>
        <row r="281">
          <cell r="A281" t="str">
            <v>E2401X</v>
          </cell>
        </row>
        <row r="282">
          <cell r="A282" t="str">
            <v>E2402X</v>
          </cell>
        </row>
        <row r="283">
          <cell r="A283" t="str">
            <v>E2421X</v>
          </cell>
        </row>
        <row r="284">
          <cell r="A284" t="str">
            <v>E2431X</v>
          </cell>
        </row>
        <row r="285">
          <cell r="A285" t="str">
            <v>E2432X</v>
          </cell>
        </row>
        <row r="286">
          <cell r="A286" t="str">
            <v>E2433X</v>
          </cell>
        </row>
        <row r="287">
          <cell r="A287" t="str">
            <v>E2434X</v>
          </cell>
        </row>
        <row r="288">
          <cell r="A288" t="str">
            <v>E2436X</v>
          </cell>
        </row>
        <row r="289">
          <cell r="A289" t="str">
            <v>E2437X</v>
          </cell>
        </row>
        <row r="290">
          <cell r="A290" t="str">
            <v>E2438X</v>
          </cell>
        </row>
        <row r="291">
          <cell r="A291" t="str">
            <v>E2520X</v>
          </cell>
        </row>
        <row r="292">
          <cell r="A292" t="str">
            <v>E2531X</v>
          </cell>
        </row>
        <row r="293">
          <cell r="A293" t="str">
            <v>E2532X</v>
          </cell>
        </row>
        <row r="294">
          <cell r="A294" t="str">
            <v>E2533X</v>
          </cell>
        </row>
        <row r="295">
          <cell r="A295" t="str">
            <v>E2534X</v>
          </cell>
        </row>
        <row r="296">
          <cell r="A296" t="str">
            <v>E2535X</v>
          </cell>
        </row>
        <row r="297">
          <cell r="A297" t="str">
            <v>E2536X</v>
          </cell>
        </row>
        <row r="298">
          <cell r="A298" t="str">
            <v>E2537X</v>
          </cell>
        </row>
        <row r="299">
          <cell r="A299" t="str">
            <v>E2620X</v>
          </cell>
        </row>
        <row r="300">
          <cell r="A300" t="str">
            <v>E2631X</v>
          </cell>
        </row>
        <row r="301">
          <cell r="A301" t="str">
            <v>E2632X</v>
          </cell>
        </row>
        <row r="302">
          <cell r="A302" t="str">
            <v>E2633X</v>
          </cell>
        </row>
        <row r="303">
          <cell r="A303" t="str">
            <v>E2634X</v>
          </cell>
        </row>
        <row r="304">
          <cell r="A304" t="str">
            <v>E2635X</v>
          </cell>
        </row>
        <row r="305">
          <cell r="A305" t="str">
            <v>E2636X</v>
          </cell>
        </row>
        <row r="306">
          <cell r="A306" t="str">
            <v>E2637X</v>
          </cell>
        </row>
        <row r="307">
          <cell r="A307" t="str">
            <v>E2701X</v>
          </cell>
        </row>
        <row r="308">
          <cell r="A308" t="str">
            <v>E2721X</v>
          </cell>
        </row>
        <row r="309">
          <cell r="A309" t="str">
            <v>E2731X</v>
          </cell>
        </row>
        <row r="310">
          <cell r="A310" t="str">
            <v>E2732X</v>
          </cell>
        </row>
        <row r="311">
          <cell r="A311" t="str">
            <v>E2734X</v>
          </cell>
        </row>
        <row r="312">
          <cell r="A312" t="str">
            <v>E2736X</v>
          </cell>
        </row>
        <row r="313">
          <cell r="A313" t="str">
            <v>E2753X</v>
          </cell>
        </row>
        <row r="314">
          <cell r="A314" t="str">
            <v>E2755X</v>
          </cell>
        </row>
        <row r="315">
          <cell r="A315" t="str">
            <v>E2757X</v>
          </cell>
        </row>
        <row r="316">
          <cell r="A316" t="str">
            <v>E2820X</v>
          </cell>
        </row>
        <row r="317">
          <cell r="A317" t="str">
            <v>E2831X</v>
          </cell>
        </row>
        <row r="318">
          <cell r="A318" t="str">
            <v>E2832X</v>
          </cell>
        </row>
        <row r="319">
          <cell r="A319" t="str">
            <v>E2833X</v>
          </cell>
        </row>
        <row r="320">
          <cell r="A320" t="str">
            <v>E2834X</v>
          </cell>
        </row>
        <row r="321">
          <cell r="A321" t="str">
            <v>E2835X</v>
          </cell>
        </row>
        <row r="322">
          <cell r="A322" t="str">
            <v>E2836X</v>
          </cell>
        </row>
        <row r="323">
          <cell r="A323" t="str">
            <v>E2837X</v>
          </cell>
        </row>
        <row r="324">
          <cell r="A324" t="str">
            <v>E2901X</v>
          </cell>
        </row>
        <row r="325">
          <cell r="A325" t="str">
            <v>E3001X</v>
          </cell>
        </row>
        <row r="326">
          <cell r="A326" t="str">
            <v>E3021X</v>
          </cell>
        </row>
        <row r="327">
          <cell r="A327" t="str">
            <v>E3031X</v>
          </cell>
        </row>
        <row r="328">
          <cell r="A328" t="str">
            <v>E3032X</v>
          </cell>
        </row>
        <row r="329">
          <cell r="A329" t="str">
            <v>E3033X</v>
          </cell>
        </row>
        <row r="330">
          <cell r="A330" t="str">
            <v>E3034X</v>
          </cell>
        </row>
        <row r="331">
          <cell r="A331" t="str">
            <v>E3035X</v>
          </cell>
        </row>
        <row r="332">
          <cell r="A332" t="str">
            <v>E3036X</v>
          </cell>
        </row>
        <row r="333">
          <cell r="A333" t="str">
            <v>E3038X</v>
          </cell>
        </row>
        <row r="334">
          <cell r="A334" t="str">
            <v>E3120X</v>
          </cell>
        </row>
        <row r="335">
          <cell r="A335" t="str">
            <v>E3131X</v>
          </cell>
        </row>
        <row r="336">
          <cell r="A336" t="str">
            <v>E3132X</v>
          </cell>
        </row>
        <row r="337">
          <cell r="A337" t="str">
            <v>E3133X</v>
          </cell>
        </row>
        <row r="338">
          <cell r="A338" t="str">
            <v>E3134X</v>
          </cell>
        </row>
        <row r="339">
          <cell r="A339" t="str">
            <v>E3135X</v>
          </cell>
        </row>
        <row r="340">
          <cell r="A340" t="str">
            <v>E3201X</v>
          </cell>
        </row>
        <row r="341">
          <cell r="A341" t="str">
            <v>E3202X</v>
          </cell>
        </row>
        <row r="342">
          <cell r="A342" t="str">
            <v>E3320X</v>
          </cell>
        </row>
        <row r="343">
          <cell r="A343" t="str">
            <v>E3331X</v>
          </cell>
        </row>
        <row r="344">
          <cell r="A344" t="str">
            <v>E3332X</v>
          </cell>
        </row>
        <row r="345">
          <cell r="A345" t="str">
            <v>E3333X</v>
          </cell>
        </row>
        <row r="346">
          <cell r="A346" t="str">
            <v>E3334X</v>
          </cell>
        </row>
        <row r="347">
          <cell r="A347" t="str">
            <v>E3335X</v>
          </cell>
        </row>
        <row r="348">
          <cell r="A348" t="str">
            <v>E3401X</v>
          </cell>
        </row>
        <row r="349">
          <cell r="A349" t="str">
            <v>E3421X</v>
          </cell>
        </row>
        <row r="350">
          <cell r="A350" t="str">
            <v>E3431X</v>
          </cell>
        </row>
        <row r="351">
          <cell r="A351" t="str">
            <v>E3432X</v>
          </cell>
        </row>
        <row r="352">
          <cell r="A352" t="str">
            <v>E3433X</v>
          </cell>
        </row>
        <row r="353">
          <cell r="A353" t="str">
            <v>E3434X</v>
          </cell>
        </row>
        <row r="354">
          <cell r="A354" t="str">
            <v>E3435X</v>
          </cell>
        </row>
        <row r="355">
          <cell r="A355" t="str">
            <v>E3436X</v>
          </cell>
        </row>
        <row r="356">
          <cell r="A356" t="str">
            <v>E3437X</v>
          </cell>
        </row>
        <row r="357">
          <cell r="A357" t="str">
            <v>E3439X</v>
          </cell>
        </row>
        <row r="358">
          <cell r="A358" t="str">
            <v>E3520X</v>
          </cell>
        </row>
        <row r="359">
          <cell r="A359" t="str">
            <v>E3531X</v>
          </cell>
        </row>
        <row r="360">
          <cell r="A360" t="str">
            <v>E3532X</v>
          </cell>
        </row>
        <row r="361">
          <cell r="A361" t="str">
            <v>E3533X</v>
          </cell>
        </row>
        <row r="362">
          <cell r="A362" t="str">
            <v>E3534X</v>
          </cell>
        </row>
        <row r="363">
          <cell r="A363" t="str">
            <v>E3535X</v>
          </cell>
        </row>
        <row r="364">
          <cell r="A364" t="str">
            <v>E3536X</v>
          </cell>
        </row>
        <row r="365">
          <cell r="A365" t="str">
            <v>E3537X</v>
          </cell>
        </row>
        <row r="366">
          <cell r="A366" t="str">
            <v>E3620X</v>
          </cell>
        </row>
        <row r="367">
          <cell r="A367" t="str">
            <v>E3631X</v>
          </cell>
        </row>
        <row r="368">
          <cell r="A368" t="str">
            <v>E3632X</v>
          </cell>
        </row>
        <row r="369">
          <cell r="A369" t="str">
            <v>E3633X</v>
          </cell>
        </row>
        <row r="370">
          <cell r="A370" t="str">
            <v>E3634X</v>
          </cell>
        </row>
        <row r="371">
          <cell r="A371" t="str">
            <v>E3635X</v>
          </cell>
        </row>
        <row r="372">
          <cell r="A372" t="str">
            <v>E3636X</v>
          </cell>
        </row>
        <row r="373">
          <cell r="A373" t="str">
            <v>E3637X</v>
          </cell>
        </row>
        <row r="374">
          <cell r="A374" t="str">
            <v>E3638X</v>
          </cell>
        </row>
        <row r="375">
          <cell r="A375" t="str">
            <v>E3639X</v>
          </cell>
        </row>
        <row r="376">
          <cell r="A376" t="str">
            <v>E3640X</v>
          </cell>
        </row>
        <row r="377">
          <cell r="A377" t="str">
            <v>E3641X</v>
          </cell>
        </row>
        <row r="378">
          <cell r="A378" t="str">
            <v>E3720X</v>
          </cell>
        </row>
        <row r="379">
          <cell r="A379" t="str">
            <v>E3731X</v>
          </cell>
        </row>
        <row r="380">
          <cell r="A380" t="str">
            <v>E3732X</v>
          </cell>
        </row>
        <row r="381">
          <cell r="A381" t="str">
            <v>E3733X</v>
          </cell>
        </row>
        <row r="382">
          <cell r="A382" t="str">
            <v>E3734X</v>
          </cell>
        </row>
        <row r="383">
          <cell r="A383" t="str">
            <v>E3735X</v>
          </cell>
        </row>
        <row r="384">
          <cell r="A384" t="str">
            <v>E3820X</v>
          </cell>
        </row>
        <row r="385">
          <cell r="A385" t="str">
            <v>E3831X</v>
          </cell>
        </row>
        <row r="386">
          <cell r="A386" t="str">
            <v>E3832X</v>
          </cell>
        </row>
        <row r="387">
          <cell r="A387" t="str">
            <v>E3833X</v>
          </cell>
        </row>
        <row r="388">
          <cell r="A388" t="str">
            <v>E3834X</v>
          </cell>
        </row>
        <row r="389">
          <cell r="A389" t="str">
            <v>E3835X</v>
          </cell>
        </row>
        <row r="390">
          <cell r="A390" t="str">
            <v>E3836X</v>
          </cell>
        </row>
        <row r="391">
          <cell r="A391" t="str">
            <v>E3837X</v>
          </cell>
        </row>
        <row r="392">
          <cell r="A392" t="str">
            <v>E3901X</v>
          </cell>
        </row>
        <row r="393">
          <cell r="A393" t="str">
            <v>E3902X</v>
          </cell>
        </row>
        <row r="394">
          <cell r="A394" t="str">
            <v>E4001X</v>
          </cell>
        </row>
        <row r="395">
          <cell r="A395" t="str">
            <v>E4201X</v>
          </cell>
        </row>
        <row r="396">
          <cell r="A396" t="str">
            <v>E4202X</v>
          </cell>
        </row>
        <row r="397">
          <cell r="A397" t="str">
            <v>E4203X</v>
          </cell>
        </row>
        <row r="398">
          <cell r="A398" t="str">
            <v>E4204X</v>
          </cell>
        </row>
        <row r="399">
          <cell r="A399" t="str">
            <v>E4205X</v>
          </cell>
        </row>
        <row r="400">
          <cell r="A400" t="str">
            <v>E4206X</v>
          </cell>
        </row>
        <row r="401">
          <cell r="A401" t="str">
            <v>E4207X</v>
          </cell>
        </row>
        <row r="402">
          <cell r="A402" t="str">
            <v>E4208X</v>
          </cell>
        </row>
        <row r="403">
          <cell r="A403" t="str">
            <v>E4209X</v>
          </cell>
        </row>
        <row r="404">
          <cell r="A404" t="str">
            <v>E4210X</v>
          </cell>
        </row>
        <row r="405">
          <cell r="A405" t="str">
            <v>E4301X</v>
          </cell>
        </row>
        <row r="406">
          <cell r="A406" t="str">
            <v>E4302X</v>
          </cell>
        </row>
        <row r="407">
          <cell r="A407" t="str">
            <v>E4303X</v>
          </cell>
        </row>
        <row r="408">
          <cell r="A408" t="str">
            <v>E4304X</v>
          </cell>
        </row>
        <row r="409">
          <cell r="A409" t="str">
            <v>E4305X</v>
          </cell>
        </row>
        <row r="410">
          <cell r="A410" t="str">
            <v>E4401X</v>
          </cell>
        </row>
        <row r="411">
          <cell r="A411" t="str">
            <v>E4402X</v>
          </cell>
        </row>
        <row r="412">
          <cell r="A412" t="str">
            <v>E4403X</v>
          </cell>
        </row>
        <row r="413">
          <cell r="A413" t="str">
            <v>E4404X</v>
          </cell>
        </row>
        <row r="414">
          <cell r="A414" t="str">
            <v>E4501X</v>
          </cell>
        </row>
        <row r="415">
          <cell r="A415" t="str">
            <v>E4502X</v>
          </cell>
        </row>
        <row r="416">
          <cell r="A416" t="str">
            <v>E4503X</v>
          </cell>
        </row>
        <row r="417">
          <cell r="A417" t="str">
            <v>E4504X</v>
          </cell>
        </row>
        <row r="418">
          <cell r="A418" t="str">
            <v>E4505X</v>
          </cell>
        </row>
        <row r="419">
          <cell r="A419" t="str">
            <v>E4601X</v>
          </cell>
        </row>
        <row r="420">
          <cell r="A420" t="str">
            <v>E4602X</v>
          </cell>
        </row>
        <row r="421">
          <cell r="A421" t="str">
            <v>E4603X</v>
          </cell>
        </row>
        <row r="422">
          <cell r="A422" t="str">
            <v>E4604X</v>
          </cell>
        </row>
        <row r="423">
          <cell r="A423" t="str">
            <v>E4605X</v>
          </cell>
        </row>
        <row r="424">
          <cell r="A424" t="str">
            <v>E4606X</v>
          </cell>
        </row>
        <row r="425">
          <cell r="A425" t="str">
            <v>E4607X</v>
          </cell>
        </row>
        <row r="426">
          <cell r="A426" t="str">
            <v>E4701X</v>
          </cell>
        </row>
        <row r="427">
          <cell r="A427" t="str">
            <v>E4702X</v>
          </cell>
        </row>
        <row r="428">
          <cell r="A428" t="str">
            <v>E4703X</v>
          </cell>
        </row>
        <row r="429">
          <cell r="A429" t="str">
            <v>E4704X</v>
          </cell>
        </row>
        <row r="430">
          <cell r="A430" t="str">
            <v>E4705X</v>
          </cell>
        </row>
        <row r="431">
          <cell r="A431" t="str">
            <v>E5010X</v>
          </cell>
        </row>
        <row r="432">
          <cell r="A432" t="str">
            <v>E5011X</v>
          </cell>
        </row>
        <row r="433">
          <cell r="A433" t="str">
            <v>E5012X</v>
          </cell>
        </row>
        <row r="434">
          <cell r="A434" t="str">
            <v>E5013X</v>
          </cell>
        </row>
        <row r="435">
          <cell r="A435" t="str">
            <v>E5014X</v>
          </cell>
        </row>
        <row r="436">
          <cell r="A436" t="str">
            <v>E5015X</v>
          </cell>
        </row>
        <row r="437">
          <cell r="A437" t="str">
            <v>E5016X</v>
          </cell>
        </row>
        <row r="438">
          <cell r="A438" t="str">
            <v>E5017X</v>
          </cell>
        </row>
        <row r="439">
          <cell r="A439" t="str">
            <v>E5018X</v>
          </cell>
        </row>
        <row r="440">
          <cell r="A440" t="str">
            <v>E5019X</v>
          </cell>
        </row>
        <row r="441">
          <cell r="A441" t="str">
            <v>E5020X</v>
          </cell>
        </row>
        <row r="442">
          <cell r="A442" t="str">
            <v>E5021X</v>
          </cell>
        </row>
        <row r="443">
          <cell r="A443" t="str">
            <v>E5022X</v>
          </cell>
        </row>
        <row r="444">
          <cell r="A444" t="str">
            <v>E5030X</v>
          </cell>
        </row>
        <row r="445">
          <cell r="A445" t="str">
            <v>E5031X</v>
          </cell>
        </row>
        <row r="446">
          <cell r="A446" t="str">
            <v>E5032X</v>
          </cell>
        </row>
        <row r="447">
          <cell r="A447" t="str">
            <v>E5033X</v>
          </cell>
        </row>
        <row r="448">
          <cell r="A448" t="str">
            <v>E5034X</v>
          </cell>
        </row>
        <row r="449">
          <cell r="A449" t="str">
            <v>E5035X</v>
          </cell>
        </row>
        <row r="450">
          <cell r="A450" t="str">
            <v>E5036X</v>
          </cell>
        </row>
        <row r="451">
          <cell r="A451" t="str">
            <v>E5037X</v>
          </cell>
        </row>
        <row r="452">
          <cell r="A452" t="str">
            <v>E5038X</v>
          </cell>
        </row>
        <row r="453">
          <cell r="A453" t="str">
            <v>E5039X</v>
          </cell>
        </row>
        <row r="454">
          <cell r="A454" t="str">
            <v>E5040X</v>
          </cell>
        </row>
        <row r="455">
          <cell r="A455" t="str">
            <v>E5041X</v>
          </cell>
        </row>
        <row r="456">
          <cell r="A456" t="str">
            <v>E5042X</v>
          </cell>
        </row>
        <row r="457">
          <cell r="A457" t="str">
            <v>E5043X</v>
          </cell>
        </row>
        <row r="458">
          <cell r="A458" t="str">
            <v>E5044X</v>
          </cell>
        </row>
        <row r="459">
          <cell r="A459" t="str">
            <v>E5045X</v>
          </cell>
        </row>
        <row r="460">
          <cell r="A460" t="str">
            <v>E5046X</v>
          </cell>
        </row>
        <row r="461">
          <cell r="A461" t="str">
            <v>E5047X</v>
          </cell>
        </row>
        <row r="462">
          <cell r="A462" t="str">
            <v>E5048X</v>
          </cell>
        </row>
        <row r="463">
          <cell r="A463" t="str">
            <v>E5049X</v>
          </cell>
        </row>
        <row r="464">
          <cell r="A464" t="str">
            <v>E5100X</v>
          </cell>
        </row>
        <row r="465">
          <cell r="A465" t="str">
            <v>E5101X</v>
          </cell>
        </row>
        <row r="466">
          <cell r="A466" t="str">
            <v>E5102X</v>
          </cell>
        </row>
        <row r="467">
          <cell r="A467" t="str">
            <v>E5103X</v>
          </cell>
        </row>
        <row r="468">
          <cell r="A468" t="str">
            <v>E5104X</v>
          </cell>
        </row>
        <row r="469">
          <cell r="A469" t="str">
            <v>E5105X</v>
          </cell>
        </row>
        <row r="470">
          <cell r="A470" t="str">
            <v>E5106X</v>
          </cell>
        </row>
        <row r="471">
          <cell r="A471" t="str">
            <v>E6101X</v>
          </cell>
        </row>
        <row r="472">
          <cell r="A472" t="str">
            <v>E6102X</v>
          </cell>
        </row>
        <row r="473">
          <cell r="A473" t="str">
            <v>E6103X</v>
          </cell>
        </row>
        <row r="474">
          <cell r="A474" t="str">
            <v>E6104X</v>
          </cell>
        </row>
        <row r="475">
          <cell r="A475" t="str">
            <v>E6105X</v>
          </cell>
        </row>
        <row r="476">
          <cell r="A476" t="str">
            <v>E6106X</v>
          </cell>
        </row>
        <row r="477">
          <cell r="A477" t="str">
            <v>E6107X</v>
          </cell>
        </row>
        <row r="478">
          <cell r="A478" t="str">
            <v>E6110X</v>
          </cell>
        </row>
        <row r="479">
          <cell r="A479" t="str">
            <v>E6112X</v>
          </cell>
        </row>
        <row r="480">
          <cell r="A480" t="str">
            <v>E6113X</v>
          </cell>
        </row>
        <row r="481">
          <cell r="A481" t="str">
            <v>E6114X</v>
          </cell>
        </row>
        <row r="482">
          <cell r="A482" t="str">
            <v>E6115X</v>
          </cell>
        </row>
        <row r="483">
          <cell r="A483" t="str">
            <v>E6117X</v>
          </cell>
        </row>
        <row r="484">
          <cell r="A484" t="str">
            <v>E6118X</v>
          </cell>
        </row>
        <row r="485">
          <cell r="A485" t="str">
            <v>E6120X</v>
          </cell>
        </row>
        <row r="486">
          <cell r="A486" t="str">
            <v>E6122X</v>
          </cell>
        </row>
        <row r="487">
          <cell r="A487" t="str">
            <v>E6123X</v>
          </cell>
        </row>
        <row r="488">
          <cell r="A488" t="str">
            <v>E6124X</v>
          </cell>
        </row>
        <row r="489">
          <cell r="A489" t="str">
            <v>E6127X</v>
          </cell>
        </row>
        <row r="490">
          <cell r="A490" t="str">
            <v>E6130X</v>
          </cell>
        </row>
        <row r="491">
          <cell r="A491" t="str">
            <v>E6132X</v>
          </cell>
        </row>
        <row r="492">
          <cell r="A492" t="str">
            <v>E6134X</v>
          </cell>
        </row>
        <row r="493">
          <cell r="A493" t="str">
            <v>E6139X</v>
          </cell>
        </row>
        <row r="494">
          <cell r="A494" t="str">
            <v>E6142X</v>
          </cell>
        </row>
        <row r="495">
          <cell r="A495" t="str">
            <v>E6143X</v>
          </cell>
        </row>
        <row r="496">
          <cell r="A496" t="str">
            <v>E6144X</v>
          </cell>
        </row>
        <row r="497">
          <cell r="A497" t="str">
            <v>E6145X</v>
          </cell>
        </row>
        <row r="498">
          <cell r="A498" t="str">
            <v>E6146X</v>
          </cell>
        </row>
        <row r="499">
          <cell r="A499" t="str">
            <v>E6147X</v>
          </cell>
        </row>
        <row r="500">
          <cell r="A500" t="str">
            <v>E6160X</v>
          </cell>
        </row>
        <row r="501">
          <cell r="A501" t="str">
            <v>E6161X</v>
          </cell>
        </row>
        <row r="502">
          <cell r="A502" t="str">
            <v>E6201X</v>
          </cell>
        </row>
        <row r="503">
          <cell r="A503" t="str">
            <v>E6202X</v>
          </cell>
        </row>
        <row r="504">
          <cell r="A504" t="str">
            <v>E6204X</v>
          </cell>
        </row>
        <row r="505">
          <cell r="A505" t="str">
            <v>E6205X</v>
          </cell>
        </row>
        <row r="506">
          <cell r="A506" t="str">
            <v>E6206X</v>
          </cell>
        </row>
        <row r="507">
          <cell r="A507" t="str">
            <v>E6207X</v>
          </cell>
        </row>
        <row r="508">
          <cell r="A508" t="str">
            <v>E6342X</v>
          </cell>
        </row>
        <row r="509">
          <cell r="A509" t="str">
            <v>E6343X</v>
          </cell>
        </row>
        <row r="510">
          <cell r="A510" t="str">
            <v>E6344X</v>
          </cell>
        </row>
        <row r="511">
          <cell r="A511" t="str">
            <v>E6345X</v>
          </cell>
        </row>
        <row r="512">
          <cell r="A512" t="str">
            <v>E6346X</v>
          </cell>
        </row>
        <row r="513">
          <cell r="A513" t="str">
            <v>E6347X</v>
          </cell>
        </row>
        <row r="514">
          <cell r="A514" t="str">
            <v>E6348X</v>
          </cell>
        </row>
        <row r="515">
          <cell r="A515" t="str">
            <v>E6401X</v>
          </cell>
        </row>
        <row r="516">
          <cell r="A516" t="str">
            <v>E6402X</v>
          </cell>
        </row>
        <row r="517">
          <cell r="A517" t="str">
            <v>E6403X</v>
          </cell>
        </row>
        <row r="518">
          <cell r="A518" t="str">
            <v>E6404X</v>
          </cell>
        </row>
        <row r="519">
          <cell r="A519" t="str">
            <v>E6405X</v>
          </cell>
        </row>
        <row r="520">
          <cell r="A520" t="str">
            <v>E6406X</v>
          </cell>
        </row>
        <row r="521">
          <cell r="A521" t="str">
            <v>E6407X</v>
          </cell>
        </row>
        <row r="522">
          <cell r="A522" t="str">
            <v>E6408X</v>
          </cell>
        </row>
        <row r="523">
          <cell r="A523" t="str">
            <v>E6409X</v>
          </cell>
        </row>
        <row r="524">
          <cell r="A524" t="str">
            <v>E6410X</v>
          </cell>
        </row>
        <row r="525">
          <cell r="A525" t="str">
            <v>E6803X</v>
          </cell>
        </row>
        <row r="526">
          <cell r="A526" t="str">
            <v>E7002X</v>
          </cell>
        </row>
        <row r="527">
          <cell r="A527" t="str">
            <v>E7005X</v>
          </cell>
        </row>
        <row r="528">
          <cell r="A528" t="str">
            <v>E7006X</v>
          </cell>
        </row>
        <row r="529">
          <cell r="A529" t="str">
            <v>E7007X</v>
          </cell>
        </row>
        <row r="530">
          <cell r="A530" t="str">
            <v>E7009X</v>
          </cell>
        </row>
        <row r="531">
          <cell r="A531" t="str">
            <v>E7010X</v>
          </cell>
        </row>
        <row r="532">
          <cell r="A532" t="str">
            <v>E7012X</v>
          </cell>
        </row>
        <row r="533">
          <cell r="A533" t="str">
            <v>E7013X</v>
          </cell>
        </row>
        <row r="534">
          <cell r="A534" t="str">
            <v>E7015X</v>
          </cell>
        </row>
        <row r="535">
          <cell r="A535" t="str">
            <v>E7016X</v>
          </cell>
        </row>
        <row r="536">
          <cell r="A536" t="str">
            <v>E7019X</v>
          </cell>
        </row>
        <row r="537">
          <cell r="A537" t="str">
            <v>E7020X</v>
          </cell>
        </row>
        <row r="538">
          <cell r="A538" t="str">
            <v>E7022X</v>
          </cell>
        </row>
        <row r="539">
          <cell r="A539" t="str">
            <v>E7023X</v>
          </cell>
        </row>
        <row r="540">
          <cell r="A540" t="str">
            <v>E7024X</v>
          </cell>
        </row>
        <row r="541">
          <cell r="A541" t="str">
            <v>E7025X</v>
          </cell>
        </row>
        <row r="542">
          <cell r="A542" t="str">
            <v>E7026X</v>
          </cell>
        </row>
        <row r="543">
          <cell r="A543" t="str">
            <v>E7027X</v>
          </cell>
        </row>
        <row r="544">
          <cell r="A544" t="str">
            <v>E7028X</v>
          </cell>
        </row>
        <row r="545">
          <cell r="A545" t="str">
            <v>E7030X</v>
          </cell>
        </row>
        <row r="546">
          <cell r="A546" t="str">
            <v>E7034X</v>
          </cell>
        </row>
        <row r="547">
          <cell r="A547" t="str">
            <v>E7035X</v>
          </cell>
        </row>
        <row r="548">
          <cell r="A548" t="str">
            <v>E7036X</v>
          </cell>
        </row>
        <row r="549">
          <cell r="A549" t="str">
            <v>E7037X</v>
          </cell>
        </row>
        <row r="550">
          <cell r="A550" t="str">
            <v>E7039X</v>
          </cell>
        </row>
        <row r="551">
          <cell r="A551" t="str">
            <v>E7042X</v>
          </cell>
        </row>
        <row r="552">
          <cell r="A552" t="str">
            <v>E7043X</v>
          </cell>
        </row>
        <row r="553">
          <cell r="A553" t="str">
            <v>E7044X</v>
          </cell>
        </row>
        <row r="554">
          <cell r="A554" t="str">
            <v>E7045X</v>
          </cell>
        </row>
        <row r="555">
          <cell r="A555" t="str">
            <v>E7046X</v>
          </cell>
        </row>
        <row r="556">
          <cell r="A556" t="str">
            <v>E7047X</v>
          </cell>
        </row>
        <row r="557">
          <cell r="A557" t="str">
            <v>E7050X</v>
          </cell>
        </row>
        <row r="558">
          <cell r="A558" t="str">
            <v>E7051X</v>
          </cell>
        </row>
        <row r="559">
          <cell r="A559" t="str">
            <v>E7052X</v>
          </cell>
        </row>
        <row r="560">
          <cell r="A560" t="str">
            <v>E7053X</v>
          </cell>
        </row>
        <row r="561">
          <cell r="A561" t="str">
            <v>E7054X</v>
          </cell>
        </row>
        <row r="562">
          <cell r="A562" t="str">
            <v>E7055X</v>
          </cell>
        </row>
        <row r="563">
          <cell r="A563" t="str">
            <v>E7060X</v>
          </cell>
        </row>
        <row r="564">
          <cell r="A564" t="str">
            <v>EAT066</v>
          </cell>
        </row>
        <row r="565">
          <cell r="A565" t="str">
            <v>ECG025</v>
          </cell>
        </row>
        <row r="566">
          <cell r="A566" t="str">
            <v>ECN211</v>
          </cell>
        </row>
        <row r="567">
          <cell r="A567" t="str">
            <v>EEA888</v>
          </cell>
        </row>
        <row r="568">
          <cell r="A568" t="str">
            <v>EED084</v>
          </cell>
        </row>
        <row r="569">
          <cell r="A569" t="str">
            <v>EFA022</v>
          </cell>
        </row>
        <row r="570">
          <cell r="A570" t="str">
            <v>EFR003</v>
          </cell>
        </row>
        <row r="571">
          <cell r="A571" t="str">
            <v>EFT999</v>
          </cell>
        </row>
        <row r="572">
          <cell r="A572" t="str">
            <v>EHG048</v>
          </cell>
        </row>
        <row r="573">
          <cell r="A573" t="str">
            <v>EHR064</v>
          </cell>
        </row>
        <row r="574">
          <cell r="A574" t="str">
            <v>EIT084</v>
          </cell>
        </row>
        <row r="575">
          <cell r="A575" t="str">
            <v>ELG999</v>
          </cell>
        </row>
        <row r="576">
          <cell r="A576" t="str">
            <v>EMD084</v>
          </cell>
        </row>
        <row r="577">
          <cell r="A577" t="str">
            <v>ENH999</v>
          </cell>
        </row>
        <row r="578">
          <cell r="A578" t="str">
            <v>ENI203</v>
          </cell>
        </row>
        <row r="579">
          <cell r="A579" t="str">
            <v>ENV003</v>
          </cell>
        </row>
        <row r="580">
          <cell r="A580" t="str">
            <v>EPA075</v>
          </cell>
        </row>
        <row r="581">
          <cell r="A581" t="str">
            <v>EPS084</v>
          </cell>
        </row>
        <row r="582">
          <cell r="A582" t="str">
            <v>ESR084</v>
          </cell>
        </row>
        <row r="583">
          <cell r="A583" t="str">
            <v>EST090</v>
          </cell>
        </row>
        <row r="584">
          <cell r="A584" t="str">
            <v>FAS032</v>
          </cell>
        </row>
        <row r="585">
          <cell r="A585" t="str">
            <v>FCA087</v>
          </cell>
        </row>
        <row r="586">
          <cell r="A586" t="str">
            <v>FCL048</v>
          </cell>
        </row>
        <row r="587">
          <cell r="A587" t="str">
            <v>FCM003</v>
          </cell>
        </row>
        <row r="588">
          <cell r="A588" t="str">
            <v>FCM028</v>
          </cell>
        </row>
        <row r="589">
          <cell r="A589" t="str">
            <v>FCM075</v>
          </cell>
        </row>
        <row r="590">
          <cell r="A590" t="str">
            <v>FCO027</v>
          </cell>
        </row>
        <row r="591">
          <cell r="A591" t="str">
            <v>FCS027</v>
          </cell>
        </row>
        <row r="592">
          <cell r="A592" t="str">
            <v>FEA028</v>
          </cell>
        </row>
        <row r="593">
          <cell r="A593" t="str">
            <v>FEA075</v>
          </cell>
        </row>
        <row r="594">
          <cell r="A594" t="str">
            <v>FER003</v>
          </cell>
        </row>
        <row r="595">
          <cell r="A595" t="str">
            <v>FFA085</v>
          </cell>
        </row>
        <row r="596">
          <cell r="A596" t="str">
            <v>FFL020</v>
          </cell>
        </row>
        <row r="597">
          <cell r="A597" t="str">
            <v>FHA201</v>
          </cell>
        </row>
        <row r="598">
          <cell r="A598" t="str">
            <v>FIA208</v>
          </cell>
        </row>
        <row r="599">
          <cell r="A599" t="str">
            <v>FOL087</v>
          </cell>
        </row>
        <row r="600">
          <cell r="A600" t="str">
            <v>FPS911</v>
          </cell>
        </row>
        <row r="601">
          <cell r="A601" t="str">
            <v>FRC084</v>
          </cell>
        </row>
        <row r="602">
          <cell r="A602" t="str">
            <v>FSA026</v>
          </cell>
        </row>
        <row r="603">
          <cell r="A603" t="str">
            <v>FSC085</v>
          </cell>
        </row>
        <row r="604">
          <cell r="A604" t="str">
            <v>FSS034</v>
          </cell>
        </row>
        <row r="605">
          <cell r="A605" t="str">
            <v>FTRA2X</v>
          </cell>
        </row>
        <row r="606">
          <cell r="A606" t="str">
            <v>FTRA4X</v>
          </cell>
        </row>
        <row r="607">
          <cell r="A607" t="str">
            <v>FTRA7X</v>
          </cell>
        </row>
        <row r="608">
          <cell r="A608" t="str">
            <v>FTRA9X</v>
          </cell>
        </row>
        <row r="609">
          <cell r="A609" t="str">
            <v>FTRAJX</v>
          </cell>
        </row>
        <row r="610">
          <cell r="A610" t="str">
            <v>FTRASX</v>
          </cell>
        </row>
        <row r="611">
          <cell r="A611" t="str">
            <v>FTRATX</v>
          </cell>
        </row>
        <row r="612">
          <cell r="A612" t="str">
            <v>FTRBAX</v>
          </cell>
        </row>
        <row r="613">
          <cell r="A613" t="str">
            <v>FTRBBX</v>
          </cell>
        </row>
        <row r="614">
          <cell r="A614" t="str">
            <v>FTRBDX</v>
          </cell>
        </row>
        <row r="615">
          <cell r="A615" t="str">
            <v>FTRBLX</v>
          </cell>
        </row>
        <row r="616">
          <cell r="A616" t="str">
            <v>FTRBQX</v>
          </cell>
        </row>
        <row r="617">
          <cell r="A617" t="str">
            <v>FTRBSX</v>
          </cell>
        </row>
        <row r="618">
          <cell r="A618" t="str">
            <v>FTRBTX</v>
          </cell>
        </row>
        <row r="619">
          <cell r="A619" t="str">
            <v>FTRBVX</v>
          </cell>
        </row>
        <row r="620">
          <cell r="A620" t="str">
            <v>FTRC9X</v>
          </cell>
        </row>
        <row r="621">
          <cell r="A621" t="str">
            <v>FTRCBX</v>
          </cell>
        </row>
        <row r="622">
          <cell r="A622" t="str">
            <v>FTRCDX</v>
          </cell>
        </row>
        <row r="623">
          <cell r="A623" t="str">
            <v>FTRCFX</v>
          </cell>
        </row>
        <row r="624">
          <cell r="A624" t="str">
            <v>FTRCUX</v>
          </cell>
        </row>
        <row r="625">
          <cell r="A625" t="str">
            <v>FTRCXX</v>
          </cell>
        </row>
        <row r="626">
          <cell r="A626" t="str">
            <v>FTRD3X</v>
          </cell>
        </row>
        <row r="627">
          <cell r="A627" t="str">
            <v>FTRD7X</v>
          </cell>
        </row>
        <row r="628">
          <cell r="A628" t="str">
            <v>FTRD8X</v>
          </cell>
        </row>
        <row r="629">
          <cell r="A629" t="str">
            <v>FTRDEX</v>
          </cell>
        </row>
        <row r="630">
          <cell r="A630" t="str">
            <v>FTRDUX</v>
          </cell>
        </row>
        <row r="631">
          <cell r="A631" t="str">
            <v>FTRDYX</v>
          </cell>
        </row>
        <row r="632">
          <cell r="A632" t="str">
            <v>FTRDZX</v>
          </cell>
        </row>
        <row r="633">
          <cell r="A633" t="str">
            <v>FTRE9X</v>
          </cell>
        </row>
        <row r="634">
          <cell r="A634" t="str">
            <v>FTREMX</v>
          </cell>
        </row>
        <row r="635">
          <cell r="A635" t="str">
            <v>FTRENX</v>
          </cell>
        </row>
        <row r="636">
          <cell r="A636" t="str">
            <v>FTREPX</v>
          </cell>
        </row>
        <row r="637">
          <cell r="A637" t="str">
            <v>FTRETX</v>
          </cell>
        </row>
        <row r="638">
          <cell r="A638" t="str">
            <v>FTRFFX</v>
          </cell>
        </row>
        <row r="639">
          <cell r="A639" t="str">
            <v>FTRFRX</v>
          </cell>
        </row>
        <row r="640">
          <cell r="A640" t="str">
            <v>FTRFSX</v>
          </cell>
        </row>
        <row r="641">
          <cell r="A641" t="str">
            <v>FTRGDX</v>
          </cell>
        </row>
        <row r="642">
          <cell r="A642" t="str">
            <v>FTRGPX</v>
          </cell>
        </row>
        <row r="643">
          <cell r="A643" t="str">
            <v>FTRGRX</v>
          </cell>
        </row>
        <row r="644">
          <cell r="A644" t="str">
            <v>FTRH5X</v>
          </cell>
        </row>
        <row r="645">
          <cell r="A645" t="str">
            <v>FTRHMX</v>
          </cell>
        </row>
        <row r="646">
          <cell r="A646" t="str">
            <v>FTRHWX</v>
          </cell>
        </row>
        <row r="647">
          <cell r="A647" t="str">
            <v>FTRJ1X</v>
          </cell>
        </row>
        <row r="648">
          <cell r="A648" t="str">
            <v>FTRJ8X</v>
          </cell>
        </row>
        <row r="649">
          <cell r="A649" t="str">
            <v>FTRJCX</v>
          </cell>
        </row>
        <row r="650">
          <cell r="A650" t="str">
            <v>FTRJDX</v>
          </cell>
        </row>
        <row r="651">
          <cell r="A651" t="str">
            <v>FTRJFX</v>
          </cell>
        </row>
        <row r="652">
          <cell r="A652" t="str">
            <v>FTRJLX</v>
          </cell>
        </row>
        <row r="653">
          <cell r="A653" t="str">
            <v>FTRJXX</v>
          </cell>
        </row>
        <row r="654">
          <cell r="A654" t="str">
            <v>FTRJZX</v>
          </cell>
        </row>
        <row r="655">
          <cell r="A655" t="str">
            <v>FTRK5X</v>
          </cell>
        </row>
        <row r="656">
          <cell r="A656" t="str">
            <v>FTRL1X</v>
          </cell>
        </row>
        <row r="657">
          <cell r="A657" t="str">
            <v>FTRLUX</v>
          </cell>
        </row>
        <row r="658">
          <cell r="A658" t="str">
            <v>FTRM1X</v>
          </cell>
        </row>
        <row r="659">
          <cell r="A659" t="str">
            <v>FTRM2X</v>
          </cell>
        </row>
        <row r="660">
          <cell r="A660" t="str">
            <v>FTRM3X</v>
          </cell>
        </row>
        <row r="661">
          <cell r="A661" t="str">
            <v>FTRMCX</v>
          </cell>
        </row>
        <row r="662">
          <cell r="A662" t="str">
            <v>FTRMPX</v>
          </cell>
        </row>
        <row r="663">
          <cell r="A663" t="str">
            <v>FTRMYX</v>
          </cell>
        </row>
        <row r="664">
          <cell r="A664" t="str">
            <v>FTRN3X</v>
          </cell>
        </row>
        <row r="665">
          <cell r="A665" t="str">
            <v>FTRNAX</v>
          </cell>
        </row>
        <row r="666">
          <cell r="A666" t="str">
            <v>FTRNKX</v>
          </cell>
        </row>
        <row r="667">
          <cell r="A667" t="str">
            <v>FTRNNX</v>
          </cell>
        </row>
        <row r="668">
          <cell r="A668" t="str">
            <v>FTRNQX</v>
          </cell>
        </row>
        <row r="669">
          <cell r="A669" t="str">
            <v>FTRNUX</v>
          </cell>
        </row>
        <row r="670">
          <cell r="A670" t="str">
            <v>FTRNZX</v>
          </cell>
        </row>
        <row r="671">
          <cell r="A671" t="str">
            <v>FTRP1X</v>
          </cell>
        </row>
        <row r="672">
          <cell r="A672" t="str">
            <v>FTRP4X</v>
          </cell>
        </row>
        <row r="673">
          <cell r="A673" t="str">
            <v>FTRP5X</v>
          </cell>
        </row>
        <row r="674">
          <cell r="A674" t="str">
            <v>FTRP7X</v>
          </cell>
        </row>
        <row r="675">
          <cell r="A675" t="str">
            <v>FTRPAX</v>
          </cell>
        </row>
        <row r="676">
          <cell r="A676" t="str">
            <v>FTRPCX</v>
          </cell>
        </row>
        <row r="677">
          <cell r="A677" t="str">
            <v>FTRPGX</v>
          </cell>
        </row>
        <row r="678">
          <cell r="A678" t="str">
            <v>FTRQ3X</v>
          </cell>
        </row>
        <row r="679">
          <cell r="A679" t="str">
            <v>FTRQMX</v>
          </cell>
        </row>
        <row r="680">
          <cell r="A680" t="str">
            <v>FTRQXX</v>
          </cell>
        </row>
        <row r="681">
          <cell r="A681" t="str">
            <v>FTRR1X</v>
          </cell>
        </row>
        <row r="682">
          <cell r="A682" t="str">
            <v>FTRR7X</v>
          </cell>
        </row>
        <row r="683">
          <cell r="A683" t="str">
            <v>FTRRDX</v>
          </cell>
        </row>
        <row r="684">
          <cell r="A684" t="str">
            <v>FTRREX</v>
          </cell>
        </row>
        <row r="685">
          <cell r="A685" t="str">
            <v>FTRRFX</v>
          </cell>
        </row>
        <row r="686">
          <cell r="A686" t="str">
            <v>FTRRJX</v>
          </cell>
        </row>
        <row r="687">
          <cell r="A687" t="str">
            <v>FTRRVX</v>
          </cell>
        </row>
        <row r="688">
          <cell r="A688" t="str">
            <v>FTRT1X</v>
          </cell>
        </row>
        <row r="689">
          <cell r="A689" t="str">
            <v>FTRT2X</v>
          </cell>
        </row>
        <row r="690">
          <cell r="A690" t="str">
            <v>FTRT3X</v>
          </cell>
        </row>
        <row r="691">
          <cell r="A691" t="str">
            <v>FTRTDX</v>
          </cell>
        </row>
        <row r="692">
          <cell r="A692" t="str">
            <v>FTRTEX</v>
          </cell>
        </row>
        <row r="693">
          <cell r="A693" t="str">
            <v>FTRTFX</v>
          </cell>
        </row>
        <row r="694">
          <cell r="A694" t="str">
            <v>FTRTKX</v>
          </cell>
        </row>
        <row r="695">
          <cell r="A695" t="str">
            <v>FTRTQX</v>
          </cell>
        </row>
        <row r="696">
          <cell r="A696" t="str">
            <v>FTRTRX</v>
          </cell>
        </row>
        <row r="697">
          <cell r="A697" t="str">
            <v>FTRTVX</v>
          </cell>
        </row>
        <row r="698">
          <cell r="A698" t="str">
            <v>FTRTXX</v>
          </cell>
        </row>
        <row r="699">
          <cell r="A699" t="str">
            <v>FTRV3X</v>
          </cell>
        </row>
        <row r="700">
          <cell r="A700" t="str">
            <v>FTRV5X</v>
          </cell>
        </row>
        <row r="701">
          <cell r="A701" t="str">
            <v>FTRV9X</v>
          </cell>
        </row>
        <row r="702">
          <cell r="A702" t="str">
            <v>FTRVVX</v>
          </cell>
        </row>
        <row r="703">
          <cell r="A703" t="str">
            <v>FTRVWX</v>
          </cell>
        </row>
        <row r="704">
          <cell r="A704" t="str">
            <v>FTRW1X</v>
          </cell>
        </row>
        <row r="705">
          <cell r="A705" t="str">
            <v>FTRW3X</v>
          </cell>
        </row>
        <row r="706">
          <cell r="A706" t="str">
            <v>FTRW5X</v>
          </cell>
        </row>
        <row r="707">
          <cell r="A707" t="str">
            <v>FTRWKX</v>
          </cell>
        </row>
        <row r="708">
          <cell r="A708" t="str">
            <v>FTRWNX</v>
          </cell>
        </row>
        <row r="709">
          <cell r="A709" t="str">
            <v>FTRWRX</v>
          </cell>
        </row>
        <row r="710">
          <cell r="A710" t="str">
            <v>FTRWWX</v>
          </cell>
        </row>
        <row r="711">
          <cell r="A711" t="str">
            <v>FTRWXX</v>
          </cell>
        </row>
        <row r="712">
          <cell r="A712" t="str">
            <v>FTRWYX</v>
          </cell>
        </row>
        <row r="713">
          <cell r="A713" t="str">
            <v>FTRX2X</v>
          </cell>
        </row>
        <row r="714">
          <cell r="A714" t="str">
            <v>FTRX3X</v>
          </cell>
        </row>
        <row r="715">
          <cell r="A715" t="str">
            <v>FTRX4X</v>
          </cell>
        </row>
        <row r="716">
          <cell r="A716" t="str">
            <v>FTRXAX</v>
          </cell>
        </row>
        <row r="717">
          <cell r="A717" t="str">
            <v>FTRXGX</v>
          </cell>
        </row>
        <row r="718">
          <cell r="A718" t="str">
            <v>FTRXLX</v>
          </cell>
        </row>
        <row r="719">
          <cell r="A719" t="str">
            <v>FTRXMX</v>
          </cell>
        </row>
        <row r="720">
          <cell r="A720" t="str">
            <v>FTRXNX</v>
          </cell>
        </row>
        <row r="721">
          <cell r="A721" t="str">
            <v>FTRXPX</v>
          </cell>
        </row>
        <row r="722">
          <cell r="A722" t="str">
            <v>FTRXTX</v>
          </cell>
        </row>
        <row r="723">
          <cell r="A723" t="str">
            <v>FTRXVX</v>
          </cell>
        </row>
        <row r="724">
          <cell r="A724" t="str">
            <v>FTRXXX</v>
          </cell>
        </row>
        <row r="725">
          <cell r="A725" t="str">
            <v>FTRYDX</v>
          </cell>
        </row>
        <row r="726">
          <cell r="A726" t="str">
            <v>FTRYFX</v>
          </cell>
        </row>
        <row r="727">
          <cell r="A727" t="str">
            <v>FTSUMX</v>
          </cell>
        </row>
        <row r="728">
          <cell r="A728" t="str">
            <v>FTTAFX</v>
          </cell>
        </row>
        <row r="729">
          <cell r="A729" t="str">
            <v>FTTAHX</v>
          </cell>
        </row>
        <row r="730">
          <cell r="A730" t="str">
            <v>FTTAJX</v>
          </cell>
        </row>
        <row r="731">
          <cell r="A731" t="str">
            <v>GAD031</v>
          </cell>
        </row>
        <row r="732">
          <cell r="A732" t="str">
            <v>GBG048</v>
          </cell>
        </row>
        <row r="733">
          <cell r="A733" t="str">
            <v>GEF025</v>
          </cell>
        </row>
        <row r="734">
          <cell r="A734" t="str">
            <v>GEO064</v>
          </cell>
        </row>
        <row r="735">
          <cell r="A735" t="str">
            <v>GFF048</v>
          </cell>
        </row>
        <row r="736">
          <cell r="A736" t="str">
            <v>GIB084</v>
          </cell>
        </row>
        <row r="737">
          <cell r="A737" t="str">
            <v>GLA003</v>
          </cell>
        </row>
        <row r="738">
          <cell r="A738" t="str">
            <v>GLF004</v>
          </cell>
        </row>
        <row r="739">
          <cell r="A739" t="str">
            <v>GMP004</v>
          </cell>
        </row>
        <row r="740">
          <cell r="A740" t="str">
            <v>GRH017</v>
          </cell>
        </row>
        <row r="741">
          <cell r="A741" t="str">
            <v>GRS075</v>
          </cell>
        </row>
        <row r="742">
          <cell r="A742" t="str">
            <v>HBL048</v>
          </cell>
        </row>
        <row r="743">
          <cell r="A743" t="str">
            <v>HCA085</v>
          </cell>
        </row>
        <row r="744">
          <cell r="A744" t="str">
            <v>HEE033</v>
          </cell>
        </row>
        <row r="745">
          <cell r="A745" t="str">
            <v>HEF084</v>
          </cell>
        </row>
        <row r="746">
          <cell r="A746" t="str">
            <v>HFE033</v>
          </cell>
        </row>
        <row r="747">
          <cell r="A747" t="str">
            <v>HFW090</v>
          </cell>
        </row>
        <row r="748">
          <cell r="A748" t="str">
            <v>HGT089</v>
          </cell>
        </row>
        <row r="749">
          <cell r="A749" t="str">
            <v>HHA004</v>
          </cell>
        </row>
        <row r="750">
          <cell r="A750" t="str">
            <v>HIA075</v>
          </cell>
        </row>
        <row r="751">
          <cell r="A751" t="str">
            <v>HIC033</v>
          </cell>
        </row>
        <row r="752">
          <cell r="A752" t="str">
            <v>HIE075</v>
          </cell>
        </row>
        <row r="753">
          <cell r="A753" t="str">
            <v>HLF048</v>
          </cell>
        </row>
        <row r="754">
          <cell r="A754" t="str">
            <v>HMM048</v>
          </cell>
        </row>
        <row r="755">
          <cell r="A755" t="str">
            <v>HMR041</v>
          </cell>
        </row>
        <row r="756">
          <cell r="A756" t="str">
            <v>HMT087</v>
          </cell>
        </row>
        <row r="757">
          <cell r="A757" t="str">
            <v>HOF034</v>
          </cell>
        </row>
        <row r="758">
          <cell r="A758" t="str">
            <v>HPR048</v>
          </cell>
        </row>
        <row r="759">
          <cell r="A759" t="str">
            <v>HPS910</v>
          </cell>
        </row>
        <row r="760">
          <cell r="A760" t="str">
            <v>HRA033</v>
          </cell>
        </row>
        <row r="761">
          <cell r="A761" t="str">
            <v>HSP208</v>
          </cell>
        </row>
        <row r="762">
          <cell r="A762" t="str">
            <v>HSST14</v>
          </cell>
        </row>
        <row r="763">
          <cell r="A763" t="str">
            <v>HTA033</v>
          </cell>
        </row>
        <row r="764">
          <cell r="A764" t="str">
            <v>HTB048</v>
          </cell>
        </row>
        <row r="765">
          <cell r="A765" t="str">
            <v>HTB087</v>
          </cell>
        </row>
        <row r="766">
          <cell r="A766" t="str">
            <v>HYO017</v>
          </cell>
        </row>
        <row r="767">
          <cell r="A767" t="str">
            <v>IHE210</v>
          </cell>
        </row>
        <row r="768">
          <cell r="A768" t="str">
            <v>IIF848</v>
          </cell>
        </row>
        <row r="769">
          <cell r="A769" t="str">
            <v>ILF032</v>
          </cell>
        </row>
        <row r="770">
          <cell r="A770" t="str">
            <v>ILS081</v>
          </cell>
        </row>
        <row r="771">
          <cell r="A771" t="str">
            <v>INL204</v>
          </cell>
        </row>
        <row r="772">
          <cell r="A772" t="str">
            <v>INS066</v>
          </cell>
        </row>
        <row r="773">
          <cell r="A773" t="str">
            <v>IPO034</v>
          </cell>
        </row>
        <row r="774">
          <cell r="A774" t="str">
            <v>IRT813</v>
          </cell>
        </row>
        <row r="775">
          <cell r="A775" t="str">
            <v>ISA034</v>
          </cell>
        </row>
        <row r="776">
          <cell r="A776" t="str">
            <v>IUR210</v>
          </cell>
        </row>
        <row r="777">
          <cell r="A777" t="str">
            <v>IWM048</v>
          </cell>
        </row>
        <row r="778">
          <cell r="A778" t="str">
            <v>JNC003</v>
          </cell>
        </row>
        <row r="779">
          <cell r="A779" t="str">
            <v>JPS908</v>
          </cell>
        </row>
        <row r="780">
          <cell r="A780" t="str">
            <v>KEW003</v>
          </cell>
        </row>
        <row r="781">
          <cell r="A781" t="str">
            <v>LAB075</v>
          </cell>
        </row>
        <row r="782">
          <cell r="A782" t="str">
            <v>LCR004</v>
          </cell>
        </row>
        <row r="783">
          <cell r="A783" t="str">
            <v>LEC047</v>
          </cell>
        </row>
        <row r="784">
          <cell r="A784" t="str">
            <v>LGB090</v>
          </cell>
        </row>
        <row r="785">
          <cell r="A785" t="str">
            <v>LGX999</v>
          </cell>
        </row>
        <row r="786">
          <cell r="A786" t="str">
            <v>LLW066</v>
          </cell>
        </row>
        <row r="787">
          <cell r="A787" t="str">
            <v>LOG048</v>
          </cell>
        </row>
        <row r="788">
          <cell r="A788" t="str">
            <v>LRG084</v>
          </cell>
        </row>
        <row r="789">
          <cell r="A789" t="str">
            <v>LSC084</v>
          </cell>
        </row>
        <row r="790">
          <cell r="A790" t="str">
            <v>LSI084</v>
          </cell>
        </row>
        <row r="791">
          <cell r="A791" t="str">
            <v>LTS075</v>
          </cell>
        </row>
        <row r="792">
          <cell r="A792" t="str">
            <v>MAL066</v>
          </cell>
        </row>
        <row r="793">
          <cell r="A793" t="str">
            <v>MAS087</v>
          </cell>
        </row>
        <row r="794">
          <cell r="A794" t="str">
            <v>MEO084</v>
          </cell>
        </row>
        <row r="795">
          <cell r="A795" t="str">
            <v>MHP004</v>
          </cell>
        </row>
        <row r="796">
          <cell r="A796" t="str">
            <v>MHP033</v>
          </cell>
        </row>
        <row r="797">
          <cell r="A797" t="str">
            <v>MIR033</v>
          </cell>
        </row>
        <row r="798">
          <cell r="A798" t="str">
            <v>MLA048</v>
          </cell>
        </row>
        <row r="799">
          <cell r="A799" t="str">
            <v>MLK211</v>
          </cell>
        </row>
        <row r="800">
          <cell r="A800" t="str">
            <v>MMO003</v>
          </cell>
        </row>
        <row r="801">
          <cell r="A801" t="str">
            <v>MOD017</v>
          </cell>
        </row>
        <row r="802">
          <cell r="A802" t="str">
            <v>MOJ047</v>
          </cell>
        </row>
        <row r="803">
          <cell r="A803" t="str">
            <v>MRC084</v>
          </cell>
        </row>
        <row r="804">
          <cell r="A804" t="str">
            <v>MSI048</v>
          </cell>
        </row>
        <row r="805">
          <cell r="A805" t="str">
            <v>NAF017</v>
          </cell>
        </row>
        <row r="806">
          <cell r="A806" t="str">
            <v>NAM017</v>
          </cell>
        </row>
        <row r="807">
          <cell r="A807" t="str">
            <v>NAS075</v>
          </cell>
        </row>
        <row r="808">
          <cell r="A808" t="str">
            <v>NBA033</v>
          </cell>
        </row>
        <row r="809">
          <cell r="A809" t="str">
            <v>NCA034</v>
          </cell>
        </row>
        <row r="810">
          <cell r="A810" t="str">
            <v>NCE033</v>
          </cell>
        </row>
        <row r="811">
          <cell r="A811" t="str">
            <v>NCE299</v>
          </cell>
        </row>
        <row r="812">
          <cell r="A812" t="str">
            <v>NCF843</v>
          </cell>
        </row>
        <row r="813">
          <cell r="A813" t="str">
            <v>NCS022</v>
          </cell>
        </row>
        <row r="814">
          <cell r="A814" t="str">
            <v>NDA066</v>
          </cell>
        </row>
        <row r="815">
          <cell r="A815" t="str">
            <v>NED084</v>
          </cell>
        </row>
        <row r="816">
          <cell r="A816" t="str">
            <v>NEE203</v>
          </cell>
        </row>
        <row r="817">
          <cell r="A817" t="str">
            <v>NEN003</v>
          </cell>
        </row>
        <row r="818">
          <cell r="A818" t="str">
            <v>NER084</v>
          </cell>
        </row>
        <row r="819">
          <cell r="A819" t="str">
            <v>NES084</v>
          </cell>
        </row>
        <row r="820">
          <cell r="A820" t="str">
            <v>NFC003</v>
          </cell>
        </row>
        <row r="821">
          <cell r="A821" t="str">
            <v>NGL048</v>
          </cell>
        </row>
        <row r="822">
          <cell r="A822" t="str">
            <v>NGS075</v>
          </cell>
        </row>
        <row r="823">
          <cell r="A823" t="str">
            <v>NHD033</v>
          </cell>
        </row>
        <row r="824">
          <cell r="A824" t="str">
            <v>NHF048</v>
          </cell>
        </row>
        <row r="825">
          <cell r="A825" t="str">
            <v>NHM048</v>
          </cell>
        </row>
        <row r="826">
          <cell r="A826" t="str">
            <v>NHP903</v>
          </cell>
        </row>
        <row r="827">
          <cell r="A827" t="str">
            <v>NHS999</v>
          </cell>
        </row>
        <row r="828">
          <cell r="A828" t="str">
            <v>NI001X</v>
          </cell>
        </row>
        <row r="829">
          <cell r="A829" t="str">
            <v>NI002X</v>
          </cell>
        </row>
        <row r="830">
          <cell r="A830" t="str">
            <v>NI003X</v>
          </cell>
        </row>
        <row r="831">
          <cell r="A831" t="str">
            <v>NI004X</v>
          </cell>
        </row>
        <row r="832">
          <cell r="A832" t="str">
            <v>NI005X</v>
          </cell>
        </row>
        <row r="833">
          <cell r="A833" t="str">
            <v>NI006X</v>
          </cell>
        </row>
        <row r="834">
          <cell r="A834" t="str">
            <v>NI007X</v>
          </cell>
        </row>
        <row r="835">
          <cell r="A835" t="str">
            <v>NI008X</v>
          </cell>
        </row>
        <row r="836">
          <cell r="A836" t="str">
            <v>NI009X</v>
          </cell>
        </row>
        <row r="837">
          <cell r="A837" t="str">
            <v>NI010X</v>
          </cell>
        </row>
        <row r="838">
          <cell r="A838" t="str">
            <v>NI011X</v>
          </cell>
        </row>
        <row r="839">
          <cell r="A839" t="str">
            <v>NI012X</v>
          </cell>
        </row>
        <row r="840">
          <cell r="A840" t="str">
            <v>NI013X</v>
          </cell>
        </row>
        <row r="841">
          <cell r="A841" t="str">
            <v>NI014X</v>
          </cell>
        </row>
        <row r="842">
          <cell r="A842" t="str">
            <v>NI015X</v>
          </cell>
        </row>
        <row r="843">
          <cell r="A843" t="str">
            <v>NI016X</v>
          </cell>
        </row>
        <row r="844">
          <cell r="A844" t="str">
            <v>NI017X</v>
          </cell>
        </row>
        <row r="845">
          <cell r="A845" t="str">
            <v>NI018X</v>
          </cell>
        </row>
        <row r="846">
          <cell r="A846" t="str">
            <v>NI019X</v>
          </cell>
        </row>
        <row r="847">
          <cell r="A847" t="str">
            <v>NI020X</v>
          </cell>
        </row>
        <row r="848">
          <cell r="A848" t="str">
            <v>NI021X</v>
          </cell>
        </row>
        <row r="849">
          <cell r="A849" t="str">
            <v>NI022X</v>
          </cell>
        </row>
        <row r="850">
          <cell r="A850" t="str">
            <v>NI023X</v>
          </cell>
        </row>
        <row r="851">
          <cell r="A851" t="str">
            <v>NI024X</v>
          </cell>
        </row>
        <row r="852">
          <cell r="A852" t="str">
            <v>NI025X</v>
          </cell>
        </row>
        <row r="853">
          <cell r="A853" t="str">
            <v>NI026X</v>
          </cell>
        </row>
        <row r="854">
          <cell r="A854" t="str">
            <v>NI027X</v>
          </cell>
        </row>
        <row r="855">
          <cell r="A855" t="str">
            <v>NIF822</v>
          </cell>
        </row>
        <row r="856">
          <cell r="A856" t="str">
            <v>NIL206</v>
          </cell>
        </row>
        <row r="857">
          <cell r="A857" t="str">
            <v>NIO097</v>
          </cell>
        </row>
        <row r="858">
          <cell r="A858" t="str">
            <v>NIP097</v>
          </cell>
        </row>
        <row r="859">
          <cell r="A859" t="str">
            <v>NIS202</v>
          </cell>
        </row>
        <row r="860">
          <cell r="A860" t="str">
            <v>NISCT1</v>
          </cell>
        </row>
        <row r="861">
          <cell r="A861" t="str">
            <v>NISCT2</v>
          </cell>
        </row>
        <row r="862">
          <cell r="A862" t="str">
            <v>NISCT3</v>
          </cell>
        </row>
        <row r="863">
          <cell r="A863" t="str">
            <v>NISCT4</v>
          </cell>
        </row>
        <row r="864">
          <cell r="A864" t="str">
            <v>NISCT5</v>
          </cell>
        </row>
        <row r="865">
          <cell r="A865" t="str">
            <v>NIW099</v>
          </cell>
        </row>
        <row r="866">
          <cell r="A866" t="str">
            <v>NLB048</v>
          </cell>
        </row>
        <row r="867">
          <cell r="A867" t="str">
            <v>NLD048</v>
          </cell>
        </row>
        <row r="868">
          <cell r="A868" t="str">
            <v>NLF888</v>
          </cell>
        </row>
        <row r="869">
          <cell r="A869" t="str">
            <v>NLG999</v>
          </cell>
        </row>
        <row r="870">
          <cell r="A870" t="str">
            <v>NLL048</v>
          </cell>
        </row>
        <row r="871">
          <cell r="A871" t="str">
            <v>NLS075</v>
          </cell>
        </row>
        <row r="872">
          <cell r="A872" t="str">
            <v>NLW090</v>
          </cell>
        </row>
        <row r="873">
          <cell r="A873" t="str">
            <v>NLY202</v>
          </cell>
        </row>
        <row r="874">
          <cell r="A874" t="str">
            <v>NMG048</v>
          </cell>
        </row>
        <row r="875">
          <cell r="A875" t="str">
            <v>NMM048</v>
          </cell>
        </row>
        <row r="876">
          <cell r="A876" t="str">
            <v>NMN202</v>
          </cell>
        </row>
        <row r="877">
          <cell r="A877" t="str">
            <v>NMS048</v>
          </cell>
        </row>
        <row r="878">
          <cell r="A878" t="str">
            <v>NMU075</v>
          </cell>
        </row>
        <row r="879">
          <cell r="A879" t="str">
            <v>NMW090</v>
          </cell>
        </row>
        <row r="880">
          <cell r="A880" t="str">
            <v>NND999</v>
          </cell>
        </row>
        <row r="881">
          <cell r="A881" t="str">
            <v>NNH999</v>
          </cell>
        </row>
        <row r="882">
          <cell r="A882" t="str">
            <v>NNL066</v>
          </cell>
        </row>
        <row r="883">
          <cell r="A883" t="str">
            <v>NPG048</v>
          </cell>
        </row>
        <row r="884">
          <cell r="A884" t="str">
            <v>NPS033</v>
          </cell>
        </row>
        <row r="885">
          <cell r="A885" t="str">
            <v>NRS075</v>
          </cell>
        </row>
        <row r="886">
          <cell r="A886" t="str">
            <v>NRW090</v>
          </cell>
        </row>
        <row r="887">
          <cell r="A887" t="str">
            <v>NSG062</v>
          </cell>
        </row>
        <row r="888">
          <cell r="A888" t="str">
            <v>NSI049</v>
          </cell>
        </row>
        <row r="889">
          <cell r="A889" t="str">
            <v>NSP033</v>
          </cell>
        </row>
        <row r="890">
          <cell r="A890" t="str">
            <v>NST032</v>
          </cell>
        </row>
        <row r="891">
          <cell r="A891" t="str">
            <v>NTB204</v>
          </cell>
        </row>
        <row r="892">
          <cell r="A892" t="str">
            <v>NUL066</v>
          </cell>
        </row>
        <row r="893">
          <cell r="A893" t="str">
            <v>NWD084</v>
          </cell>
        </row>
        <row r="894">
          <cell r="A894" t="str">
            <v>NXS004</v>
          </cell>
        </row>
        <row r="895">
          <cell r="A895" t="str">
            <v>OBR087</v>
          </cell>
        </row>
        <row r="896">
          <cell r="A896" t="str">
            <v>ODA888</v>
          </cell>
        </row>
        <row r="897">
          <cell r="A897" t="str">
            <v>OFC084</v>
          </cell>
        </row>
        <row r="898">
          <cell r="A898" t="str">
            <v>OFM211</v>
          </cell>
        </row>
        <row r="899">
          <cell r="A899" t="str">
            <v>OFT074</v>
          </cell>
        </row>
        <row r="900">
          <cell r="A900" t="str">
            <v>OGE020</v>
          </cell>
        </row>
        <row r="901">
          <cell r="A901" t="str">
            <v>OIC047</v>
          </cell>
        </row>
        <row r="902">
          <cell r="A902" t="str">
            <v>OLA048</v>
          </cell>
        </row>
        <row r="903">
          <cell r="A903" t="str">
            <v>OLD048</v>
          </cell>
        </row>
        <row r="904">
          <cell r="A904" t="str">
            <v>OLF048</v>
          </cell>
        </row>
        <row r="905">
          <cell r="A905" t="str">
            <v>ONS005</v>
          </cell>
        </row>
        <row r="906">
          <cell r="A906" t="str">
            <v>OPC090</v>
          </cell>
        </row>
        <row r="907">
          <cell r="A907" t="str">
            <v>ORD084</v>
          </cell>
        </row>
        <row r="908">
          <cell r="A908" t="str">
            <v>ORR088</v>
          </cell>
        </row>
        <row r="909">
          <cell r="A909" t="str">
            <v>OSE072</v>
          </cell>
        </row>
        <row r="910">
          <cell r="A910" t="str">
            <v>OSS907</v>
          </cell>
        </row>
        <row r="911">
          <cell r="A911" t="str">
            <v>PAD032</v>
          </cell>
        </row>
        <row r="912">
          <cell r="A912" t="str">
            <v>PAO084</v>
          </cell>
        </row>
        <row r="913">
          <cell r="A913" t="str">
            <v>PBN097</v>
          </cell>
        </row>
        <row r="914">
          <cell r="A914" t="str">
            <v>PCS901</v>
          </cell>
        </row>
        <row r="915">
          <cell r="A915" t="str">
            <v>PCX999</v>
          </cell>
        </row>
        <row r="916">
          <cell r="A916" t="str">
            <v>PEN999</v>
          </cell>
        </row>
        <row r="917">
          <cell r="A917" t="str">
            <v>PFS075</v>
          </cell>
        </row>
        <row r="918">
          <cell r="A918" t="str">
            <v>PFT087</v>
          </cell>
        </row>
        <row r="919">
          <cell r="A919" t="str">
            <v>PHC004</v>
          </cell>
        </row>
        <row r="920">
          <cell r="A920" t="str">
            <v>PHE033</v>
          </cell>
        </row>
        <row r="921">
          <cell r="A921" t="str">
            <v>PLA004</v>
          </cell>
        </row>
        <row r="922">
          <cell r="A922" t="str">
            <v>PLT066</v>
          </cell>
        </row>
        <row r="923">
          <cell r="A923" t="str">
            <v>PMD208</v>
          </cell>
        </row>
        <row r="924">
          <cell r="A924" t="str">
            <v>PNT066</v>
          </cell>
        </row>
        <row r="925">
          <cell r="A925" t="str">
            <v>POL084</v>
          </cell>
        </row>
        <row r="926">
          <cell r="A926" t="str">
            <v>PON097</v>
          </cell>
        </row>
        <row r="927">
          <cell r="A927" t="str">
            <v>PPF032</v>
          </cell>
        </row>
        <row r="928">
          <cell r="A928" t="str">
            <v>PPS912</v>
          </cell>
        </row>
        <row r="929">
          <cell r="A929" t="str">
            <v>PRA087</v>
          </cell>
        </row>
        <row r="930">
          <cell r="A930" t="str">
            <v>PRA091</v>
          </cell>
        </row>
        <row r="931">
          <cell r="A931" t="str">
            <v>PRS214</v>
          </cell>
        </row>
        <row r="932">
          <cell r="A932" t="str">
            <v>PSC006</v>
          </cell>
        </row>
        <row r="933">
          <cell r="A933" t="str">
            <v>PSN097</v>
          </cell>
        </row>
        <row r="934">
          <cell r="A934" t="str">
            <v>PTA004</v>
          </cell>
        </row>
        <row r="935">
          <cell r="A935" t="str">
            <v>PWL888</v>
          </cell>
        </row>
        <row r="936">
          <cell r="A936" t="str">
            <v>QEC085</v>
          </cell>
        </row>
        <row r="937">
          <cell r="A937" t="str">
            <v>RAF017</v>
          </cell>
        </row>
        <row r="938">
          <cell r="A938" t="str">
            <v>RAI208</v>
          </cell>
        </row>
        <row r="939">
          <cell r="A939" t="str">
            <v>RAM048</v>
          </cell>
        </row>
        <row r="940">
          <cell r="A940" t="str">
            <v>RBG075</v>
          </cell>
        </row>
        <row r="941">
          <cell r="A941" t="str">
            <v>RCP906</v>
          </cell>
        </row>
        <row r="942">
          <cell r="A942" t="str">
            <v>RCT048</v>
          </cell>
        </row>
        <row r="943">
          <cell r="A943" t="str">
            <v>REG212</v>
          </cell>
        </row>
        <row r="944">
          <cell r="A944" t="str">
            <v>REL032</v>
          </cell>
        </row>
        <row r="945">
          <cell r="A945" t="str">
            <v>RHC017</v>
          </cell>
        </row>
        <row r="946">
          <cell r="A946" t="str">
            <v>RHH087</v>
          </cell>
        </row>
        <row r="947">
          <cell r="A947" t="str">
            <v>RMH084</v>
          </cell>
        </row>
        <row r="948">
          <cell r="A948" t="str">
            <v>RMP915</v>
          </cell>
        </row>
        <row r="949">
          <cell r="A949" t="str">
            <v>RMT087</v>
          </cell>
        </row>
        <row r="950">
          <cell r="A950" t="str">
            <v>ROS075</v>
          </cell>
        </row>
        <row r="951">
          <cell r="A951" t="str">
            <v>RPA003</v>
          </cell>
        </row>
        <row r="952">
          <cell r="A952" t="str">
            <v>RSR066</v>
          </cell>
        </row>
        <row r="953">
          <cell r="A953" t="str">
            <v>S001XX</v>
          </cell>
        </row>
        <row r="954">
          <cell r="A954" t="str">
            <v>S002XX</v>
          </cell>
        </row>
        <row r="955">
          <cell r="A955" t="str">
            <v>S003XX</v>
          </cell>
        </row>
        <row r="956">
          <cell r="A956" t="str">
            <v>S004XX</v>
          </cell>
        </row>
        <row r="957">
          <cell r="A957" t="str">
            <v>S005XX</v>
          </cell>
        </row>
        <row r="958">
          <cell r="A958" t="str">
            <v>S006XX</v>
          </cell>
        </row>
        <row r="959">
          <cell r="A959" t="str">
            <v>S007XX</v>
          </cell>
        </row>
        <row r="960">
          <cell r="A960" t="str">
            <v>S008XX</v>
          </cell>
        </row>
        <row r="961">
          <cell r="A961" t="str">
            <v>S009XX</v>
          </cell>
        </row>
        <row r="962">
          <cell r="A962" t="str">
            <v>S010XX</v>
          </cell>
        </row>
        <row r="963">
          <cell r="A963" t="str">
            <v>S011XX</v>
          </cell>
        </row>
        <row r="964">
          <cell r="A964" t="str">
            <v>S012XX</v>
          </cell>
        </row>
        <row r="965">
          <cell r="A965" t="str">
            <v>S013XX</v>
          </cell>
        </row>
        <row r="966">
          <cell r="A966" t="str">
            <v>S014XX</v>
          </cell>
        </row>
        <row r="967">
          <cell r="A967" t="str">
            <v>S015XX</v>
          </cell>
        </row>
        <row r="968">
          <cell r="A968" t="str">
            <v>S016XX</v>
          </cell>
        </row>
        <row r="969">
          <cell r="A969" t="str">
            <v>S017XX</v>
          </cell>
        </row>
        <row r="970">
          <cell r="A970" t="str">
            <v>S018XX</v>
          </cell>
        </row>
        <row r="971">
          <cell r="A971" t="str">
            <v>S019XX</v>
          </cell>
        </row>
        <row r="972">
          <cell r="A972" t="str">
            <v>S020XX</v>
          </cell>
        </row>
        <row r="973">
          <cell r="A973" t="str">
            <v>S021XX</v>
          </cell>
        </row>
        <row r="974">
          <cell r="A974" t="str">
            <v>S022XX</v>
          </cell>
        </row>
        <row r="975">
          <cell r="A975" t="str">
            <v>S023XX</v>
          </cell>
        </row>
        <row r="976">
          <cell r="A976" t="str">
            <v>S025XX</v>
          </cell>
        </row>
        <row r="977">
          <cell r="A977" t="str">
            <v>S026XX</v>
          </cell>
        </row>
        <row r="978">
          <cell r="A978" t="str">
            <v>S027XX</v>
          </cell>
        </row>
        <row r="979">
          <cell r="A979" t="str">
            <v>S028XX</v>
          </cell>
        </row>
        <row r="980">
          <cell r="A980" t="str">
            <v>S029XX</v>
          </cell>
        </row>
        <row r="981">
          <cell r="A981" t="str">
            <v>S030XX</v>
          </cell>
        </row>
        <row r="982">
          <cell r="A982" t="str">
            <v>S031XX</v>
          </cell>
        </row>
        <row r="983">
          <cell r="A983" t="str">
            <v>S032XX</v>
          </cell>
        </row>
        <row r="984">
          <cell r="A984" t="str">
            <v>S033XX</v>
          </cell>
        </row>
        <row r="985">
          <cell r="A985" t="str">
            <v>S034XX</v>
          </cell>
        </row>
        <row r="986">
          <cell r="A986" t="str">
            <v>S035XX</v>
          </cell>
        </row>
        <row r="987">
          <cell r="A987" t="str">
            <v>S036XX</v>
          </cell>
        </row>
        <row r="988">
          <cell r="A988" t="str">
            <v>S037XX</v>
          </cell>
        </row>
        <row r="989">
          <cell r="A989" t="str">
            <v>S038XX</v>
          </cell>
        </row>
        <row r="990">
          <cell r="A990" t="str">
            <v>S039XX</v>
          </cell>
        </row>
        <row r="991">
          <cell r="A991" t="str">
            <v>S040XX</v>
          </cell>
        </row>
        <row r="992">
          <cell r="A992" t="str">
            <v>S041XX</v>
          </cell>
        </row>
        <row r="993">
          <cell r="A993" t="str">
            <v>S042XX</v>
          </cell>
        </row>
        <row r="994">
          <cell r="A994" t="str">
            <v>S043XX</v>
          </cell>
        </row>
        <row r="995">
          <cell r="A995" t="str">
            <v>S044XX</v>
          </cell>
        </row>
        <row r="996">
          <cell r="A996" t="str">
            <v>S045XX</v>
          </cell>
        </row>
        <row r="997">
          <cell r="A997" t="str">
            <v>S046XX</v>
          </cell>
        </row>
        <row r="998">
          <cell r="A998" t="str">
            <v>S049XX</v>
          </cell>
        </row>
        <row r="999">
          <cell r="A999" t="str">
            <v>S055XX</v>
          </cell>
        </row>
        <row r="1000">
          <cell r="A1000" t="str">
            <v>S056XX</v>
          </cell>
        </row>
        <row r="1001">
          <cell r="A1001" t="str">
            <v>S099XX</v>
          </cell>
        </row>
        <row r="1002">
          <cell r="A1002" t="str">
            <v>S100XX</v>
          </cell>
        </row>
        <row r="1003">
          <cell r="A1003" t="str">
            <v>S200XX</v>
          </cell>
        </row>
        <row r="1004">
          <cell r="A1004" t="str">
            <v>SAC075</v>
          </cell>
        </row>
        <row r="1005">
          <cell r="A1005" t="str">
            <v>SCF842</v>
          </cell>
        </row>
        <row r="1006">
          <cell r="A1006" t="str">
            <v>SCL090</v>
          </cell>
        </row>
        <row r="1007">
          <cell r="A1007" t="str">
            <v>SCN202</v>
          </cell>
        </row>
        <row r="1008">
          <cell r="A1008" t="str">
            <v>SCO042</v>
          </cell>
        </row>
        <row r="1009">
          <cell r="A1009" t="str">
            <v>SCR075</v>
          </cell>
        </row>
        <row r="1010">
          <cell r="A1010" t="str">
            <v>SCT075</v>
          </cell>
        </row>
        <row r="1011">
          <cell r="A1011" t="str">
            <v>SCW090</v>
          </cell>
        </row>
        <row r="1012">
          <cell r="A1012" t="str">
            <v>SDS075</v>
          </cell>
        </row>
        <row r="1013">
          <cell r="A1013" t="str">
            <v>SEB203</v>
          </cell>
        </row>
        <row r="1014">
          <cell r="A1014" t="str">
            <v>SED084</v>
          </cell>
        </row>
        <row r="1015">
          <cell r="A1015" t="str">
            <v>SEE203</v>
          </cell>
        </row>
        <row r="1016">
          <cell r="A1016" t="str">
            <v>SEL048</v>
          </cell>
        </row>
        <row r="1017">
          <cell r="A1017" t="str">
            <v>SEN075</v>
          </cell>
        </row>
        <row r="1018">
          <cell r="A1018" t="str">
            <v>SFC075</v>
          </cell>
        </row>
        <row r="1019">
          <cell r="A1019" t="str">
            <v>SFL066</v>
          </cell>
        </row>
        <row r="1020">
          <cell r="A1020" t="str">
            <v>SFO019</v>
          </cell>
        </row>
        <row r="1021">
          <cell r="A1021" t="str">
            <v>SIA003</v>
          </cell>
        </row>
        <row r="1022">
          <cell r="A1022" t="str">
            <v>SIB211</v>
          </cell>
        </row>
        <row r="1023">
          <cell r="A1023" t="str">
            <v>SIV007</v>
          </cell>
        </row>
        <row r="1024">
          <cell r="A1024" t="str">
            <v>SIY034</v>
          </cell>
        </row>
        <row r="1025">
          <cell r="A1025" t="str">
            <v>SJS048</v>
          </cell>
        </row>
        <row r="1026">
          <cell r="A1026" t="str">
            <v>SLC084</v>
          </cell>
        </row>
        <row r="1027">
          <cell r="A1027" t="str">
            <v>SLG999</v>
          </cell>
        </row>
        <row r="1028">
          <cell r="A1028" t="str">
            <v>SMG048</v>
          </cell>
        </row>
        <row r="1029">
          <cell r="A1029" t="str">
            <v>SNH075</v>
          </cell>
        </row>
        <row r="1030">
          <cell r="A1030" t="str">
            <v>SNI909</v>
          </cell>
        </row>
        <row r="1031">
          <cell r="A1031" t="str">
            <v>SNL851</v>
          </cell>
        </row>
        <row r="1032">
          <cell r="A1032" t="str">
            <v>SNP914</v>
          </cell>
        </row>
        <row r="1033">
          <cell r="A1033" t="str">
            <v>SPA004</v>
          </cell>
        </row>
        <row r="1034">
          <cell r="A1034" t="str">
            <v>SPA075</v>
          </cell>
        </row>
        <row r="1035">
          <cell r="A1035" t="str">
            <v>SPE048</v>
          </cell>
        </row>
        <row r="1036">
          <cell r="A1036" t="str">
            <v>SPS075</v>
          </cell>
        </row>
        <row r="1037">
          <cell r="A1037" t="str">
            <v>SQA075</v>
          </cell>
        </row>
        <row r="1038">
          <cell r="A1038" t="str">
            <v>SSC084</v>
          </cell>
        </row>
        <row r="1039">
          <cell r="A1039" t="str">
            <v>SSO075</v>
          </cell>
        </row>
        <row r="1040">
          <cell r="A1040" t="str">
            <v>STB075</v>
          </cell>
        </row>
        <row r="1041">
          <cell r="A1041" t="str">
            <v>STF084</v>
          </cell>
        </row>
        <row r="1042">
          <cell r="A1042" t="str">
            <v>STP913</v>
          </cell>
        </row>
        <row r="1043">
          <cell r="A1043" t="str">
            <v>SUP072</v>
          </cell>
        </row>
        <row r="1044">
          <cell r="A1044" t="str">
            <v>SWA075</v>
          </cell>
        </row>
        <row r="1045">
          <cell r="A1045" t="str">
            <v>SWD084</v>
          </cell>
        </row>
        <row r="1046">
          <cell r="A1046" t="str">
            <v>TCW090</v>
          </cell>
        </row>
        <row r="1047">
          <cell r="A1047" t="str">
            <v>TGL048</v>
          </cell>
        </row>
        <row r="1048">
          <cell r="A1048" t="str">
            <v>THC209</v>
          </cell>
        </row>
        <row r="1049">
          <cell r="A1049" t="str">
            <v>THO085</v>
          </cell>
        </row>
        <row r="1050">
          <cell r="A1050" t="str">
            <v>TNA067</v>
          </cell>
        </row>
        <row r="1051">
          <cell r="A1051" t="str">
            <v>TPR032</v>
          </cell>
        </row>
        <row r="1052">
          <cell r="A1052" t="str">
            <v>TPS904</v>
          </cell>
        </row>
        <row r="1053">
          <cell r="A1053" t="str">
            <v>TST084</v>
          </cell>
        </row>
        <row r="1054">
          <cell r="A1054" t="str">
            <v>UKA084</v>
          </cell>
        </row>
        <row r="1055">
          <cell r="A1055" t="str">
            <v>UKC084</v>
          </cell>
        </row>
        <row r="1056">
          <cell r="A1056" t="str">
            <v>UKF087</v>
          </cell>
        </row>
        <row r="1057">
          <cell r="A1057" t="str">
            <v>UKP905</v>
          </cell>
        </row>
        <row r="1058">
          <cell r="A1058" t="str">
            <v>UKR087</v>
          </cell>
        </row>
        <row r="1059">
          <cell r="A1059" t="str">
            <v>UKS048</v>
          </cell>
        </row>
        <row r="1060">
          <cell r="A1060" t="str">
            <v>UKT013</v>
          </cell>
        </row>
        <row r="1061">
          <cell r="A1061" t="str">
            <v>UNI084</v>
          </cell>
        </row>
        <row r="1062">
          <cell r="A1062" t="str">
            <v>USE207</v>
          </cell>
        </row>
        <row r="1063">
          <cell r="A1063" t="str">
            <v>VAM048</v>
          </cell>
        </row>
        <row r="1064">
          <cell r="A1064" t="str">
            <v>VED837</v>
          </cell>
        </row>
        <row r="1065">
          <cell r="A1065" t="str">
            <v>VGB048</v>
          </cell>
        </row>
        <row r="1066">
          <cell r="A1066" t="str">
            <v>VMD003</v>
          </cell>
        </row>
        <row r="1067">
          <cell r="A1067" t="str">
            <v>VOS004</v>
          </cell>
        </row>
        <row r="1068">
          <cell r="A1068" t="str">
            <v>VSS211</v>
          </cell>
        </row>
        <row r="1069">
          <cell r="A1069" t="str">
            <v>VTA206</v>
          </cell>
        </row>
        <row r="1070">
          <cell r="A1070" t="str">
            <v>VTE085</v>
          </cell>
        </row>
        <row r="1071">
          <cell r="A1071" t="str">
            <v>VTS085</v>
          </cell>
        </row>
        <row r="1072">
          <cell r="A1072" t="str">
            <v>W512XX</v>
          </cell>
        </row>
        <row r="1073">
          <cell r="A1073" t="str">
            <v>W514XX</v>
          </cell>
        </row>
        <row r="1074">
          <cell r="A1074" t="str">
            <v>W516XX</v>
          </cell>
        </row>
        <row r="1075">
          <cell r="A1075" t="str">
            <v>W518XX</v>
          </cell>
        </row>
        <row r="1076">
          <cell r="A1076" t="str">
            <v>W520XX</v>
          </cell>
        </row>
        <row r="1077">
          <cell r="A1077" t="str">
            <v>W522XX</v>
          </cell>
        </row>
        <row r="1078">
          <cell r="A1078" t="str">
            <v>W524XX</v>
          </cell>
        </row>
        <row r="1079">
          <cell r="A1079" t="str">
            <v>W526XX</v>
          </cell>
        </row>
        <row r="1080">
          <cell r="A1080" t="str">
            <v>W528XX</v>
          </cell>
        </row>
        <row r="1081">
          <cell r="A1081" t="str">
            <v>W530XX</v>
          </cell>
        </row>
        <row r="1082">
          <cell r="A1082" t="str">
            <v>W532XX</v>
          </cell>
        </row>
        <row r="1083">
          <cell r="A1083" t="str">
            <v>W534XX</v>
          </cell>
        </row>
        <row r="1084">
          <cell r="A1084" t="str">
            <v>W536XX</v>
          </cell>
        </row>
        <row r="1085">
          <cell r="A1085" t="str">
            <v>W538XX</v>
          </cell>
        </row>
        <row r="1086">
          <cell r="A1086" t="str">
            <v>W540XX</v>
          </cell>
        </row>
        <row r="1087">
          <cell r="A1087" t="str">
            <v>W542XX</v>
          </cell>
        </row>
        <row r="1088">
          <cell r="A1088" t="str">
            <v>W544XX</v>
          </cell>
        </row>
        <row r="1089">
          <cell r="A1089" t="str">
            <v>W545XX</v>
          </cell>
        </row>
        <row r="1090">
          <cell r="A1090" t="str">
            <v>W546XX</v>
          </cell>
        </row>
        <row r="1091">
          <cell r="A1091" t="str">
            <v>W548XX</v>
          </cell>
        </row>
        <row r="1092">
          <cell r="A1092" t="str">
            <v>W550XX</v>
          </cell>
        </row>
        <row r="1093">
          <cell r="A1093" t="str">
            <v>W552XX</v>
          </cell>
        </row>
        <row r="1094">
          <cell r="A1094" t="str">
            <v>W562XX</v>
          </cell>
        </row>
        <row r="1095">
          <cell r="A1095" t="str">
            <v>W564XX</v>
          </cell>
        </row>
        <row r="1096">
          <cell r="A1096" t="str">
            <v>W566XX</v>
          </cell>
        </row>
        <row r="1097">
          <cell r="A1097" t="str">
            <v>W568XX</v>
          </cell>
        </row>
        <row r="1098">
          <cell r="A1098" t="str">
            <v>W572XX</v>
          </cell>
        </row>
        <row r="1099">
          <cell r="A1099" t="str">
            <v>W574XX</v>
          </cell>
        </row>
        <row r="1100">
          <cell r="A1100" t="str">
            <v>W576XX</v>
          </cell>
        </row>
        <row r="1101">
          <cell r="A1101" t="str">
            <v>W582XX</v>
          </cell>
        </row>
        <row r="1102">
          <cell r="A1102" t="str">
            <v>W584XX</v>
          </cell>
        </row>
        <row r="1103">
          <cell r="A1103" t="str">
            <v>W586XX</v>
          </cell>
        </row>
        <row r="1104">
          <cell r="A1104" t="str">
            <v>WAG090</v>
          </cell>
        </row>
        <row r="1105">
          <cell r="A1105" t="str">
            <v>WCF854</v>
          </cell>
        </row>
        <row r="1106">
          <cell r="A1106" t="str">
            <v>WCO048</v>
          </cell>
        </row>
        <row r="1107">
          <cell r="A1107" t="str">
            <v>WEL203</v>
          </cell>
        </row>
        <row r="1108">
          <cell r="A1108" t="str">
            <v>WFC048</v>
          </cell>
        </row>
        <row r="1109">
          <cell r="A1109" t="str">
            <v>WGA999</v>
          </cell>
        </row>
        <row r="1110">
          <cell r="A1110" t="str">
            <v>WLB090</v>
          </cell>
        </row>
        <row r="1111">
          <cell r="A1111" t="str">
            <v>WLC090</v>
          </cell>
        </row>
        <row r="1112">
          <cell r="A1112" t="str">
            <v>WLG999</v>
          </cell>
        </row>
        <row r="1113">
          <cell r="A1113" t="str">
            <v>WMD084</v>
          </cell>
        </row>
        <row r="1114">
          <cell r="A1114" t="str">
            <v>WNH999</v>
          </cell>
        </row>
        <row r="1115">
          <cell r="A1115" t="str">
            <v>WNHT13</v>
          </cell>
        </row>
        <row r="1116">
          <cell r="A1116" t="str">
            <v>WNHT14</v>
          </cell>
        </row>
        <row r="1117">
          <cell r="A1117" t="str">
            <v>WNHT15</v>
          </cell>
        </row>
        <row r="1118">
          <cell r="A1118" t="str">
            <v>WNHT16</v>
          </cell>
        </row>
        <row r="1119">
          <cell r="A1119" t="str">
            <v>WNHT17</v>
          </cell>
        </row>
        <row r="1120">
          <cell r="A1120" t="str">
            <v>WNHT18</v>
          </cell>
        </row>
        <row r="1121">
          <cell r="A1121" t="str">
            <v>WNHT19</v>
          </cell>
        </row>
        <row r="1122">
          <cell r="A1122" t="str">
            <v>WNHT20</v>
          </cell>
        </row>
        <row r="1123">
          <cell r="A1123" t="str">
            <v>WNHT21</v>
          </cell>
        </row>
        <row r="1124">
          <cell r="A1124" t="str">
            <v>WNHT22</v>
          </cell>
        </row>
        <row r="1125">
          <cell r="A1125" t="str">
            <v>WNU085</v>
          </cell>
        </row>
        <row r="1126">
          <cell r="A1126" t="str">
            <v>WOF091</v>
          </cell>
        </row>
        <row r="1127">
          <cell r="A1127" t="str">
            <v>WSR057</v>
          </cell>
        </row>
        <row r="1128">
          <cell r="A1128" t="str">
            <v>YCN099</v>
          </cell>
        </row>
        <row r="1129">
          <cell r="A1129" t="str">
            <v>YHD084</v>
          </cell>
        </row>
        <row r="1130">
          <cell r="A1130" t="str">
            <v>YJB047</v>
          </cell>
        </row>
        <row r="1131">
          <cell r="A1131" t="str">
            <v>YPL022</v>
          </cell>
        </row>
        <row r="1132">
          <cell r="A1132" t="str">
            <v>CCG02N</v>
          </cell>
        </row>
        <row r="1133">
          <cell r="A1133" t="str">
            <v>CCG09C</v>
          </cell>
        </row>
        <row r="1134">
          <cell r="A1134" t="str">
            <v>CCG10Y</v>
          </cell>
        </row>
        <row r="1135">
          <cell r="A1135" t="str">
            <v>CCG07L</v>
          </cell>
        </row>
        <row r="1136">
          <cell r="A1136" t="str">
            <v>CCG07M</v>
          </cell>
        </row>
        <row r="1137">
          <cell r="A1137" t="str">
            <v>CCG02P</v>
          </cell>
        </row>
        <row r="1138">
          <cell r="A1138" t="str">
            <v>CCG99E</v>
          </cell>
        </row>
        <row r="1139">
          <cell r="A1139" t="str">
            <v>CCG02Q</v>
          </cell>
        </row>
        <row r="1140">
          <cell r="A1140" t="str">
            <v>CCG11E</v>
          </cell>
        </row>
        <row r="1141">
          <cell r="A1141" t="str">
            <v>CCG06F</v>
          </cell>
        </row>
        <row r="1142">
          <cell r="A1142" t="str">
            <v>CCG07N</v>
          </cell>
        </row>
        <row r="1143">
          <cell r="A1143" t="str">
            <v>CCG13P</v>
          </cell>
        </row>
        <row r="1144">
          <cell r="A1144" t="str">
            <v>CCG04X</v>
          </cell>
        </row>
        <row r="1145">
          <cell r="A1145" t="str">
            <v>CCG00Q</v>
          </cell>
        </row>
        <row r="1146">
          <cell r="A1146" t="str">
            <v>CCG00R</v>
          </cell>
        </row>
        <row r="1147">
          <cell r="A1147" t="str">
            <v>CCG00T</v>
          </cell>
        </row>
        <row r="1148">
          <cell r="A1148" t="str">
            <v>CCG10G</v>
          </cell>
        </row>
        <row r="1149">
          <cell r="A1149" t="str">
            <v>CCG02W</v>
          </cell>
        </row>
        <row r="1150">
          <cell r="A1150" t="str">
            <v>CCG02R</v>
          </cell>
        </row>
        <row r="1151">
          <cell r="A1151" t="str">
            <v>CCG07P</v>
          </cell>
        </row>
        <row r="1152">
          <cell r="A1152" t="str">
            <v>CCG09D</v>
          </cell>
        </row>
        <row r="1153">
          <cell r="A1153" t="str">
            <v>CCG11H</v>
          </cell>
        </row>
        <row r="1154">
          <cell r="A1154" t="str">
            <v>CCG07Q</v>
          </cell>
        </row>
        <row r="1155">
          <cell r="A1155" t="str">
            <v>CCG00V</v>
          </cell>
        </row>
        <row r="1156">
          <cell r="A1156" t="str">
            <v>CCG02T</v>
          </cell>
        </row>
        <row r="1157">
          <cell r="A1157" t="str">
            <v>CCG06H</v>
          </cell>
        </row>
        <row r="1158">
          <cell r="A1158" t="str">
            <v>CCG07R</v>
          </cell>
        </row>
        <row r="1159">
          <cell r="A1159" t="str">
            <v>CCG04Y</v>
          </cell>
        </row>
        <row r="1160">
          <cell r="A1160" t="str">
            <v>CCG09E</v>
          </cell>
        </row>
        <row r="1161">
          <cell r="A1161" t="str">
            <v>CCG99F</v>
          </cell>
        </row>
        <row r="1162">
          <cell r="A1162" t="str">
            <v>CCG09A</v>
          </cell>
        </row>
        <row r="1163">
          <cell r="A1163" t="str">
            <v>CCG00W</v>
          </cell>
        </row>
        <row r="1164">
          <cell r="A1164" t="str">
            <v>CCG10H</v>
          </cell>
        </row>
        <row r="1165">
          <cell r="A1165" t="str">
            <v>CCG00X</v>
          </cell>
        </row>
        <row r="1166">
          <cell r="A1166" t="str">
            <v>CCG07T</v>
          </cell>
        </row>
        <row r="1167">
          <cell r="A1167" t="str">
            <v>CCG09G</v>
          </cell>
        </row>
        <row r="1168">
          <cell r="A1168" t="str">
            <v>CCG03V</v>
          </cell>
        </row>
        <row r="1169">
          <cell r="A1169" t="str">
            <v>CCG05A</v>
          </cell>
        </row>
        <row r="1170">
          <cell r="A1170" t="str">
            <v>CCG09H</v>
          </cell>
        </row>
        <row r="1171">
          <cell r="A1171" t="str">
            <v>CCG07V</v>
          </cell>
        </row>
        <row r="1172">
          <cell r="A1172" t="str">
            <v>CCG01H</v>
          </cell>
        </row>
        <row r="1173">
          <cell r="A1173" t="str">
            <v>CCG00C</v>
          </cell>
        </row>
        <row r="1174">
          <cell r="A1174" t="str">
            <v>CCG09J</v>
          </cell>
        </row>
        <row r="1175">
          <cell r="A1175" t="str">
            <v>CCG02X</v>
          </cell>
        </row>
        <row r="1176">
          <cell r="A1176" t="str">
            <v>CCG11J</v>
          </cell>
        </row>
        <row r="1177">
          <cell r="A1177" t="str">
            <v>CCG05C</v>
          </cell>
        </row>
        <row r="1178">
          <cell r="A1178" t="str">
            <v>CCG00D</v>
          </cell>
        </row>
        <row r="1179">
          <cell r="A1179" t="str">
            <v>CCG07W</v>
          </cell>
        </row>
        <row r="1180">
          <cell r="A1180" t="str">
            <v>CCG06K</v>
          </cell>
        </row>
        <row r="1181">
          <cell r="A1181" t="str">
            <v>CCG01A</v>
          </cell>
        </row>
        <row r="1182">
          <cell r="A1182" t="str">
            <v>CCG03W</v>
          </cell>
        </row>
        <row r="1183">
          <cell r="A1183" t="str">
            <v>CCG02Y</v>
          </cell>
        </row>
        <row r="1184">
          <cell r="A1184" t="str">
            <v>CCG05D</v>
          </cell>
        </row>
        <row r="1185">
          <cell r="A1185" t="str">
            <v>CCG09L</v>
          </cell>
        </row>
        <row r="1186">
          <cell r="A1186" t="str">
            <v>CCG09F</v>
          </cell>
        </row>
        <row r="1187">
          <cell r="A1187" t="str">
            <v>CCG01C</v>
          </cell>
        </row>
        <row r="1188">
          <cell r="A1188" t="str">
            <v>CCG07X</v>
          </cell>
        </row>
        <row r="1189">
          <cell r="A1189" t="str">
            <v>CCG03X</v>
          </cell>
        </row>
        <row r="1190">
          <cell r="A1190" t="str">
            <v>CCG10K</v>
          </cell>
        </row>
        <row r="1191">
          <cell r="A1191" t="str">
            <v>CCG02M</v>
          </cell>
        </row>
        <row r="1192">
          <cell r="A1192" t="str">
            <v>CCG00F</v>
          </cell>
        </row>
        <row r="1193">
          <cell r="A1193" t="str">
            <v>CCG11M</v>
          </cell>
        </row>
        <row r="1194">
          <cell r="A1194" t="str">
            <v>CCG06M</v>
          </cell>
        </row>
        <row r="1195">
          <cell r="A1195" t="str">
            <v>CCG03A</v>
          </cell>
        </row>
        <row r="1196">
          <cell r="A1196" t="str">
            <v>CCG01E</v>
          </cell>
        </row>
        <row r="1197">
          <cell r="A1197" t="str">
            <v>CCG08A</v>
          </cell>
        </row>
        <row r="1198">
          <cell r="A1198" t="str">
            <v>CCG09N</v>
          </cell>
        </row>
        <row r="1199">
          <cell r="A1199" t="str">
            <v>CCG01F</v>
          </cell>
        </row>
        <row r="1200">
          <cell r="A1200" t="str">
            <v>CCG03D</v>
          </cell>
        </row>
        <row r="1201">
          <cell r="A1201" t="str">
            <v>CCG08C</v>
          </cell>
        </row>
        <row r="1202">
          <cell r="A1202" t="str">
            <v>CCG03Y</v>
          </cell>
        </row>
        <row r="1203">
          <cell r="A1203" t="str">
            <v>CCG08D</v>
          </cell>
        </row>
        <row r="1204">
          <cell r="A1204" t="str">
            <v>CCG03E</v>
          </cell>
        </row>
        <row r="1205">
          <cell r="A1205" t="str">
            <v>CCG08E</v>
          </cell>
        </row>
        <row r="1206">
          <cell r="A1206" t="str">
            <v>CCG00K</v>
          </cell>
        </row>
        <row r="1207">
          <cell r="A1207" t="str">
            <v>CCG09P</v>
          </cell>
        </row>
        <row r="1208">
          <cell r="A1208" t="str">
            <v>CCG08F</v>
          </cell>
        </row>
        <row r="1209">
          <cell r="A1209" t="str">
            <v>CCG05F</v>
          </cell>
        </row>
        <row r="1210">
          <cell r="A1210" t="str">
            <v>CCG06N</v>
          </cell>
        </row>
        <row r="1211">
          <cell r="A1211" t="str">
            <v>CCG01D</v>
          </cell>
        </row>
        <row r="1212">
          <cell r="A1212" t="str">
            <v>CCG99K</v>
          </cell>
        </row>
        <row r="1213">
          <cell r="A1213" t="str">
            <v>CCG08G</v>
          </cell>
        </row>
        <row r="1214">
          <cell r="A1214" t="str">
            <v>CCG09X</v>
          </cell>
        </row>
        <row r="1215">
          <cell r="A1215" t="str">
            <v>CCG07Y</v>
          </cell>
        </row>
        <row r="1216">
          <cell r="A1216" t="str">
            <v>CCG03F</v>
          </cell>
        </row>
        <row r="1217">
          <cell r="A1217" t="str">
            <v>CCG06L</v>
          </cell>
        </row>
        <row r="1218">
          <cell r="A1218" t="str">
            <v>CCG10L</v>
          </cell>
        </row>
        <row r="1219">
          <cell r="A1219" t="str">
            <v>CCG08H</v>
          </cell>
        </row>
        <row r="1220">
          <cell r="A1220" t="str">
            <v>CCG11N</v>
          </cell>
        </row>
        <row r="1221">
          <cell r="A1221" t="str">
            <v>CCG08J</v>
          </cell>
        </row>
        <row r="1222">
          <cell r="A1222" t="str">
            <v>CCG01J</v>
          </cell>
        </row>
        <row r="1223">
          <cell r="A1223" t="str">
            <v>CCG08K</v>
          </cell>
        </row>
        <row r="1224">
          <cell r="A1224" t="str">
            <v>CCG01K</v>
          </cell>
        </row>
        <row r="1225">
          <cell r="A1225" t="str">
            <v>CCG02V</v>
          </cell>
        </row>
        <row r="1226">
          <cell r="A1226" t="str">
            <v>CCG03G</v>
          </cell>
        </row>
        <row r="1227">
          <cell r="A1227" t="str">
            <v>CCG03C</v>
          </cell>
        </row>
        <row r="1228">
          <cell r="A1228" t="str">
            <v>CCG04C</v>
          </cell>
        </row>
        <row r="1229">
          <cell r="A1229" t="str">
            <v>CCG08L</v>
          </cell>
        </row>
        <row r="1230">
          <cell r="A1230" t="str">
            <v>CCG03T</v>
          </cell>
        </row>
        <row r="1231">
          <cell r="A1231" t="str">
            <v>CCG04D</v>
          </cell>
        </row>
        <row r="1232">
          <cell r="A1232" t="str">
            <v>CCG99A</v>
          </cell>
        </row>
        <row r="1233">
          <cell r="A1233" t="str">
            <v>CCG06P</v>
          </cell>
        </row>
        <row r="1234">
          <cell r="A1234" t="str">
            <v>CCG04E</v>
          </cell>
        </row>
        <row r="1235">
          <cell r="A1235" t="str">
            <v>CCG09W</v>
          </cell>
        </row>
        <row r="1236">
          <cell r="A1236" t="str">
            <v>CCG08R</v>
          </cell>
        </row>
        <row r="1237">
          <cell r="A1237" t="str">
            <v>CCG06Q</v>
          </cell>
        </row>
        <row r="1238">
          <cell r="A1238" t="str">
            <v>CCG04F</v>
          </cell>
        </row>
        <row r="1239">
          <cell r="A1239" t="str">
            <v>CCG04G</v>
          </cell>
        </row>
        <row r="1240">
          <cell r="A1240" t="str">
            <v>CCG04H</v>
          </cell>
        </row>
        <row r="1241">
          <cell r="A1241" t="str">
            <v>CCG10M</v>
          </cell>
        </row>
        <row r="1242">
          <cell r="A1242" t="str">
            <v>CCG00G</v>
          </cell>
        </row>
        <row r="1243">
          <cell r="A1243" t="str">
            <v>CCG00H</v>
          </cell>
        </row>
        <row r="1244">
          <cell r="A1244" t="str">
            <v>CCG08M</v>
          </cell>
        </row>
        <row r="1245">
          <cell r="A1245" t="str">
            <v>CCG10N</v>
          </cell>
        </row>
        <row r="1246">
          <cell r="A1246" t="str">
            <v>CCG04J</v>
          </cell>
        </row>
        <row r="1247">
          <cell r="A1247" t="str">
            <v>CCG00J</v>
          </cell>
        </row>
        <row r="1248">
          <cell r="A1248" t="str">
            <v>CCG06T</v>
          </cell>
        </row>
        <row r="1249">
          <cell r="A1249" t="str">
            <v>CCG99M</v>
          </cell>
        </row>
        <row r="1250">
          <cell r="A1250" t="str">
            <v>CCG03H</v>
          </cell>
        </row>
        <row r="1251">
          <cell r="A1251" t="str">
            <v>CCG10J</v>
          </cell>
        </row>
        <row r="1252">
          <cell r="A1252" t="str">
            <v>CCG03J</v>
          </cell>
        </row>
        <row r="1253">
          <cell r="A1253" t="str">
            <v>CCG03K</v>
          </cell>
        </row>
        <row r="1254">
          <cell r="A1254" t="str">
            <v>CCG01M</v>
          </cell>
        </row>
        <row r="1255">
          <cell r="A1255" t="str">
            <v>CCG06V</v>
          </cell>
        </row>
        <row r="1256">
          <cell r="A1256" t="str">
            <v>CCG11T</v>
          </cell>
        </row>
        <row r="1257">
          <cell r="A1257" t="str">
            <v>CCG05G</v>
          </cell>
        </row>
        <row r="1258">
          <cell r="A1258" t="str">
            <v>CCG99C</v>
          </cell>
        </row>
        <row r="1259">
          <cell r="A1259" t="str">
            <v>CCG09Y</v>
          </cell>
        </row>
        <row r="1260">
          <cell r="A1260" t="str">
            <v>CCG99P</v>
          </cell>
        </row>
        <row r="1261">
          <cell r="A1261" t="str">
            <v>CCG00L</v>
          </cell>
        </row>
        <row r="1262">
          <cell r="A1262" t="str">
            <v>CCG06W</v>
          </cell>
        </row>
        <row r="1263">
          <cell r="A1263" t="str">
            <v>CCG04K</v>
          </cell>
        </row>
        <row r="1264">
          <cell r="A1264" t="str">
            <v>CCG04L</v>
          </cell>
        </row>
        <row r="1265">
          <cell r="A1265" t="str">
            <v>CCG04M</v>
          </cell>
        </row>
        <row r="1266">
          <cell r="A1266" t="str">
            <v>CCG00Y</v>
          </cell>
        </row>
        <row r="1267">
          <cell r="A1267" t="str">
            <v>CCG10Q</v>
          </cell>
        </row>
        <row r="1268">
          <cell r="A1268" t="str">
            <v>CCG10R</v>
          </cell>
        </row>
        <row r="1269">
          <cell r="A1269" t="str">
            <v>CCG08N</v>
          </cell>
        </row>
        <row r="1270">
          <cell r="A1270" t="str">
            <v>CCG05J</v>
          </cell>
        </row>
        <row r="1271">
          <cell r="A1271" t="str">
            <v>CCG08P</v>
          </cell>
        </row>
        <row r="1272">
          <cell r="A1272" t="str">
            <v>CCG03L</v>
          </cell>
        </row>
        <row r="1273">
          <cell r="A1273" t="str">
            <v>CCG04N</v>
          </cell>
        </row>
        <row r="1274">
          <cell r="A1274" t="str">
            <v>CCG01G</v>
          </cell>
        </row>
        <row r="1275">
          <cell r="A1275" t="str">
            <v>CCG05L</v>
          </cell>
        </row>
        <row r="1276">
          <cell r="A1276" t="str">
            <v>CCG03M</v>
          </cell>
        </row>
        <row r="1277">
          <cell r="A1277" t="str">
            <v>CCG03N</v>
          </cell>
        </row>
        <row r="1278">
          <cell r="A1278" t="str">
            <v>CCG05N</v>
          </cell>
        </row>
        <row r="1279">
          <cell r="A1279" t="str">
            <v>CCG10T</v>
          </cell>
        </row>
        <row r="1280">
          <cell r="A1280" t="str">
            <v>CCG05P</v>
          </cell>
        </row>
        <row r="1281">
          <cell r="A1281" t="str">
            <v>CCG11X</v>
          </cell>
        </row>
        <row r="1282">
          <cell r="A1282" t="str">
            <v>CCG01R</v>
          </cell>
        </row>
        <row r="1283">
          <cell r="A1283" t="str">
            <v>CCG99Q</v>
          </cell>
        </row>
        <row r="1284">
          <cell r="A1284" t="str">
            <v>CCG05Q</v>
          </cell>
        </row>
        <row r="1285">
          <cell r="A1285" t="str">
            <v>CCG10V</v>
          </cell>
        </row>
        <row r="1286">
          <cell r="A1286" t="str">
            <v>CCG12A</v>
          </cell>
        </row>
        <row r="1287">
          <cell r="A1287" t="str">
            <v>CCG10A</v>
          </cell>
        </row>
        <row r="1288">
          <cell r="A1288" t="str">
            <v>CCG99D</v>
          </cell>
        </row>
        <row r="1289">
          <cell r="A1289" t="str">
            <v>CCG01N</v>
          </cell>
        </row>
        <row r="1290">
          <cell r="A1290" t="str">
            <v>CCG06Y</v>
          </cell>
        </row>
        <row r="1291">
          <cell r="A1291" t="str">
            <v>CCG10W</v>
          </cell>
        </row>
        <row r="1292">
          <cell r="A1292" t="str">
            <v>CCG01T</v>
          </cell>
        </row>
        <row r="1293">
          <cell r="A1293" t="str">
            <v>CCG00M</v>
          </cell>
        </row>
        <row r="1294">
          <cell r="A1294" t="str">
            <v>CCG00N</v>
          </cell>
        </row>
        <row r="1295">
          <cell r="A1295" t="str">
            <v>CCG05R</v>
          </cell>
        </row>
        <row r="1296">
          <cell r="A1296" t="str">
            <v>CCG04Q</v>
          </cell>
        </row>
        <row r="1297">
          <cell r="A1297" t="str">
            <v>CCG05T</v>
          </cell>
        </row>
        <row r="1298">
          <cell r="A1298" t="str">
            <v>CCG10X</v>
          </cell>
        </row>
        <row r="1299">
          <cell r="A1299" t="str">
            <v>CCG99G</v>
          </cell>
        </row>
        <row r="1300">
          <cell r="A1300" t="str">
            <v>CCG04R</v>
          </cell>
        </row>
        <row r="1301">
          <cell r="A1301" t="str">
            <v>CCG01V</v>
          </cell>
        </row>
        <row r="1302">
          <cell r="A1302" t="str">
            <v>CCG08Q</v>
          </cell>
        </row>
        <row r="1303">
          <cell r="A1303" t="str">
            <v>CCG01X</v>
          </cell>
        </row>
        <row r="1304">
          <cell r="A1304" t="str">
            <v>CCG05V</v>
          </cell>
        </row>
        <row r="1305">
          <cell r="A1305" t="str">
            <v>CCG01W</v>
          </cell>
        </row>
        <row r="1306">
          <cell r="A1306" t="str">
            <v>CCG05W</v>
          </cell>
        </row>
        <row r="1307">
          <cell r="A1307" t="str">
            <v>CCG00P</v>
          </cell>
        </row>
        <row r="1308">
          <cell r="A1308" t="str">
            <v>CCG99H</v>
          </cell>
        </row>
        <row r="1309">
          <cell r="A1309" t="str">
            <v>CCG10C</v>
          </cell>
        </row>
        <row r="1310">
          <cell r="A1310" t="str">
            <v>CCG08T</v>
          </cell>
        </row>
        <row r="1311">
          <cell r="A1311" t="str">
            <v>CCG10D</v>
          </cell>
        </row>
        <row r="1312">
          <cell r="A1312" t="str">
            <v>CCG12D</v>
          </cell>
        </row>
        <row r="1313">
          <cell r="A1313" t="str">
            <v>CCG01Y</v>
          </cell>
        </row>
        <row r="1314">
          <cell r="A1314" t="str">
            <v>CCG05X</v>
          </cell>
        </row>
        <row r="1315">
          <cell r="A1315" t="str">
            <v>CCG10E</v>
          </cell>
        </row>
        <row r="1316">
          <cell r="A1316" t="str">
            <v>CCG07G</v>
          </cell>
        </row>
        <row r="1317">
          <cell r="A1317" t="str">
            <v>CCG08V</v>
          </cell>
        </row>
        <row r="1318">
          <cell r="A1318" t="str">
            <v>CCG02A</v>
          </cell>
        </row>
        <row r="1319">
          <cell r="A1319" t="str">
            <v>CCG03Q</v>
          </cell>
        </row>
        <row r="1320">
          <cell r="A1320" t="str">
            <v>CCG02D</v>
          </cell>
        </row>
        <row r="1321">
          <cell r="A1321" t="str">
            <v>CCG03R</v>
          </cell>
        </row>
        <row r="1322">
          <cell r="A1322" t="str">
            <v>CCG05Y</v>
          </cell>
        </row>
        <row r="1323">
          <cell r="A1323" t="str">
            <v>CCG08W</v>
          </cell>
        </row>
        <row r="1324">
          <cell r="A1324" t="str">
            <v>CCG08X</v>
          </cell>
        </row>
        <row r="1325">
          <cell r="A1325" t="str">
            <v>CCG02E</v>
          </cell>
        </row>
        <row r="1326">
          <cell r="A1326" t="str">
            <v>CCG05H</v>
          </cell>
        </row>
        <row r="1327">
          <cell r="A1327" t="str">
            <v>CCG02F</v>
          </cell>
        </row>
        <row r="1328">
          <cell r="A1328" t="str">
            <v>CCG07H</v>
          </cell>
        </row>
        <row r="1329">
          <cell r="A1329" t="str">
            <v>CCG11A</v>
          </cell>
        </row>
        <row r="1330">
          <cell r="A1330" t="str">
            <v>CCG99J</v>
          </cell>
        </row>
        <row r="1331">
          <cell r="A1331" t="str">
            <v>CCG02G</v>
          </cell>
        </row>
        <row r="1332">
          <cell r="A1332" t="str">
            <v>CCG04V</v>
          </cell>
        </row>
        <row r="1333">
          <cell r="A1333" t="str">
            <v>CCG08Y</v>
          </cell>
        </row>
        <row r="1334">
          <cell r="A1334" t="str">
            <v>CCG07J</v>
          </cell>
        </row>
        <row r="1335">
          <cell r="A1335" t="str">
            <v>CCG07K</v>
          </cell>
        </row>
        <row r="1336">
          <cell r="A1336" t="str">
            <v>CCG02H</v>
          </cell>
        </row>
        <row r="1337">
          <cell r="A1337" t="str">
            <v>CCG99N</v>
          </cell>
        </row>
        <row r="1338">
          <cell r="A1338" t="str">
            <v>CCG11C</v>
          </cell>
        </row>
        <row r="1339">
          <cell r="A1339" t="str">
            <v>CCG12F</v>
          </cell>
        </row>
        <row r="1340">
          <cell r="A1340" t="str">
            <v>CCG11D</v>
          </cell>
        </row>
        <row r="1341">
          <cell r="A1341" t="str">
            <v>CCG06A</v>
          </cell>
        </row>
        <row r="1342">
          <cell r="A1342" t="str">
            <v>CCG06D</v>
          </cell>
        </row>
        <row r="1343">
          <cell r="A1343" t="str">
            <v>NFTR1H</v>
          </cell>
        </row>
        <row r="1344">
          <cell r="A1344" t="str">
            <v>NFTR1J</v>
          </cell>
        </row>
        <row r="1345">
          <cell r="A1345" t="str">
            <v>NFTR1F</v>
          </cell>
        </row>
        <row r="1346">
          <cell r="A1346" t="str">
            <v>NFTR1G</v>
          </cell>
        </row>
        <row r="1347">
          <cell r="A1347" t="str">
            <v>NFTR1A</v>
          </cell>
        </row>
        <row r="1348">
          <cell r="A1348" t="str">
            <v>NFTR1C</v>
          </cell>
        </row>
        <row r="1349">
          <cell r="A1349" t="str">
            <v>NFTR1D</v>
          </cell>
        </row>
        <row r="1350">
          <cell r="A1350" t="str">
            <v>NFTR1E</v>
          </cell>
        </row>
        <row r="1351">
          <cell r="A1351" t="str">
            <v>NFTRA2</v>
          </cell>
        </row>
        <row r="1352">
          <cell r="A1352" t="str">
            <v>NFTRA3</v>
          </cell>
        </row>
        <row r="1353">
          <cell r="A1353" t="str">
            <v>NFTRAN</v>
          </cell>
        </row>
        <row r="1354">
          <cell r="A1354" t="str">
            <v>NFTRAP</v>
          </cell>
        </row>
        <row r="1355">
          <cell r="A1355" t="str">
            <v>NFTRAS</v>
          </cell>
        </row>
        <row r="1356">
          <cell r="A1356" t="str">
            <v>NFTRBF</v>
          </cell>
        </row>
        <row r="1357">
          <cell r="A1357" t="str">
            <v>NFTRBK</v>
          </cell>
        </row>
        <row r="1358">
          <cell r="A1358" t="str">
            <v>NFTRBN</v>
          </cell>
        </row>
        <row r="1359">
          <cell r="A1359" t="str">
            <v>NFTRBQ</v>
          </cell>
        </row>
        <row r="1360">
          <cell r="A1360" t="str">
            <v>NFTRBZ</v>
          </cell>
        </row>
        <row r="1361">
          <cell r="A1361" t="str">
            <v>NFTRC1</v>
          </cell>
        </row>
        <row r="1362">
          <cell r="A1362" t="str">
            <v>NFTRC3</v>
          </cell>
        </row>
        <row r="1363">
          <cell r="A1363" t="str">
            <v>NFTRCF</v>
          </cell>
        </row>
        <row r="1364">
          <cell r="A1364" t="str">
            <v>NFTRCX</v>
          </cell>
        </row>
        <row r="1365">
          <cell r="A1365" t="str">
            <v>NFTRD1</v>
          </cell>
        </row>
        <row r="1366">
          <cell r="A1366" t="str">
            <v>NFTRDR</v>
          </cell>
        </row>
        <row r="1367">
          <cell r="A1367" t="str">
            <v>NFTREF</v>
          </cell>
        </row>
        <row r="1368">
          <cell r="A1368" t="str">
            <v>NFTRET</v>
          </cell>
        </row>
        <row r="1369">
          <cell r="A1369" t="str">
            <v>NFTRF4</v>
          </cell>
        </row>
        <row r="1370">
          <cell r="A1370" t="str">
            <v>NFTRFW</v>
          </cell>
        </row>
        <row r="1371">
          <cell r="A1371" t="str">
            <v>NFTRGC</v>
          </cell>
        </row>
        <row r="1372">
          <cell r="A1372" t="str">
            <v>NFTRGQ</v>
          </cell>
        </row>
        <row r="1373">
          <cell r="A1373" t="str">
            <v>NFTRGR</v>
          </cell>
        </row>
        <row r="1374">
          <cell r="A1374" t="str">
            <v>NFTRHA</v>
          </cell>
        </row>
        <row r="1375">
          <cell r="A1375" t="str">
            <v>NFTRHM</v>
          </cell>
        </row>
        <row r="1376">
          <cell r="A1376" t="str">
            <v>NFTRHU</v>
          </cell>
        </row>
        <row r="1377">
          <cell r="A1377" t="str">
            <v>NFTRJ2</v>
          </cell>
        </row>
        <row r="1378">
          <cell r="A1378" t="str">
            <v>NFTRJ6</v>
          </cell>
        </row>
        <row r="1379">
          <cell r="A1379" t="str">
            <v>NFTRJ7</v>
          </cell>
        </row>
        <row r="1380">
          <cell r="A1380" t="str">
            <v>NFTRJ8</v>
          </cell>
        </row>
        <row r="1381">
          <cell r="A1381" t="str">
            <v>NFTRJC</v>
          </cell>
        </row>
        <row r="1382">
          <cell r="A1382" t="str">
            <v>NFTRJE</v>
          </cell>
        </row>
        <row r="1383">
          <cell r="A1383" t="str">
            <v>NFTRJN</v>
          </cell>
        </row>
        <row r="1384">
          <cell r="A1384" t="str">
            <v>NFTRK9</v>
          </cell>
        </row>
        <row r="1385">
          <cell r="A1385" t="str">
            <v>NFTRKB</v>
          </cell>
        </row>
        <row r="1386">
          <cell r="A1386" t="str">
            <v>NFTRKE</v>
          </cell>
        </row>
        <row r="1387">
          <cell r="A1387" t="str">
            <v>NFTRKL</v>
          </cell>
        </row>
        <row r="1388">
          <cell r="A1388" t="str">
            <v>NFTRL1</v>
          </cell>
        </row>
        <row r="1389">
          <cell r="A1389" t="str">
            <v>NFTRL4</v>
          </cell>
        </row>
        <row r="1390">
          <cell r="A1390" t="str">
            <v>NFTRLQ</v>
          </cell>
        </row>
        <row r="1391">
          <cell r="A1391" t="str">
            <v>NFTRLT</v>
          </cell>
        </row>
        <row r="1392">
          <cell r="A1392" t="str">
            <v>NFTRLY</v>
          </cell>
        </row>
        <row r="1393">
          <cell r="A1393" t="str">
            <v>NFTRN1</v>
          </cell>
        </row>
        <row r="1394">
          <cell r="A1394" t="str">
            <v>NFTRN7</v>
          </cell>
        </row>
        <row r="1395">
          <cell r="A1395" t="str">
            <v>NFTRNL</v>
          </cell>
        </row>
        <row r="1396">
          <cell r="A1396" t="str">
            <v>NFTRNS</v>
          </cell>
        </row>
        <row r="1397">
          <cell r="A1397" t="str">
            <v>NFTRP1</v>
          </cell>
        </row>
        <row r="1398">
          <cell r="A1398" t="str">
            <v>NFTRP4</v>
          </cell>
        </row>
        <row r="1399">
          <cell r="A1399" t="str">
            <v>NFTRPR</v>
          </cell>
        </row>
        <row r="1400">
          <cell r="A1400" t="str">
            <v>NFTRQ6</v>
          </cell>
        </row>
        <row r="1401">
          <cell r="A1401" t="str">
            <v>NFTRQ8</v>
          </cell>
        </row>
        <row r="1402">
          <cell r="A1402" t="str">
            <v>NFTRQN</v>
          </cell>
        </row>
        <row r="1403">
          <cell r="A1403" t="str">
            <v>NFTRQQ</v>
          </cell>
        </row>
        <row r="1404">
          <cell r="A1404" t="str">
            <v>NFTRQW</v>
          </cell>
        </row>
        <row r="1405">
          <cell r="A1405" t="str">
            <v>NFTRQY</v>
          </cell>
        </row>
        <row r="1406">
          <cell r="A1406" t="str">
            <v>NFTRR8</v>
          </cell>
        </row>
        <row r="1407">
          <cell r="A1407" t="str">
            <v>NFTRRP</v>
          </cell>
        </row>
        <row r="1408">
          <cell r="A1408" t="str">
            <v>NFTRRU</v>
          </cell>
        </row>
        <row r="1409">
          <cell r="A1409" t="str">
            <v>NFTRT3</v>
          </cell>
        </row>
        <row r="1410">
          <cell r="A1410" t="str">
            <v>NFTRT5</v>
          </cell>
        </row>
        <row r="1411">
          <cell r="A1411" t="str">
            <v>NFTRT6</v>
          </cell>
        </row>
        <row r="1412">
          <cell r="A1412" t="str">
            <v>NFTRTH</v>
          </cell>
        </row>
        <row r="1413">
          <cell r="A1413" t="str">
            <v>NFTRTK</v>
          </cell>
        </row>
        <row r="1414">
          <cell r="A1414" t="str">
            <v>NFTRTP</v>
          </cell>
        </row>
        <row r="1415">
          <cell r="A1415" t="str">
            <v>NFTRTR</v>
          </cell>
        </row>
        <row r="1416">
          <cell r="A1416" t="str">
            <v>NFTRTV</v>
          </cell>
        </row>
        <row r="1417">
          <cell r="A1417" t="str">
            <v>NFTRTX</v>
          </cell>
        </row>
        <row r="1418">
          <cell r="A1418" t="str">
            <v>NFTRV7</v>
          </cell>
        </row>
        <row r="1419">
          <cell r="A1419" t="str">
            <v>NFTRV8</v>
          </cell>
        </row>
        <row r="1420">
          <cell r="A1420" t="str">
            <v>NFTRV9</v>
          </cell>
        </row>
        <row r="1421">
          <cell r="A1421" t="str">
            <v>NFTRVJ</v>
          </cell>
        </row>
        <row r="1422">
          <cell r="A1422" t="str">
            <v>NFTRVL</v>
          </cell>
        </row>
        <row r="1423">
          <cell r="A1423" t="str">
            <v>NFTRVN</v>
          </cell>
        </row>
        <row r="1424">
          <cell r="A1424" t="str">
            <v>NFTRVR</v>
          </cell>
        </row>
        <row r="1425">
          <cell r="A1425" t="str">
            <v>NFTRVY</v>
          </cell>
        </row>
        <row r="1426">
          <cell r="A1426" t="str">
            <v>NFTRW4</v>
          </cell>
        </row>
        <row r="1427">
          <cell r="A1427" t="str">
            <v>NFTRW6</v>
          </cell>
        </row>
        <row r="1428">
          <cell r="A1428" t="str">
            <v>NFTRWA</v>
          </cell>
        </row>
        <row r="1429">
          <cell r="A1429" t="str">
            <v>NFTRWD</v>
          </cell>
        </row>
        <row r="1430">
          <cell r="A1430" t="str">
            <v>NFTRWE</v>
          </cell>
        </row>
        <row r="1431">
          <cell r="A1431" t="str">
            <v>NFTRWF</v>
          </cell>
        </row>
        <row r="1432">
          <cell r="A1432" t="str">
            <v>NFTRWG</v>
          </cell>
        </row>
        <row r="1433">
          <cell r="A1433" t="str">
            <v>NFTRWH</v>
          </cell>
        </row>
        <row r="1434">
          <cell r="A1434" t="str">
            <v>NFTRWP</v>
          </cell>
        </row>
        <row r="1435">
          <cell r="A1435" t="str">
            <v>NFTRWQ</v>
          </cell>
        </row>
        <row r="1436">
          <cell r="A1436" t="str">
            <v>NFTRWV</v>
          </cell>
        </row>
        <row r="1437">
          <cell r="A1437" t="str">
            <v>NFTRX1</v>
          </cell>
        </row>
        <row r="1438">
          <cell r="A1438" t="str">
            <v>NFTRX4</v>
          </cell>
        </row>
        <row r="1439">
          <cell r="A1439" t="str">
            <v>NFTRX6</v>
          </cell>
        </row>
        <row r="1440">
          <cell r="A1440" t="str">
            <v>NFTRX7</v>
          </cell>
        </row>
        <row r="1441">
          <cell r="A1441" t="str">
            <v>NFTRX8</v>
          </cell>
        </row>
        <row r="1442">
          <cell r="A1442" t="str">
            <v>NFTRX9</v>
          </cell>
        </row>
        <row r="1443">
          <cell r="A1443" t="str">
            <v>NFTRXC</v>
          </cell>
        </row>
        <row r="1444">
          <cell r="A1444" t="str">
            <v>NFTRXF</v>
          </cell>
        </row>
        <row r="1445">
          <cell r="A1445" t="str">
            <v>NFTRXG</v>
          </cell>
        </row>
        <row r="1446">
          <cell r="A1446" t="str">
            <v>NFTRXH</v>
          </cell>
        </row>
        <row r="1447">
          <cell r="A1447" t="str">
            <v>NFTRXK</v>
          </cell>
        </row>
        <row r="1448">
          <cell r="A1448" t="str">
            <v>NFTRXM</v>
          </cell>
        </row>
        <row r="1449">
          <cell r="A1449" t="str">
            <v>NFTRXQ</v>
          </cell>
        </row>
        <row r="1450">
          <cell r="A1450" t="str">
            <v>NFTRXR</v>
          </cell>
        </row>
        <row r="1451">
          <cell r="A1451" t="str">
            <v>NFTRXW</v>
          </cell>
        </row>
        <row r="1452">
          <cell r="A1452" t="str">
            <v>NFTRXY</v>
          </cell>
        </row>
        <row r="1453">
          <cell r="A1453" t="str">
            <v>NFTRY1</v>
          </cell>
        </row>
        <row r="1454">
          <cell r="A1454" t="str">
            <v>NFTRY2</v>
          </cell>
        </row>
        <row r="1455">
          <cell r="A1455" t="str">
            <v>NFTRY3</v>
          </cell>
        </row>
        <row r="1456">
          <cell r="A1456" t="str">
            <v>NFTRY4</v>
          </cell>
        </row>
        <row r="1457">
          <cell r="A1457" t="str">
            <v>NFTRY5</v>
          </cell>
        </row>
        <row r="1458">
          <cell r="A1458" t="str">
            <v>NFTRY6</v>
          </cell>
        </row>
        <row r="1459">
          <cell r="A1459" t="str">
            <v>NFTRY7</v>
          </cell>
        </row>
        <row r="1460">
          <cell r="A1460" t="str">
            <v>NFTRY8</v>
          </cell>
        </row>
        <row r="1461">
          <cell r="A1461" t="str">
            <v>NFTRY9</v>
          </cell>
        </row>
        <row r="1462">
          <cell r="A1462" t="str">
            <v>NFTRYC</v>
          </cell>
        </row>
        <row r="1463">
          <cell r="A1463" t="str">
            <v>NFTRYD</v>
          </cell>
        </row>
        <row r="1464">
          <cell r="A1464" t="str">
            <v>NFTRYG</v>
          </cell>
        </row>
        <row r="1465">
          <cell r="A1465" t="str">
            <v>NFTRYJ</v>
          </cell>
        </row>
        <row r="1466">
          <cell r="A1466" t="str">
            <v>NFTRYK</v>
          </cell>
        </row>
        <row r="1467">
          <cell r="A1467" t="str">
            <v>NFTRYQ</v>
          </cell>
        </row>
        <row r="1468">
          <cell r="A1468" t="str">
            <v>NFTRYV</v>
          </cell>
        </row>
        <row r="1469">
          <cell r="A1469" t="str">
            <v>NFTRYW</v>
          </cell>
        </row>
        <row r="1470">
          <cell r="A1470" t="str">
            <v>NFTRYX</v>
          </cell>
        </row>
        <row r="1471">
          <cell r="A1471" t="str">
            <v>NFTRYY</v>
          </cell>
        </row>
        <row r="1472">
          <cell r="A1472" t="str">
            <v>NFTSUM</v>
          </cell>
        </row>
        <row r="1473">
          <cell r="A1473" t="str">
            <v>NFTTAD</v>
          </cell>
        </row>
        <row r="1474">
          <cell r="A1474" t="str">
            <v>NFTTAE</v>
          </cell>
        </row>
        <row r="1475">
          <cell r="A1475" t="str">
            <v>FTRDDX</v>
          </cell>
        </row>
        <row r="1476">
          <cell r="A1476" t="str">
            <v>FTRAEX</v>
          </cell>
        </row>
        <row r="1477">
          <cell r="A1477" t="str">
            <v>FTRGTX</v>
          </cell>
        </row>
        <row r="1478">
          <cell r="A1478" t="str">
            <v>FTRLNX</v>
          </cell>
        </row>
        <row r="1479">
          <cell r="A1479" t="str">
            <v>FTRJRX</v>
          </cell>
        </row>
        <row r="1480">
          <cell r="A1480" t="str">
            <v>FTRTGX</v>
          </cell>
        </row>
        <row r="1481">
          <cell r="A1481" t="str">
            <v>FTRP6X</v>
          </cell>
        </row>
        <row r="1482">
          <cell r="A1482" t="str">
            <v>FTRY6X</v>
          </cell>
        </row>
        <row r="1483">
          <cell r="A1483" t="str">
            <v>FTRGMX</v>
          </cell>
        </row>
        <row r="1484">
          <cell r="A1484" t="str">
            <v>FTRGNX</v>
          </cell>
        </row>
        <row r="1485">
          <cell r="A1485" t="str">
            <v>FTRXEX</v>
          </cell>
        </row>
        <row r="1486">
          <cell r="A1486" t="str">
            <v>FTRH8X</v>
          </cell>
        </row>
        <row r="1487">
          <cell r="A1487" t="str">
            <v>FTRHQX</v>
          </cell>
        </row>
        <row r="1488">
          <cell r="A1488" t="str">
            <v>FTRWJX</v>
          </cell>
        </row>
        <row r="1489">
          <cell r="A1489" t="str">
            <v>FTRPYX</v>
          </cell>
        </row>
        <row r="1490">
          <cell r="A1490" t="str">
            <v>FTRRKX</v>
          </cell>
        </row>
        <row r="1491">
          <cell r="A1491" t="str">
            <v>FTRAXX</v>
          </cell>
        </row>
        <row r="1492">
          <cell r="A1492" t="str">
            <v>FTRALX</v>
          </cell>
        </row>
        <row r="1493">
          <cell r="A1493" t="str">
            <v>FTRYAX</v>
          </cell>
        </row>
        <row r="1494">
          <cell r="A1494" t="str">
            <v>FTRYRX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BOL</v>
          </cell>
          <cell r="B1" t="str">
            <v>BOLNAMN</v>
          </cell>
          <cell r="C1" t="str">
            <v>KONCERN</v>
          </cell>
          <cell r="D1" t="str">
            <v>AKTIV</v>
          </cell>
          <cell r="E1" t="str">
            <v>Group Name</v>
          </cell>
          <cell r="F1" t="str">
            <v>Complete Pack</v>
          </cell>
          <cell r="G1" t="str">
            <v>Pension Fund</v>
          </cell>
          <cell r="H1" t="str">
            <v>Department</v>
          </cell>
          <cell r="I1" t="str">
            <v>Trusts</v>
          </cell>
          <cell r="J1" t="str">
            <v>LG_England</v>
          </cell>
          <cell r="K1" t="str">
            <v>LG_Wales</v>
          </cell>
          <cell r="L1" t="str">
            <v>LG_Scotland</v>
          </cell>
          <cell r="M1" t="str">
            <v>LG_Northern Ireland</v>
          </cell>
          <cell r="N1" t="str">
            <v>CF_England</v>
          </cell>
          <cell r="O1" t="str">
            <v>CF_Wales</v>
          </cell>
          <cell r="P1" t="str">
            <v>CF_Scotland</v>
          </cell>
          <cell r="Q1" t="str">
            <v>CF_Northern Ireland</v>
          </cell>
          <cell r="R1" t="str">
            <v>control_LG</v>
          </cell>
          <cell r="S1" t="str">
            <v>control_CF</v>
          </cell>
        </row>
        <row r="2">
          <cell r="A2" t="str">
            <v>ACA084</v>
          </cell>
          <cell r="B2" t="str">
            <v>Advisory Conciliation and Arbitration Service ACAS</v>
          </cell>
          <cell r="C2" t="str">
            <v>BISCLS</v>
          </cell>
          <cell r="D2" t="str">
            <v>T</v>
          </cell>
          <cell r="E2" t="str">
            <v xml:space="preserve">CLS - DEPARTMENT FOR BUSINESS INNOVATION &amp; SKILLS </v>
          </cell>
          <cell r="F2" t="str">
            <v>N</v>
          </cell>
          <cell r="G2" t="str">
            <v>N</v>
          </cell>
          <cell r="H2" t="str">
            <v>N</v>
          </cell>
          <cell r="I2" t="str">
            <v>N</v>
          </cell>
          <cell r="J2" t="str">
            <v>N</v>
          </cell>
          <cell r="K2" t="str">
            <v>N</v>
          </cell>
          <cell r="L2" t="str">
            <v>N</v>
          </cell>
          <cell r="M2" t="str">
            <v>N</v>
          </cell>
          <cell r="N2" t="str">
            <v>N</v>
          </cell>
          <cell r="O2" t="str">
            <v>N</v>
          </cell>
          <cell r="P2" t="str">
            <v>N</v>
          </cell>
          <cell r="Q2" t="str">
            <v>N</v>
          </cell>
          <cell r="R2">
            <v>0</v>
          </cell>
        </row>
        <row r="3">
          <cell r="A3" t="str">
            <v>ACE048</v>
          </cell>
          <cell r="B3" t="str">
            <v xml:space="preserve">Arts Council                                      </v>
          </cell>
          <cell r="C3" t="str">
            <v>DCMCLS</v>
          </cell>
          <cell r="D3" t="str">
            <v>T</v>
          </cell>
          <cell r="E3" t="str">
            <v xml:space="preserve">CLS - DEPARTMENT FOR CULTURE MEDIA &amp; SPORT        </v>
          </cell>
          <cell r="F3" t="str">
            <v>Y</v>
          </cell>
          <cell r="G3" t="str">
            <v>N</v>
          </cell>
          <cell r="H3" t="str">
            <v>Y</v>
          </cell>
          <cell r="I3" t="str">
            <v>N</v>
          </cell>
          <cell r="J3" t="str">
            <v>N</v>
          </cell>
          <cell r="K3" t="str">
            <v>N</v>
          </cell>
          <cell r="L3" t="str">
            <v>N</v>
          </cell>
          <cell r="M3" t="str">
            <v>N</v>
          </cell>
          <cell r="N3" t="str">
            <v>N</v>
          </cell>
          <cell r="O3" t="str">
            <v>N</v>
          </cell>
          <cell r="P3" t="str">
            <v>N</v>
          </cell>
          <cell r="Q3" t="str">
            <v>N</v>
          </cell>
          <cell r="R3">
            <v>0</v>
          </cell>
        </row>
        <row r="4">
          <cell r="A4" t="str">
            <v>ACI202</v>
          </cell>
          <cell r="B4" t="str">
            <v xml:space="preserve">Arts Council of Northern Ireland                  </v>
          </cell>
          <cell r="C4" t="str">
            <v>ACIIGP</v>
          </cell>
          <cell r="D4" t="str">
            <v>T</v>
          </cell>
          <cell r="E4" t="str">
            <v xml:space="preserve">IGP - Arts Council of Northern Ireland            </v>
          </cell>
          <cell r="F4" t="str">
            <v>Y</v>
          </cell>
          <cell r="G4" t="str">
            <v>N</v>
          </cell>
          <cell r="H4" t="str">
            <v>Y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>
            <v>0</v>
          </cell>
        </row>
        <row r="5">
          <cell r="A5" t="str">
            <v>ACL048</v>
          </cell>
          <cell r="B5" t="str">
            <v xml:space="preserve">Arts Council of England Lottery                   </v>
          </cell>
          <cell r="C5" t="str">
            <v>DCMCLS</v>
          </cell>
          <cell r="D5" t="str">
            <v>T</v>
          </cell>
          <cell r="E5" t="str">
            <v xml:space="preserve">CLS - DEPARTMENT FOR CULTURE MEDIA &amp; SPORT        </v>
          </cell>
          <cell r="F5" t="str">
            <v>Y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N</v>
          </cell>
          <cell r="L5" t="str">
            <v>N</v>
          </cell>
          <cell r="M5" t="str">
            <v>N</v>
          </cell>
          <cell r="N5" t="str">
            <v>N</v>
          </cell>
          <cell r="O5" t="str">
            <v>N</v>
          </cell>
          <cell r="P5" t="str">
            <v>N</v>
          </cell>
          <cell r="Q5" t="str">
            <v>N</v>
          </cell>
          <cell r="R5">
            <v>0</v>
          </cell>
        </row>
        <row r="6">
          <cell r="A6" t="str">
            <v>ACW048</v>
          </cell>
          <cell r="B6" t="str">
            <v xml:space="preserve">Arts Council of Wales Lottery                     </v>
          </cell>
          <cell r="C6" t="str">
            <v>DCMCLS</v>
          </cell>
          <cell r="D6" t="str">
            <v>T</v>
          </cell>
          <cell r="E6" t="str">
            <v xml:space="preserve">CLS - DEPARTMENT FOR CULTURE MEDIA &amp; SPORT        </v>
          </cell>
          <cell r="F6" t="str">
            <v>Y</v>
          </cell>
          <cell r="G6" t="str">
            <v>N</v>
          </cell>
          <cell r="H6" t="str">
            <v>Y</v>
          </cell>
          <cell r="I6" t="str">
            <v>N</v>
          </cell>
          <cell r="J6" t="str">
            <v>N</v>
          </cell>
          <cell r="K6" t="str">
            <v>N</v>
          </cell>
          <cell r="L6" t="str">
            <v>N</v>
          </cell>
          <cell r="M6" t="str">
            <v>N</v>
          </cell>
          <cell r="N6" t="str">
            <v>N</v>
          </cell>
          <cell r="O6" t="str">
            <v>N</v>
          </cell>
          <cell r="P6" t="str">
            <v>N</v>
          </cell>
          <cell r="Q6" t="str">
            <v>N</v>
          </cell>
          <cell r="R6">
            <v>0</v>
          </cell>
        </row>
        <row r="7">
          <cell r="A7" t="str">
            <v>ACW090</v>
          </cell>
          <cell r="B7" t="str">
            <v xml:space="preserve">Arts Council of Wales                             </v>
          </cell>
          <cell r="C7" t="str">
            <v>ACW0GP</v>
          </cell>
          <cell r="D7" t="str">
            <v>T</v>
          </cell>
          <cell r="E7" t="str">
            <v xml:space="preserve">GP - Arts Council of Wales                        </v>
          </cell>
          <cell r="F7" t="str">
            <v>Y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N</v>
          </cell>
          <cell r="L7" t="str">
            <v>N</v>
          </cell>
          <cell r="M7" t="str">
            <v>N</v>
          </cell>
          <cell r="N7" t="str">
            <v>N</v>
          </cell>
          <cell r="O7" t="str">
            <v>N</v>
          </cell>
          <cell r="P7" t="str">
            <v>N</v>
          </cell>
          <cell r="Q7" t="str">
            <v>N</v>
          </cell>
          <cell r="R7">
            <v>0</v>
          </cell>
        </row>
        <row r="8">
          <cell r="A8" t="str">
            <v>AFS902</v>
          </cell>
          <cell r="B8" t="str">
            <v xml:space="preserve">Armed Forces Retired Pay Pensions                 </v>
          </cell>
          <cell r="C8" t="str">
            <v>AFS9GP</v>
          </cell>
          <cell r="D8" t="str">
            <v>T</v>
          </cell>
          <cell r="E8" t="str">
            <v xml:space="preserve">GP - Armed Forces Retired Pay Pensions            </v>
          </cell>
          <cell r="F8" t="str">
            <v>Y</v>
          </cell>
          <cell r="G8" t="str">
            <v>Y</v>
          </cell>
          <cell r="H8" t="str">
            <v>Y</v>
          </cell>
          <cell r="I8" t="str">
            <v>N</v>
          </cell>
          <cell r="J8" t="str">
            <v>N</v>
          </cell>
          <cell r="K8" t="str">
            <v>N</v>
          </cell>
          <cell r="L8" t="str">
            <v>N</v>
          </cell>
          <cell r="M8" t="str">
            <v>N</v>
          </cell>
          <cell r="N8" t="str">
            <v>N</v>
          </cell>
          <cell r="O8" t="str">
            <v>N</v>
          </cell>
          <cell r="P8" t="str">
            <v>N</v>
          </cell>
          <cell r="Q8" t="str">
            <v>N</v>
          </cell>
          <cell r="R8">
            <v>0</v>
          </cell>
        </row>
        <row r="9">
          <cell r="A9" t="str">
            <v>AHC084</v>
          </cell>
          <cell r="B9" t="str">
            <v xml:space="preserve">Arts and Humanities Research Council              </v>
          </cell>
          <cell r="C9" t="str">
            <v>BISCLS</v>
          </cell>
          <cell r="D9" t="str">
            <v>T</v>
          </cell>
          <cell r="E9" t="str">
            <v xml:space="preserve">CLS - DEPARTMENT FOR BUSINESS INNOVATION &amp; SKILLS </v>
          </cell>
          <cell r="F9" t="str">
            <v>Y</v>
          </cell>
          <cell r="G9" t="str">
            <v>N</v>
          </cell>
          <cell r="H9" t="str">
            <v>Y</v>
          </cell>
          <cell r="I9" t="str">
            <v>N</v>
          </cell>
          <cell r="J9" t="str">
            <v>N</v>
          </cell>
          <cell r="K9" t="str">
            <v>N</v>
          </cell>
          <cell r="L9" t="str">
            <v>N</v>
          </cell>
          <cell r="M9" t="str">
            <v>N</v>
          </cell>
          <cell r="N9" t="str">
            <v>N</v>
          </cell>
          <cell r="O9" t="str">
            <v>N</v>
          </cell>
          <cell r="P9" t="str">
            <v>N</v>
          </cell>
          <cell r="Q9" t="str">
            <v>N</v>
          </cell>
          <cell r="R9">
            <v>0</v>
          </cell>
        </row>
        <row r="10">
          <cell r="A10" t="str">
            <v>AHD003</v>
          </cell>
          <cell r="B10" t="str">
            <v xml:space="preserve">Agriculture &amp; Horticulture Development Board      </v>
          </cell>
          <cell r="C10" t="str">
            <v>EFRCLS</v>
          </cell>
          <cell r="D10" t="str">
            <v>T</v>
          </cell>
          <cell r="E10" t="str">
            <v>CLS - DEPARTMENT FOR ENVIRONMENT FOOD &amp; RURAL AFFA</v>
          </cell>
          <cell r="F10" t="str">
            <v>N</v>
          </cell>
          <cell r="G10" t="str">
            <v>N</v>
          </cell>
          <cell r="H10" t="str">
            <v>Y</v>
          </cell>
          <cell r="I10" t="str">
            <v>N</v>
          </cell>
          <cell r="J10" t="str">
            <v>N</v>
          </cell>
          <cell r="K10" t="str">
            <v>N</v>
          </cell>
          <cell r="L10" t="str">
            <v>N</v>
          </cell>
          <cell r="M10" t="str">
            <v>N</v>
          </cell>
          <cell r="N10" t="str">
            <v>N</v>
          </cell>
          <cell r="O10" t="str">
            <v>N</v>
          </cell>
          <cell r="P10" t="str">
            <v>N</v>
          </cell>
          <cell r="Q10" t="str">
            <v>N</v>
          </cell>
          <cell r="R10">
            <v>0</v>
          </cell>
        </row>
        <row r="11">
          <cell r="A11" t="str">
            <v>AHL003</v>
          </cell>
          <cell r="B11" t="str">
            <v>Animal Health and Veterinary Laboratories Agency</v>
          </cell>
          <cell r="C11" t="str">
            <v>EFRCLS</v>
          </cell>
          <cell r="D11" t="str">
            <v>T</v>
          </cell>
          <cell r="E11" t="str">
            <v>CLS - DEPARTMENT FOR ENVIRONMENT FOOD &amp; RURAL AFFA</v>
          </cell>
          <cell r="F11" t="str">
            <v>N</v>
          </cell>
          <cell r="G11" t="str">
            <v>N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N</v>
          </cell>
          <cell r="L11" t="str">
            <v>N</v>
          </cell>
          <cell r="M11" t="str">
            <v>N</v>
          </cell>
          <cell r="N11" t="str">
            <v>N</v>
          </cell>
          <cell r="O11" t="str">
            <v>N</v>
          </cell>
          <cell r="P11" t="str">
            <v>N</v>
          </cell>
          <cell r="Q11" t="str">
            <v>N</v>
          </cell>
          <cell r="R11">
            <v>0</v>
          </cell>
        </row>
        <row r="12">
          <cell r="A12" t="str">
            <v>ANL850</v>
          </cell>
          <cell r="B12" t="str">
            <v xml:space="preserve">Arts Council of NIE Lottery Distribution Account  </v>
          </cell>
          <cell r="C12" t="str">
            <v>ANLIGP</v>
          </cell>
          <cell r="D12" t="str">
            <v>T</v>
          </cell>
          <cell r="E12" t="str">
            <v>IGP - Arts Council of NIE Lottery Distribution Acc</v>
          </cell>
          <cell r="F12" t="str">
            <v>Y</v>
          </cell>
          <cell r="G12" t="str">
            <v>N</v>
          </cell>
          <cell r="H12" t="str">
            <v>Y</v>
          </cell>
          <cell r="I12" t="str">
            <v>N</v>
          </cell>
          <cell r="J12" t="str">
            <v>N</v>
          </cell>
          <cell r="K12" t="str">
            <v>N</v>
          </cell>
          <cell r="L12" t="str">
            <v>N</v>
          </cell>
          <cell r="M12" t="str">
            <v>N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N</v>
          </cell>
          <cell r="R12">
            <v>0</v>
          </cell>
        </row>
        <row r="13">
          <cell r="A13" t="str">
            <v>ARI201</v>
          </cell>
          <cell r="B13" t="str">
            <v xml:space="preserve">Agrifood and Biosciences Institute of NIE         </v>
          </cell>
          <cell r="C13" t="str">
            <v>ARIIGP</v>
          </cell>
          <cell r="D13" t="str">
            <v>T</v>
          </cell>
          <cell r="E13" t="str">
            <v xml:space="preserve">IGP - Agrifood and Biosciences Institute of NIE   </v>
          </cell>
          <cell r="F13" t="str">
            <v>Y</v>
          </cell>
          <cell r="G13" t="str">
            <v>N</v>
          </cell>
          <cell r="H13" t="str">
            <v>Y</v>
          </cell>
          <cell r="I13" t="str">
            <v>N</v>
          </cell>
          <cell r="J13" t="str">
            <v>N</v>
          </cell>
          <cell r="K13" t="str">
            <v>N</v>
          </cell>
          <cell r="L13" t="str">
            <v>N</v>
          </cell>
          <cell r="M13" t="str">
            <v>N</v>
          </cell>
          <cell r="N13" t="str">
            <v>N</v>
          </cell>
          <cell r="O13" t="str">
            <v>N</v>
          </cell>
          <cell r="P13" t="str">
            <v>N</v>
          </cell>
          <cell r="Q13" t="str">
            <v>N</v>
          </cell>
          <cell r="R13">
            <v>0</v>
          </cell>
        </row>
        <row r="14">
          <cell r="A14" t="str">
            <v>AUC085</v>
          </cell>
          <cell r="B14" t="str">
            <v xml:space="preserve">Audit Commission                                  </v>
          </cell>
          <cell r="C14" t="str">
            <v>AUCGRP</v>
          </cell>
          <cell r="D14" t="str">
            <v>T</v>
          </cell>
          <cell r="E14" t="str">
            <v xml:space="preserve">GRP - Audit Commission                            </v>
          </cell>
          <cell r="F14" t="str">
            <v>Y</v>
          </cell>
          <cell r="G14" t="str">
            <v>N</v>
          </cell>
          <cell r="H14" t="str">
            <v>Y</v>
          </cell>
          <cell r="I14" t="str">
            <v>N</v>
          </cell>
          <cell r="J14" t="str">
            <v>N</v>
          </cell>
          <cell r="K14" t="str">
            <v>N</v>
          </cell>
          <cell r="L14" t="str">
            <v>N</v>
          </cell>
          <cell r="M14" t="str">
            <v>N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N</v>
          </cell>
          <cell r="R14">
            <v>0</v>
          </cell>
        </row>
        <row r="15">
          <cell r="A15" t="str">
            <v>BAP091</v>
          </cell>
          <cell r="B15" t="str">
            <v xml:space="preserve">BoE Asset Purchase Facility                       </v>
          </cell>
          <cell r="C15" t="str">
            <v>BAPGRP</v>
          </cell>
          <cell r="D15" t="str">
            <v>T</v>
          </cell>
          <cell r="E15" t="str">
            <v xml:space="preserve">GRP - BoE Asset Purchase Facility                 </v>
          </cell>
          <cell r="F15" t="str">
            <v>Y</v>
          </cell>
          <cell r="G15" t="str">
            <v>N</v>
          </cell>
          <cell r="H15" t="str">
            <v>Y</v>
          </cell>
          <cell r="I15" t="str">
            <v>N</v>
          </cell>
          <cell r="J15" t="str">
            <v>N</v>
          </cell>
          <cell r="K15" t="str">
            <v>N</v>
          </cell>
          <cell r="L15" t="str">
            <v>N</v>
          </cell>
          <cell r="M15" t="str">
            <v>N</v>
          </cell>
          <cell r="N15" t="str">
            <v>N</v>
          </cell>
          <cell r="O15" t="str">
            <v>N</v>
          </cell>
          <cell r="P15" t="str">
            <v>N</v>
          </cell>
          <cell r="Q15" t="str">
            <v>N</v>
          </cell>
          <cell r="R15">
            <v>0</v>
          </cell>
        </row>
        <row r="16">
          <cell r="A16" t="str">
            <v>BBC048</v>
          </cell>
          <cell r="B16" t="str">
            <v xml:space="preserve">Bristish Broadcasting Corporation                 </v>
          </cell>
          <cell r="C16" t="str">
            <v>BBCGRP</v>
          </cell>
          <cell r="D16" t="str">
            <v>T</v>
          </cell>
          <cell r="E16" t="str">
            <v xml:space="preserve">GRP - Bristish Broadcasting Corporation           </v>
          </cell>
          <cell r="F16" t="str">
            <v>Y</v>
          </cell>
          <cell r="G16" t="str">
            <v>N</v>
          </cell>
          <cell r="H16" t="str">
            <v>Y</v>
          </cell>
          <cell r="I16" t="str">
            <v>N</v>
          </cell>
          <cell r="J16" t="str">
            <v>N</v>
          </cell>
          <cell r="K16" t="str">
            <v>N</v>
          </cell>
          <cell r="L16" t="str">
            <v>N</v>
          </cell>
          <cell r="M16" t="str">
            <v>N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N</v>
          </cell>
          <cell r="R16">
            <v>0</v>
          </cell>
        </row>
        <row r="17">
          <cell r="A17" t="str">
            <v>BCL027</v>
          </cell>
          <cell r="B17" t="str">
            <v xml:space="preserve">British Council                                   </v>
          </cell>
          <cell r="C17" t="str">
            <v>BCLGRP</v>
          </cell>
          <cell r="D17" t="str">
            <v>T</v>
          </cell>
          <cell r="E17" t="str">
            <v xml:space="preserve">GRP - British Council                             </v>
          </cell>
          <cell r="F17" t="str">
            <v>Y</v>
          </cell>
          <cell r="G17" t="str">
            <v>N</v>
          </cell>
          <cell r="H17" t="str">
            <v>Y</v>
          </cell>
          <cell r="I17" t="str">
            <v>N</v>
          </cell>
          <cell r="J17" t="str">
            <v>N</v>
          </cell>
          <cell r="K17" t="str">
            <v>N</v>
          </cell>
          <cell r="L17" t="str">
            <v>N</v>
          </cell>
          <cell r="M17" t="str">
            <v>N</v>
          </cell>
          <cell r="N17" t="str">
            <v>N</v>
          </cell>
          <cell r="O17" t="str">
            <v>N</v>
          </cell>
          <cell r="P17" t="str">
            <v>N</v>
          </cell>
          <cell r="Q17" t="str">
            <v>N</v>
          </cell>
          <cell r="R17">
            <v>0</v>
          </cell>
        </row>
        <row r="18">
          <cell r="A18" t="str">
            <v>BEL203</v>
          </cell>
          <cell r="B18" t="str">
            <v xml:space="preserve">Belfast Education &amp; Library Board - NIE           </v>
          </cell>
          <cell r="C18" t="str">
            <v>BELIGP</v>
          </cell>
          <cell r="D18" t="str">
            <v>T</v>
          </cell>
          <cell r="E18" t="str">
            <v xml:space="preserve">IGP - Belfast Education &amp; Library Board - NIE     </v>
          </cell>
          <cell r="F18" t="str">
            <v>Y</v>
          </cell>
          <cell r="G18" t="str">
            <v>N</v>
          </cell>
          <cell r="H18" t="str">
            <v>Y</v>
          </cell>
          <cell r="I18" t="str">
            <v>N</v>
          </cell>
          <cell r="J18" t="str">
            <v>N</v>
          </cell>
          <cell r="K18" t="str">
            <v>N</v>
          </cell>
          <cell r="L18" t="str">
            <v>N</v>
          </cell>
          <cell r="M18" t="str">
            <v>N</v>
          </cell>
          <cell r="N18" t="str">
            <v>N</v>
          </cell>
          <cell r="O18" t="str">
            <v>N</v>
          </cell>
          <cell r="P18" t="str">
            <v>N</v>
          </cell>
          <cell r="Q18" t="str">
            <v>N</v>
          </cell>
          <cell r="R18">
            <v>0</v>
          </cell>
        </row>
        <row r="19">
          <cell r="A19" t="str">
            <v>BFI048</v>
          </cell>
          <cell r="B19" t="str">
            <v xml:space="preserve">British Film Institute                            </v>
          </cell>
          <cell r="C19" t="str">
            <v>DCMCLS</v>
          </cell>
          <cell r="D19" t="str">
            <v>T</v>
          </cell>
          <cell r="E19" t="str">
            <v xml:space="preserve">CLS - DEPARTMENT FOR CULTURE MEDIA &amp; SPORT        </v>
          </cell>
          <cell r="F19" t="str">
            <v>Y</v>
          </cell>
          <cell r="G19" t="str">
            <v>N</v>
          </cell>
          <cell r="H19" t="str">
            <v>Y</v>
          </cell>
          <cell r="I19" t="str">
            <v>N</v>
          </cell>
          <cell r="J19" t="str">
            <v>N</v>
          </cell>
          <cell r="K19" t="str">
            <v>N</v>
          </cell>
          <cell r="L19" t="str">
            <v>N</v>
          </cell>
          <cell r="M19" t="str">
            <v>N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N</v>
          </cell>
          <cell r="R19">
            <v>0</v>
          </cell>
        </row>
        <row r="20">
          <cell r="A20" t="str">
            <v>BHC004</v>
          </cell>
          <cell r="B20" t="str">
            <v>Blyth Harbour Commissioners</v>
          </cell>
          <cell r="C20" t="str">
            <v>BHCGRP</v>
          </cell>
          <cell r="D20" t="str">
            <v>T</v>
          </cell>
          <cell r="E20" t="str">
            <v>GP - Blyth Harbour Commissioners</v>
          </cell>
          <cell r="F20" t="str">
            <v>Y</v>
          </cell>
          <cell r="G20" t="str">
            <v>N</v>
          </cell>
          <cell r="H20" t="str">
            <v>Y</v>
          </cell>
          <cell r="I20" t="str">
            <v>N</v>
          </cell>
          <cell r="J20" t="str">
            <v>N</v>
          </cell>
          <cell r="K20" t="str">
            <v>N</v>
          </cell>
          <cell r="L20" t="str">
            <v>N</v>
          </cell>
          <cell r="M20" t="str">
            <v>N</v>
          </cell>
          <cell r="N20" t="str">
            <v>N</v>
          </cell>
          <cell r="O20" t="str">
            <v>N</v>
          </cell>
          <cell r="P20" t="str">
            <v>N</v>
          </cell>
          <cell r="Q20" t="str">
            <v>N</v>
          </cell>
          <cell r="R20">
            <v>0</v>
          </cell>
        </row>
        <row r="21">
          <cell r="A21" t="str">
            <v>BIS084</v>
          </cell>
          <cell r="B21" t="str">
            <v xml:space="preserve">Department for Business Innovation and Skills     </v>
          </cell>
          <cell r="C21" t="str">
            <v>BISCLS</v>
          </cell>
          <cell r="D21" t="str">
            <v>T</v>
          </cell>
          <cell r="E21" t="str">
            <v xml:space="preserve">CLS - DEPARTMENT FOR BUSINESS INNOVATION &amp; SKILLS </v>
          </cell>
          <cell r="F21" t="str">
            <v>Y</v>
          </cell>
          <cell r="G21" t="str">
            <v>N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N</v>
          </cell>
          <cell r="L21" t="str">
            <v>N</v>
          </cell>
          <cell r="M21" t="str">
            <v>N</v>
          </cell>
          <cell r="N21" t="str">
            <v>N</v>
          </cell>
          <cell r="O21" t="str">
            <v>N</v>
          </cell>
          <cell r="P21" t="str">
            <v>N</v>
          </cell>
          <cell r="Q21" t="str">
            <v>N</v>
          </cell>
          <cell r="R21">
            <v>0</v>
          </cell>
        </row>
        <row r="22">
          <cell r="A22" t="str">
            <v>BKS999</v>
          </cell>
          <cell r="B22" t="str">
            <v xml:space="preserve">BKS Adjustment/Input                              </v>
          </cell>
          <cell r="C22" t="str">
            <v>BKSGRP</v>
          </cell>
          <cell r="D22" t="str">
            <v>T</v>
          </cell>
          <cell r="E22" t="str">
            <v xml:space="preserve">BANKS                                             </v>
          </cell>
          <cell r="F22" t="str">
            <v>X</v>
          </cell>
          <cell r="G22" t="str">
            <v>N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N</v>
          </cell>
          <cell r="L22" t="str">
            <v>N</v>
          </cell>
          <cell r="M22" t="str">
            <v>N</v>
          </cell>
          <cell r="N22" t="str">
            <v>N</v>
          </cell>
          <cell r="O22" t="str">
            <v>N</v>
          </cell>
          <cell r="P22" t="str">
            <v>N</v>
          </cell>
          <cell r="Q22" t="str">
            <v>N</v>
          </cell>
          <cell r="R22">
            <v>0</v>
          </cell>
        </row>
        <row r="23">
          <cell r="A23" t="str">
            <v>BLF048</v>
          </cell>
          <cell r="B23" t="str">
            <v xml:space="preserve">BBC Licence Fee                                   </v>
          </cell>
          <cell r="C23" t="str">
            <v>BLFGRP</v>
          </cell>
          <cell r="D23" t="str">
            <v>T</v>
          </cell>
          <cell r="E23" t="str">
            <v xml:space="preserve">GRP - BBC Licence Fee                             </v>
          </cell>
          <cell r="F23" t="str">
            <v>Y</v>
          </cell>
          <cell r="G23" t="str">
            <v>N</v>
          </cell>
          <cell r="H23" t="str">
            <v>Y</v>
          </cell>
          <cell r="I23" t="str">
            <v>N</v>
          </cell>
          <cell r="J23" t="str">
            <v>N</v>
          </cell>
          <cell r="K23" t="str">
            <v>N</v>
          </cell>
          <cell r="L23" t="str">
            <v>N</v>
          </cell>
          <cell r="M23" t="str">
            <v>N</v>
          </cell>
          <cell r="N23" t="str">
            <v>N</v>
          </cell>
          <cell r="O23" t="str">
            <v>N</v>
          </cell>
          <cell r="P23" t="str">
            <v>N</v>
          </cell>
          <cell r="Q23" t="str">
            <v>N</v>
          </cell>
          <cell r="R23">
            <v>0</v>
          </cell>
        </row>
        <row r="24">
          <cell r="A24" t="str">
            <v>BNC084</v>
          </cell>
          <cell r="B24" t="str">
            <v xml:space="preserve">British Nuclear Fuels                             </v>
          </cell>
          <cell r="C24" t="str">
            <v>BNCGRP</v>
          </cell>
          <cell r="D24" t="str">
            <v>T</v>
          </cell>
          <cell r="E24" t="str">
            <v xml:space="preserve">GRP - British Nuclear Fuels                       </v>
          </cell>
          <cell r="F24" t="str">
            <v>Y</v>
          </cell>
          <cell r="G24" t="str">
            <v>N</v>
          </cell>
          <cell r="H24" t="str">
            <v>Y</v>
          </cell>
          <cell r="I24" t="str">
            <v>N</v>
          </cell>
          <cell r="J24" t="str">
            <v>N</v>
          </cell>
          <cell r="K24" t="str">
            <v>N</v>
          </cell>
          <cell r="L24" t="str">
            <v>N</v>
          </cell>
          <cell r="M24" t="str">
            <v>N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N</v>
          </cell>
          <cell r="R24">
            <v>0</v>
          </cell>
        </row>
        <row r="25">
          <cell r="A25" t="str">
            <v>BOE091</v>
          </cell>
          <cell r="B25" t="str">
            <v xml:space="preserve">Bank of England                                   </v>
          </cell>
          <cell r="C25" t="str">
            <v>BOEGRP</v>
          </cell>
          <cell r="D25" t="str">
            <v>T</v>
          </cell>
          <cell r="E25" t="str">
            <v xml:space="preserve">GRP - Bank of England                             </v>
          </cell>
          <cell r="F25" t="str">
            <v>Y</v>
          </cell>
          <cell r="G25" t="str">
            <v>N</v>
          </cell>
          <cell r="H25" t="str">
            <v>Y</v>
          </cell>
          <cell r="I25" t="str">
            <v>N</v>
          </cell>
          <cell r="J25" t="str">
            <v>N</v>
          </cell>
          <cell r="K25" t="str">
            <v>N</v>
          </cell>
          <cell r="L25" t="str">
            <v>N</v>
          </cell>
          <cell r="M25" t="str">
            <v>N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N</v>
          </cell>
          <cell r="R25">
            <v>0</v>
          </cell>
        </row>
        <row r="26">
          <cell r="A26" t="str">
            <v>BOI091</v>
          </cell>
          <cell r="B26" t="str">
            <v xml:space="preserve">Bank of England Issue Department                  </v>
          </cell>
          <cell r="C26" t="str">
            <v>BOIGRP</v>
          </cell>
          <cell r="D26" t="str">
            <v>T</v>
          </cell>
          <cell r="E26" t="str">
            <v xml:space="preserve">GRP - Bank of England Issue Department            </v>
          </cell>
          <cell r="F26" t="str">
            <v>Y</v>
          </cell>
          <cell r="G26" t="str">
            <v>N</v>
          </cell>
          <cell r="H26" t="str">
            <v>Y</v>
          </cell>
          <cell r="I26" t="str">
            <v>N</v>
          </cell>
          <cell r="J26" t="str">
            <v>N</v>
          </cell>
          <cell r="K26" t="str">
            <v>N</v>
          </cell>
          <cell r="L26" t="str">
            <v>N</v>
          </cell>
          <cell r="M26" t="str">
            <v>N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N</v>
          </cell>
          <cell r="R26">
            <v>0</v>
          </cell>
        </row>
        <row r="27">
          <cell r="A27" t="str">
            <v>BRB004</v>
          </cell>
          <cell r="B27" t="str">
            <v xml:space="preserve">British Railways Board (Residuary) Ltd            </v>
          </cell>
          <cell r="C27" t="str">
            <v>BRB0GP</v>
          </cell>
          <cell r="D27" t="str">
            <v>T</v>
          </cell>
          <cell r="E27" t="str">
            <v xml:space="preserve">GP - British Railways Board                       </v>
          </cell>
          <cell r="F27" t="str">
            <v>Y</v>
          </cell>
          <cell r="G27" t="str">
            <v>N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N</v>
          </cell>
          <cell r="L27" t="str">
            <v>N</v>
          </cell>
          <cell r="M27" t="str">
            <v>N</v>
          </cell>
          <cell r="N27" t="str">
            <v>N</v>
          </cell>
          <cell r="O27" t="str">
            <v>N</v>
          </cell>
          <cell r="P27" t="str">
            <v>N</v>
          </cell>
          <cell r="Q27" t="str">
            <v>N</v>
          </cell>
          <cell r="R27">
            <v>0</v>
          </cell>
        </row>
        <row r="28">
          <cell r="A28" t="str">
            <v>BRC084</v>
          </cell>
          <cell r="B28" t="str">
            <v xml:space="preserve">Biotechnology &amp; Biological Sciences Res Council   </v>
          </cell>
          <cell r="C28" t="str">
            <v>BISCLS</v>
          </cell>
          <cell r="D28" t="str">
            <v>T</v>
          </cell>
          <cell r="E28" t="str">
            <v xml:space="preserve">CLS - DEPARTMENT FOR BUSINESS INNOVATION &amp; SKILLS </v>
          </cell>
          <cell r="F28" t="str">
            <v>Y</v>
          </cell>
          <cell r="G28" t="str">
            <v>N</v>
          </cell>
          <cell r="H28" t="str">
            <v>Y</v>
          </cell>
          <cell r="I28" t="str">
            <v>N</v>
          </cell>
          <cell r="J28" t="str">
            <v>N</v>
          </cell>
          <cell r="K28" t="str">
            <v>N</v>
          </cell>
          <cell r="L28" t="str">
            <v>N</v>
          </cell>
          <cell r="M28" t="str">
            <v>N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N</v>
          </cell>
          <cell r="R28">
            <v>0</v>
          </cell>
        </row>
        <row r="29">
          <cell r="A29" t="str">
            <v>BRL048</v>
          </cell>
          <cell r="B29" t="str">
            <v xml:space="preserve">British Library                                   </v>
          </cell>
          <cell r="C29" t="str">
            <v>DCMCLS</v>
          </cell>
          <cell r="D29" t="str">
            <v>T</v>
          </cell>
          <cell r="E29" t="str">
            <v xml:space="preserve">CLS - DEPARTMENT FOR CULTURE MEDIA &amp; SPORT        </v>
          </cell>
          <cell r="F29" t="str">
            <v>Y</v>
          </cell>
          <cell r="G29" t="str">
            <v>N</v>
          </cell>
          <cell r="H29" t="str">
            <v>Y</v>
          </cell>
          <cell r="I29" t="str">
            <v>N</v>
          </cell>
          <cell r="J29" t="str">
            <v>N</v>
          </cell>
          <cell r="K29" t="str">
            <v>N</v>
          </cell>
          <cell r="L29" t="str">
            <v>N</v>
          </cell>
          <cell r="M29" t="str">
            <v>N</v>
          </cell>
          <cell r="N29" t="str">
            <v>N</v>
          </cell>
          <cell r="O29" t="str">
            <v>N</v>
          </cell>
          <cell r="P29" t="str">
            <v>N</v>
          </cell>
          <cell r="Q29" t="str">
            <v>N</v>
          </cell>
          <cell r="R29">
            <v>0</v>
          </cell>
        </row>
        <row r="30">
          <cell r="A30" t="str">
            <v>BRM048</v>
          </cell>
          <cell r="B30" t="str">
            <v xml:space="preserve">British Museum                                    </v>
          </cell>
          <cell r="C30" t="str">
            <v>DCMCLS</v>
          </cell>
          <cell r="D30" t="str">
            <v>T</v>
          </cell>
          <cell r="E30" t="str">
            <v xml:space="preserve">CLS - DEPARTMENT FOR CULTURE MEDIA &amp; SPORT        </v>
          </cell>
          <cell r="F30" t="str">
            <v>Y</v>
          </cell>
          <cell r="G30" t="str">
            <v>N</v>
          </cell>
          <cell r="H30" t="str">
            <v>Y</v>
          </cell>
          <cell r="I30" t="str">
            <v>N</v>
          </cell>
          <cell r="J30" t="str">
            <v>N</v>
          </cell>
          <cell r="K30" t="str">
            <v>N</v>
          </cell>
          <cell r="L30" t="str">
            <v>N</v>
          </cell>
          <cell r="M30" t="str">
            <v>N</v>
          </cell>
          <cell r="N30" t="str">
            <v>N</v>
          </cell>
          <cell r="O30" t="str">
            <v>N</v>
          </cell>
          <cell r="P30" t="str">
            <v>N</v>
          </cell>
          <cell r="Q30" t="str">
            <v>N</v>
          </cell>
          <cell r="R30">
            <v>0</v>
          </cell>
        </row>
        <row r="31">
          <cell r="A31" t="str">
            <v>BSA033</v>
          </cell>
          <cell r="B31" t="str">
            <v>NHS Business Services Authority</v>
          </cell>
          <cell r="C31" t="str">
            <v>DOHCLS</v>
          </cell>
          <cell r="D31" t="str">
            <v>T</v>
          </cell>
          <cell r="E31" t="str">
            <v xml:space="preserve">CLS - DEPARTMENT OF HEALTH                        </v>
          </cell>
          <cell r="F31" t="str">
            <v>N</v>
          </cell>
          <cell r="G31" t="str">
            <v>N</v>
          </cell>
          <cell r="H31" t="str">
            <v>N</v>
          </cell>
          <cell r="I31" t="str">
            <v>N</v>
          </cell>
          <cell r="J31" t="str">
            <v>N</v>
          </cell>
          <cell r="K31" t="str">
            <v>N</v>
          </cell>
          <cell r="L31" t="str">
            <v>N</v>
          </cell>
          <cell r="M31" t="str">
            <v>N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N</v>
          </cell>
          <cell r="R31">
            <v>0</v>
          </cell>
        </row>
        <row r="32">
          <cell r="A32" t="str">
            <v>BSO208</v>
          </cell>
          <cell r="B32" t="str">
            <v xml:space="preserve">Business Services Organisation                    </v>
          </cell>
          <cell r="C32" t="str">
            <v>BSOIGP</v>
          </cell>
          <cell r="D32" t="str">
            <v>T</v>
          </cell>
          <cell r="E32" t="str">
            <v xml:space="preserve">IGP - Business Services Organisation              </v>
          </cell>
          <cell r="F32" t="str">
            <v>Y</v>
          </cell>
          <cell r="G32" t="str">
            <v>N</v>
          </cell>
          <cell r="H32" t="str">
            <v>Y</v>
          </cell>
          <cell r="I32" t="str">
            <v>N</v>
          </cell>
          <cell r="J32" t="str">
            <v>N</v>
          </cell>
          <cell r="K32" t="str">
            <v>N</v>
          </cell>
          <cell r="L32" t="str">
            <v>N</v>
          </cell>
          <cell r="M32" t="str">
            <v>N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N</v>
          </cell>
          <cell r="R32">
            <v>0</v>
          </cell>
        </row>
        <row r="33">
          <cell r="A33" t="str">
            <v>BTP004</v>
          </cell>
          <cell r="B33" t="str">
            <v xml:space="preserve">British Transport Police Authority                </v>
          </cell>
          <cell r="C33" t="str">
            <v>DFTCLS</v>
          </cell>
          <cell r="D33" t="str">
            <v>T</v>
          </cell>
          <cell r="E33" t="str">
            <v xml:space="preserve">CLS - DEPARTMENT FOR TRANSPORT                    </v>
          </cell>
          <cell r="F33" t="str">
            <v>Y</v>
          </cell>
          <cell r="G33" t="str">
            <v>N</v>
          </cell>
          <cell r="H33" t="str">
            <v>Y</v>
          </cell>
          <cell r="I33" t="str">
            <v>N</v>
          </cell>
          <cell r="J33" t="str">
            <v>N</v>
          </cell>
          <cell r="K33" t="str">
            <v>N</v>
          </cell>
          <cell r="L33" t="str">
            <v>N</v>
          </cell>
          <cell r="M33" t="str">
            <v>N</v>
          </cell>
          <cell r="N33" t="str">
            <v>N</v>
          </cell>
          <cell r="O33" t="str">
            <v>N</v>
          </cell>
          <cell r="P33" t="str">
            <v>N</v>
          </cell>
          <cell r="Q33" t="str">
            <v>N</v>
          </cell>
          <cell r="R33">
            <v>0</v>
          </cell>
        </row>
        <row r="34">
          <cell r="A34" t="str">
            <v>BTS208</v>
          </cell>
          <cell r="B34" t="str">
            <v xml:space="preserve">Northern Ireland Blood Transfusion Service        </v>
          </cell>
          <cell r="C34" t="str">
            <v>BTSIGP</v>
          </cell>
          <cell r="D34" t="str">
            <v>T</v>
          </cell>
          <cell r="E34" t="str">
            <v xml:space="preserve">IGP - Northern Ireland Blood Transfusion Service  </v>
          </cell>
          <cell r="F34" t="str">
            <v>Y</v>
          </cell>
          <cell r="G34" t="str">
            <v>N</v>
          </cell>
          <cell r="H34" t="str">
            <v>Y</v>
          </cell>
          <cell r="I34" t="str">
            <v>N</v>
          </cell>
          <cell r="J34" t="str">
            <v>N</v>
          </cell>
          <cell r="K34" t="str">
            <v>N</v>
          </cell>
          <cell r="L34" t="str">
            <v>N</v>
          </cell>
          <cell r="M34" t="str">
            <v>N</v>
          </cell>
          <cell r="N34" t="str">
            <v>N</v>
          </cell>
          <cell r="O34" t="str">
            <v>N</v>
          </cell>
          <cell r="P34" t="str">
            <v>N</v>
          </cell>
          <cell r="Q34" t="str">
            <v>N</v>
          </cell>
          <cell r="R34">
            <v>0</v>
          </cell>
        </row>
        <row r="35">
          <cell r="A35" t="str">
            <v>BWB003</v>
          </cell>
          <cell r="B35" t="str">
            <v xml:space="preserve">British Waterways Board                           </v>
          </cell>
          <cell r="C35" t="str">
            <v>BWBGRP</v>
          </cell>
          <cell r="D35" t="str">
            <v>T</v>
          </cell>
          <cell r="E35" t="str">
            <v xml:space="preserve">GRP - British Waterways Board                     </v>
          </cell>
          <cell r="F35" t="str">
            <v>Y</v>
          </cell>
          <cell r="G35" t="str">
            <v>N</v>
          </cell>
          <cell r="H35" t="str">
            <v>Y</v>
          </cell>
          <cell r="I35" t="str">
            <v>N</v>
          </cell>
          <cell r="J35" t="str">
            <v>N</v>
          </cell>
          <cell r="K35" t="str">
            <v>N</v>
          </cell>
          <cell r="L35" t="str">
            <v>N</v>
          </cell>
          <cell r="M35" t="str">
            <v>N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N</v>
          </cell>
          <cell r="R35">
            <v>0</v>
          </cell>
        </row>
        <row r="36">
          <cell r="A36" t="str">
            <v>BWM003</v>
          </cell>
          <cell r="B36" t="str">
            <v>British Wool Marketing Board</v>
          </cell>
          <cell r="C36" t="str">
            <v>BWMGRP</v>
          </cell>
          <cell r="D36" t="str">
            <v>T</v>
          </cell>
          <cell r="E36" t="str">
            <v>GP - British Wool Marketing Board</v>
          </cell>
          <cell r="F36" t="str">
            <v>Y</v>
          </cell>
          <cell r="G36" t="str">
            <v>N</v>
          </cell>
          <cell r="H36" t="str">
            <v>Y</v>
          </cell>
          <cell r="I36" t="str">
            <v>N</v>
          </cell>
          <cell r="J36" t="str">
            <v>N</v>
          </cell>
          <cell r="K36" t="str">
            <v>N</v>
          </cell>
          <cell r="L36" t="str">
            <v>N</v>
          </cell>
          <cell r="M36" t="str">
            <v>N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N</v>
          </cell>
          <cell r="R36">
            <v>0</v>
          </cell>
        </row>
        <row r="37">
          <cell r="A37" t="str">
            <v>BYA010</v>
          </cell>
          <cell r="B37" t="str">
            <v xml:space="preserve">Government Procurement Service                    </v>
          </cell>
          <cell r="C37" t="str">
            <v>BYA0GP</v>
          </cell>
          <cell r="D37" t="str">
            <v>T</v>
          </cell>
          <cell r="E37" t="str">
            <v xml:space="preserve">GP - Government Procurement Service               </v>
          </cell>
          <cell r="F37" t="str">
            <v>Y</v>
          </cell>
          <cell r="G37" t="str">
            <v>N</v>
          </cell>
          <cell r="H37" t="str">
            <v>Y</v>
          </cell>
          <cell r="I37" t="str">
            <v>N</v>
          </cell>
          <cell r="J37" t="str">
            <v>N</v>
          </cell>
          <cell r="K37" t="str">
            <v>N</v>
          </cell>
          <cell r="L37" t="str">
            <v>N</v>
          </cell>
          <cell r="M37" t="str">
            <v>N</v>
          </cell>
          <cell r="N37" t="str">
            <v>N</v>
          </cell>
          <cell r="O37" t="str">
            <v>N</v>
          </cell>
          <cell r="P37" t="str">
            <v>N</v>
          </cell>
          <cell r="Q37" t="str">
            <v>N</v>
          </cell>
          <cell r="R37">
            <v>0</v>
          </cell>
        </row>
        <row r="38">
          <cell r="A38" t="str">
            <v>BYA087</v>
          </cell>
          <cell r="B38" t="str">
            <v xml:space="preserve">OGC Buying Solutions                              </v>
          </cell>
          <cell r="C38" t="str">
            <v>BYAGRP</v>
          </cell>
          <cell r="D38" t="str">
            <v>T</v>
          </cell>
          <cell r="E38" t="str">
            <v xml:space="preserve">GRP - OGC Buying Solutions                        </v>
          </cell>
          <cell r="F38" t="str">
            <v>Y</v>
          </cell>
          <cell r="G38" t="str">
            <v>N</v>
          </cell>
          <cell r="H38" t="str">
            <v>Y</v>
          </cell>
          <cell r="I38" t="str">
            <v>N</v>
          </cell>
          <cell r="J38" t="str">
            <v>N</v>
          </cell>
          <cell r="K38" t="str">
            <v>N</v>
          </cell>
          <cell r="L38" t="str">
            <v>N</v>
          </cell>
          <cell r="M38" t="str">
            <v>N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N</v>
          </cell>
          <cell r="R38">
            <v>0</v>
          </cell>
        </row>
        <row r="39">
          <cell r="A39" t="str">
            <v>CAA004</v>
          </cell>
          <cell r="B39" t="str">
            <v xml:space="preserve">Civil Aviation Authority                          </v>
          </cell>
          <cell r="C39" t="str">
            <v>CAAGRP</v>
          </cell>
          <cell r="D39" t="str">
            <v>T</v>
          </cell>
          <cell r="E39" t="str">
            <v xml:space="preserve">GRP - Civil Aviation Authority                    </v>
          </cell>
          <cell r="F39" t="str">
            <v>Y</v>
          </cell>
          <cell r="G39" t="str">
            <v>N</v>
          </cell>
          <cell r="H39" t="str">
            <v>Y</v>
          </cell>
          <cell r="I39" t="str">
            <v>N</v>
          </cell>
          <cell r="J39" t="str">
            <v>N</v>
          </cell>
          <cell r="K39" t="str">
            <v>N</v>
          </cell>
          <cell r="L39" t="str">
            <v>N</v>
          </cell>
          <cell r="M39" t="str">
            <v>N</v>
          </cell>
          <cell r="N39" t="str">
            <v>N</v>
          </cell>
          <cell r="O39" t="str">
            <v>N</v>
          </cell>
          <cell r="P39" t="str">
            <v>N</v>
          </cell>
          <cell r="Q39" t="str">
            <v>N</v>
          </cell>
          <cell r="R39">
            <v>0</v>
          </cell>
        </row>
        <row r="40">
          <cell r="A40" t="str">
            <v>CAB010</v>
          </cell>
          <cell r="B40" t="str">
            <v xml:space="preserve">Cabinet Office                                    </v>
          </cell>
          <cell r="C40" t="str">
            <v>CABCLS</v>
          </cell>
          <cell r="D40" t="str">
            <v>T</v>
          </cell>
          <cell r="E40" t="str">
            <v xml:space="preserve">CLS - CABINET OFFICE                              </v>
          </cell>
          <cell r="F40" t="str">
            <v>Y</v>
          </cell>
          <cell r="G40" t="str">
            <v>N</v>
          </cell>
          <cell r="H40" t="str">
            <v>Y</v>
          </cell>
          <cell r="I40" t="str">
            <v>N</v>
          </cell>
          <cell r="J40" t="str">
            <v>N</v>
          </cell>
          <cell r="K40" t="str">
            <v>N</v>
          </cell>
          <cell r="L40" t="str">
            <v>N</v>
          </cell>
          <cell r="M40" t="str">
            <v>N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N</v>
          </cell>
          <cell r="R40">
            <v>0</v>
          </cell>
        </row>
        <row r="41">
          <cell r="A41" t="str">
            <v>CAD022</v>
          </cell>
          <cell r="B41" t="str">
            <v xml:space="preserve">City Academies                                    </v>
          </cell>
          <cell r="C41" t="str">
            <v>CAD0GP</v>
          </cell>
          <cell r="D41" t="str">
            <v>T</v>
          </cell>
          <cell r="E41" t="str">
            <v xml:space="preserve">GP - City Academies                               </v>
          </cell>
          <cell r="F41" t="str">
            <v>Y</v>
          </cell>
          <cell r="G41" t="str">
            <v>N</v>
          </cell>
          <cell r="H41" t="str">
            <v>Y</v>
          </cell>
          <cell r="I41" t="str">
            <v>N</v>
          </cell>
          <cell r="J41" t="str">
            <v>N</v>
          </cell>
          <cell r="K41" t="str">
            <v>N</v>
          </cell>
          <cell r="L41" t="str">
            <v>N</v>
          </cell>
          <cell r="M41" t="str">
            <v>N</v>
          </cell>
          <cell r="N41" t="str">
            <v>N</v>
          </cell>
          <cell r="O41" t="str">
            <v>N</v>
          </cell>
          <cell r="P41" t="str">
            <v>N</v>
          </cell>
          <cell r="Q41" t="str">
            <v>N</v>
          </cell>
          <cell r="R41">
            <v>0</v>
          </cell>
        </row>
        <row r="42">
          <cell r="A42" t="str">
            <v>CAP010</v>
          </cell>
          <cell r="B42" t="str">
            <v xml:space="preserve">Capacity Builders                                 </v>
          </cell>
          <cell r="C42" t="str">
            <v>CABCLS</v>
          </cell>
          <cell r="D42" t="str">
            <v>T</v>
          </cell>
          <cell r="E42" t="str">
            <v xml:space="preserve">CLS - CABINET OFFICE                              </v>
          </cell>
          <cell r="F42" t="str">
            <v>Y</v>
          </cell>
          <cell r="G42" t="str">
            <v>N</v>
          </cell>
          <cell r="H42" t="str">
            <v>Y</v>
          </cell>
          <cell r="I42" t="str">
            <v>N</v>
          </cell>
          <cell r="J42" t="str">
            <v>N</v>
          </cell>
          <cell r="K42" t="str">
            <v>N</v>
          </cell>
          <cell r="L42" t="str">
            <v>N</v>
          </cell>
          <cell r="M42" t="str">
            <v>N</v>
          </cell>
          <cell r="N42" t="str">
            <v>N</v>
          </cell>
          <cell r="O42" t="str">
            <v>N</v>
          </cell>
          <cell r="P42" t="str">
            <v>N</v>
          </cell>
          <cell r="Q42" t="str">
            <v>N</v>
          </cell>
          <cell r="R42">
            <v>0</v>
          </cell>
        </row>
        <row r="43">
          <cell r="A43" t="str">
            <v>CAP074</v>
          </cell>
          <cell r="B43" t="str">
            <v xml:space="preserve">OFT - Competition Act penalties trust statement   </v>
          </cell>
          <cell r="C43" t="str">
            <v>CAP0GP</v>
          </cell>
          <cell r="D43" t="str">
            <v>T</v>
          </cell>
          <cell r="E43" t="str">
            <v>GP - OFT - Competition Act penalties trust stateme</v>
          </cell>
          <cell r="F43" t="str">
            <v>Y</v>
          </cell>
          <cell r="G43" t="str">
            <v>N</v>
          </cell>
          <cell r="H43" t="str">
            <v>Y</v>
          </cell>
          <cell r="I43" t="str">
            <v>N</v>
          </cell>
          <cell r="J43" t="str">
            <v>N</v>
          </cell>
          <cell r="K43" t="str">
            <v>N</v>
          </cell>
          <cell r="L43" t="str">
            <v>N</v>
          </cell>
          <cell r="M43" t="str">
            <v>N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N</v>
          </cell>
          <cell r="R43">
            <v>0</v>
          </cell>
        </row>
        <row r="44">
          <cell r="A44" t="str">
            <v>CDC030</v>
          </cell>
          <cell r="B44" t="str">
            <v xml:space="preserve">Commonwealth Development Corporation              </v>
          </cell>
          <cell r="C44" t="str">
            <v>CDCGRP</v>
          </cell>
          <cell r="D44" t="str">
            <v>T</v>
          </cell>
          <cell r="E44" t="str">
            <v xml:space="preserve">GRP - Commonwealth Development Corporation        </v>
          </cell>
          <cell r="F44" t="str">
            <v>Y</v>
          </cell>
          <cell r="G44" t="str">
            <v>N</v>
          </cell>
          <cell r="H44" t="str">
            <v>Y</v>
          </cell>
          <cell r="I44" t="str">
            <v>N</v>
          </cell>
          <cell r="J44" t="str">
            <v>N</v>
          </cell>
          <cell r="K44" t="str">
            <v>N</v>
          </cell>
          <cell r="L44" t="str">
            <v>N</v>
          </cell>
          <cell r="M44" t="str">
            <v>N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N</v>
          </cell>
          <cell r="R44">
            <v>0</v>
          </cell>
        </row>
        <row r="45">
          <cell r="A45" t="str">
            <v>CDF085</v>
          </cell>
          <cell r="B45" t="str">
            <v xml:space="preserve">Community Development Foundation                  </v>
          </cell>
          <cell r="C45" t="str">
            <v>COMCLS</v>
          </cell>
          <cell r="D45" t="str">
            <v>T</v>
          </cell>
          <cell r="E45" t="str">
            <v>CLS - DEPARTMENT FOR COMMUNITIES &amp; LOCAL GOVERNMEN</v>
          </cell>
          <cell r="F45" t="str">
            <v>Y</v>
          </cell>
          <cell r="G45" t="str">
            <v>N</v>
          </cell>
          <cell r="H45" t="str">
            <v>Y</v>
          </cell>
          <cell r="I45" t="str">
            <v>N</v>
          </cell>
          <cell r="J45" t="str">
            <v>N</v>
          </cell>
          <cell r="K45" t="str">
            <v>N</v>
          </cell>
          <cell r="L45" t="str">
            <v>N</v>
          </cell>
          <cell r="M45" t="str">
            <v>N</v>
          </cell>
          <cell r="N45" t="str">
            <v>N</v>
          </cell>
          <cell r="O45" t="str">
            <v>N</v>
          </cell>
          <cell r="P45" t="str">
            <v>N</v>
          </cell>
          <cell r="Q45" t="str">
            <v>N</v>
          </cell>
          <cell r="R45">
            <v>0</v>
          </cell>
        </row>
        <row r="46">
          <cell r="A46" t="str">
            <v>CEA203</v>
          </cell>
          <cell r="B46" t="str">
            <v xml:space="preserve">NIE Council for the Curriculum Exam &amp; Assess      </v>
          </cell>
          <cell r="C46" t="str">
            <v>CEAIGP</v>
          </cell>
          <cell r="D46" t="str">
            <v>T</v>
          </cell>
          <cell r="E46" t="str">
            <v>IGP - NIE Council for the Curriculum Exam &amp; Assess</v>
          </cell>
          <cell r="F46" t="str">
            <v>Y</v>
          </cell>
          <cell r="G46" t="str">
            <v>N</v>
          </cell>
          <cell r="H46" t="str">
            <v>Y</v>
          </cell>
          <cell r="I46" t="str">
            <v>N</v>
          </cell>
          <cell r="J46" t="str">
            <v>N</v>
          </cell>
          <cell r="K46" t="str">
            <v>N</v>
          </cell>
          <cell r="L46" t="str">
            <v>N</v>
          </cell>
          <cell r="M46" t="str">
            <v>N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N</v>
          </cell>
          <cell r="R46">
            <v>0</v>
          </cell>
        </row>
        <row r="47">
          <cell r="A47" t="str">
            <v>CEF003</v>
          </cell>
          <cell r="B47" t="str">
            <v>Centre for Environment, Fisheries, Aquaculture &amp; Science</v>
          </cell>
          <cell r="C47" t="str">
            <v>EFRCLS</v>
          </cell>
          <cell r="D47" t="str">
            <v>T</v>
          </cell>
          <cell r="E47" t="str">
            <v>CLS - DEPARTMENT FOR ENVIRONMENT FOOD &amp; RURAL AFFA</v>
          </cell>
          <cell r="F47" t="str">
            <v>N</v>
          </cell>
          <cell r="G47" t="str">
            <v>N</v>
          </cell>
          <cell r="H47" t="str">
            <v>N</v>
          </cell>
          <cell r="I47" t="str">
            <v>N</v>
          </cell>
          <cell r="J47" t="str">
            <v>N</v>
          </cell>
          <cell r="K47" t="str">
            <v>N</v>
          </cell>
          <cell r="L47" t="str">
            <v>N</v>
          </cell>
          <cell r="M47" t="str">
            <v>N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N</v>
          </cell>
          <cell r="R47">
            <v>0</v>
          </cell>
        </row>
        <row r="48">
          <cell r="A48" t="str">
            <v>CEF999</v>
          </cell>
          <cell r="B48" t="str">
            <v>CEF ADJUSTMENT/Input</v>
          </cell>
          <cell r="C48" t="str">
            <v>CEFGRP</v>
          </cell>
          <cell r="D48" t="str">
            <v>T</v>
          </cell>
          <cell r="E48" t="str">
            <v xml:space="preserve">CENTRAL FUNDS                                     </v>
          </cell>
          <cell r="F48" t="str">
            <v>X</v>
          </cell>
          <cell r="G48" t="str">
            <v>N</v>
          </cell>
          <cell r="H48" t="str">
            <v>Y</v>
          </cell>
          <cell r="I48" t="str">
            <v>N</v>
          </cell>
          <cell r="J48" t="str">
            <v>N</v>
          </cell>
          <cell r="K48" t="str">
            <v>N</v>
          </cell>
          <cell r="L48" t="str">
            <v>N</v>
          </cell>
          <cell r="M48" t="str">
            <v>N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N</v>
          </cell>
          <cell r="R48">
            <v>0</v>
          </cell>
        </row>
        <row r="49">
          <cell r="A49" t="str">
            <v>CFA022</v>
          </cell>
          <cell r="B49" t="str">
            <v xml:space="preserve">Children &amp; Family Court Advisory and Sup Service  </v>
          </cell>
          <cell r="C49" t="str">
            <v>DFECLS</v>
          </cell>
          <cell r="D49" t="str">
            <v>T</v>
          </cell>
          <cell r="E49" t="str">
            <v xml:space="preserve">CLS - DEPARTMENT FOR EDUCATION                    </v>
          </cell>
          <cell r="F49" t="str">
            <v>Y</v>
          </cell>
          <cell r="G49" t="str">
            <v>N</v>
          </cell>
          <cell r="H49" t="str">
            <v>Y</v>
          </cell>
          <cell r="I49" t="str">
            <v>N</v>
          </cell>
          <cell r="J49" t="str">
            <v>N</v>
          </cell>
          <cell r="K49" t="str">
            <v>N</v>
          </cell>
          <cell r="L49" t="str">
            <v>N</v>
          </cell>
          <cell r="M49" t="str">
            <v>N</v>
          </cell>
          <cell r="N49" t="str">
            <v>N</v>
          </cell>
          <cell r="O49" t="str">
            <v>N</v>
          </cell>
          <cell r="P49" t="str">
            <v>N</v>
          </cell>
          <cell r="Q49" t="str">
            <v>N</v>
          </cell>
          <cell r="R49">
            <v>0</v>
          </cell>
        </row>
        <row r="50">
          <cell r="A50" t="str">
            <v>CFO084</v>
          </cell>
          <cell r="B50" t="str">
            <v xml:space="preserve">Consumer Focus                                    </v>
          </cell>
          <cell r="C50" t="str">
            <v>BISCLS</v>
          </cell>
          <cell r="D50" t="str">
            <v>T</v>
          </cell>
          <cell r="E50" t="str">
            <v xml:space="preserve">CLS - DEPARTMENT FOR BUSINESS INNOVATION &amp; SKILLS </v>
          </cell>
          <cell r="F50" t="str">
            <v>Y</v>
          </cell>
          <cell r="G50" t="str">
            <v>N</v>
          </cell>
          <cell r="H50" t="str">
            <v>Y</v>
          </cell>
          <cell r="I50" t="str">
            <v>N</v>
          </cell>
          <cell r="J50" t="str">
            <v>N</v>
          </cell>
          <cell r="K50" t="str">
            <v>N</v>
          </cell>
          <cell r="L50" t="str">
            <v>N</v>
          </cell>
          <cell r="M50" t="str">
            <v>N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N</v>
          </cell>
          <cell r="R50">
            <v>0</v>
          </cell>
        </row>
        <row r="51">
          <cell r="A51" t="str">
            <v>CFT048</v>
          </cell>
          <cell r="B51" t="str">
            <v xml:space="preserve">Channel Four Television Corporation               </v>
          </cell>
          <cell r="C51" t="str">
            <v>CFTGRP</v>
          </cell>
          <cell r="D51" t="str">
            <v>T</v>
          </cell>
          <cell r="E51" t="str">
            <v xml:space="preserve">GRP - Channel Four Television Corporation         </v>
          </cell>
          <cell r="F51" t="str">
            <v>Y</v>
          </cell>
          <cell r="G51" t="str">
            <v>N</v>
          </cell>
          <cell r="H51" t="str">
            <v>Y</v>
          </cell>
          <cell r="I51" t="str">
            <v>N</v>
          </cell>
          <cell r="J51" t="str">
            <v>N</v>
          </cell>
          <cell r="K51" t="str">
            <v>N</v>
          </cell>
          <cell r="L51" t="str">
            <v>N</v>
          </cell>
          <cell r="M51" t="str">
            <v>N</v>
          </cell>
          <cell r="N51" t="str">
            <v>N</v>
          </cell>
          <cell r="O51" t="str">
            <v>N</v>
          </cell>
          <cell r="P51" t="str">
            <v>N</v>
          </cell>
          <cell r="Q51" t="str">
            <v>N</v>
          </cell>
          <cell r="R51">
            <v>0</v>
          </cell>
        </row>
        <row r="52">
          <cell r="A52" t="str">
            <v>CFW003</v>
          </cell>
          <cell r="B52" t="str">
            <v xml:space="preserve">Consumer Council for Water                        </v>
          </cell>
          <cell r="C52" t="str">
            <v>EFRCLS</v>
          </cell>
          <cell r="D52" t="str">
            <v>T</v>
          </cell>
          <cell r="E52" t="str">
            <v>CLS - DEPARTMENT FOR ENVIRONMENT FOOD &amp; RURAL AFFA</v>
          </cell>
          <cell r="F52" t="str">
            <v>N</v>
          </cell>
          <cell r="G52" t="str">
            <v>N</v>
          </cell>
          <cell r="H52" t="str">
            <v>N</v>
          </cell>
          <cell r="I52" t="str">
            <v>N</v>
          </cell>
          <cell r="J52" t="str">
            <v>N</v>
          </cell>
          <cell r="K52" t="str">
            <v>N</v>
          </cell>
          <cell r="L52" t="str">
            <v>N</v>
          </cell>
          <cell r="M52" t="str">
            <v>N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N</v>
          </cell>
          <cell r="R52">
            <v>0</v>
          </cell>
        </row>
        <row r="53">
          <cell r="A53" t="str">
            <v>CGA999</v>
          </cell>
          <cell r="B53" t="str">
            <v xml:space="preserve">CGA Adjustment/Input                              </v>
          </cell>
          <cell r="C53" t="str">
            <v>CGAGRP</v>
          </cell>
          <cell r="D53" t="str">
            <v>T</v>
          </cell>
          <cell r="E53" t="str">
            <v xml:space="preserve">CENTRAL GOVERNMENT ACCOUNTS                       </v>
          </cell>
          <cell r="F53" t="str">
            <v>X</v>
          </cell>
          <cell r="G53" t="str">
            <v>N</v>
          </cell>
          <cell r="H53" t="str">
            <v>Y</v>
          </cell>
          <cell r="I53" t="str">
            <v>N</v>
          </cell>
          <cell r="J53" t="str">
            <v>N</v>
          </cell>
          <cell r="K53" t="str">
            <v>N</v>
          </cell>
          <cell r="L53" t="str">
            <v>N</v>
          </cell>
          <cell r="M53" t="str">
            <v>N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N</v>
          </cell>
          <cell r="R53">
            <v>0</v>
          </cell>
        </row>
        <row r="54">
          <cell r="A54" t="str">
            <v>CGM003</v>
          </cell>
          <cell r="B54" t="str">
            <v>Covent Garden Market Authority</v>
          </cell>
          <cell r="C54" t="str">
            <v>CGMGRP</v>
          </cell>
          <cell r="D54" t="str">
            <v>T</v>
          </cell>
          <cell r="E54" t="str">
            <v>GP - Covent Garden Market Authority</v>
          </cell>
          <cell r="F54" t="str">
            <v>Y</v>
          </cell>
          <cell r="G54" t="str">
            <v>N</v>
          </cell>
          <cell r="H54" t="str">
            <v>Y</v>
          </cell>
          <cell r="I54" t="str">
            <v>N</v>
          </cell>
          <cell r="J54" t="str">
            <v>N</v>
          </cell>
          <cell r="K54" t="str">
            <v>N</v>
          </cell>
          <cell r="L54" t="str">
            <v>N</v>
          </cell>
          <cell r="M54" t="str">
            <v>N</v>
          </cell>
          <cell r="N54" t="str">
            <v>N</v>
          </cell>
          <cell r="O54" t="str">
            <v>N</v>
          </cell>
          <cell r="P54" t="str">
            <v>N</v>
          </cell>
          <cell r="Q54" t="str">
            <v>N</v>
          </cell>
          <cell r="R54">
            <v>0</v>
          </cell>
        </row>
        <row r="55">
          <cell r="A55" t="str">
            <v>CHC009</v>
          </cell>
          <cell r="B55" t="str">
            <v xml:space="preserve">Charity Commission                                </v>
          </cell>
          <cell r="C55" t="str">
            <v>CHC0GP</v>
          </cell>
          <cell r="D55" t="str">
            <v>T</v>
          </cell>
          <cell r="E55" t="str">
            <v xml:space="preserve">GP - Charity Commission                           </v>
          </cell>
          <cell r="F55" t="str">
            <v>Y</v>
          </cell>
          <cell r="G55" t="str">
            <v>N</v>
          </cell>
          <cell r="H55" t="str">
            <v>Y</v>
          </cell>
          <cell r="I55" t="str">
            <v>N</v>
          </cell>
          <cell r="J55" t="str">
            <v>N</v>
          </cell>
          <cell r="K55" t="str">
            <v>N</v>
          </cell>
          <cell r="L55" t="str">
            <v>N</v>
          </cell>
          <cell r="M55" t="str">
            <v>N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N</v>
          </cell>
          <cell r="R55">
            <v>0</v>
          </cell>
        </row>
        <row r="56">
          <cell r="A56" t="str">
            <v>CHP033</v>
          </cell>
          <cell r="B56" t="str">
            <v>Community Health Partnerships Ltd</v>
          </cell>
          <cell r="C56" t="str">
            <v>DOHCLS</v>
          </cell>
          <cell r="D56" t="str">
            <v>T</v>
          </cell>
          <cell r="E56" t="str">
            <v xml:space="preserve">CLS - DEPARTMENT OF HEALTH                        </v>
          </cell>
          <cell r="F56" t="str">
            <v>N</v>
          </cell>
          <cell r="G56" t="str">
            <v>N</v>
          </cell>
          <cell r="H56" t="str">
            <v>N</v>
          </cell>
          <cell r="I56" t="str">
            <v>N</v>
          </cell>
          <cell r="J56" t="str">
            <v>N</v>
          </cell>
          <cell r="K56" t="str">
            <v>N</v>
          </cell>
          <cell r="L56" t="str">
            <v>N</v>
          </cell>
          <cell r="M56" t="str">
            <v>N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N</v>
          </cell>
          <cell r="R56">
            <v>0</v>
          </cell>
        </row>
        <row r="57">
          <cell r="A57" t="str">
            <v>CIA090</v>
          </cell>
          <cell r="B57" t="str">
            <v>Cardiff International Airport</v>
          </cell>
          <cell r="C57" t="str">
            <v>CIAGRP</v>
          </cell>
          <cell r="D57" t="str">
            <v>T</v>
          </cell>
          <cell r="E57" t="str">
            <v>GP - Cardiff International Airport</v>
          </cell>
          <cell r="F57" t="str">
            <v>Y</v>
          </cell>
          <cell r="G57" t="str">
            <v>N</v>
          </cell>
          <cell r="H57" t="str">
            <v>Y</v>
          </cell>
          <cell r="I57" t="str">
            <v>N</v>
          </cell>
          <cell r="J57" t="str">
            <v>N</v>
          </cell>
          <cell r="K57" t="str">
            <v>N</v>
          </cell>
          <cell r="L57" t="str">
            <v>N</v>
          </cell>
          <cell r="M57" t="str">
            <v>N</v>
          </cell>
          <cell r="N57" t="str">
            <v>N</v>
          </cell>
          <cell r="O57" t="str">
            <v>N</v>
          </cell>
          <cell r="P57" t="str">
            <v>N</v>
          </cell>
          <cell r="Q57" t="str">
            <v>N</v>
          </cell>
          <cell r="R57">
            <v>0</v>
          </cell>
        </row>
        <row r="58">
          <cell r="A58" t="str">
            <v>CIC047</v>
          </cell>
          <cell r="B58" t="str">
            <v xml:space="preserve">Criminal Injuries Compensation Authority          </v>
          </cell>
          <cell r="C58" t="str">
            <v>MOJCLS</v>
          </cell>
          <cell r="D58" t="str">
            <v>T</v>
          </cell>
          <cell r="E58" t="str">
            <v xml:space="preserve">CLS - MINISTRY OF JUSTICE                         </v>
          </cell>
          <cell r="F58" t="str">
            <v>Y</v>
          </cell>
          <cell r="G58" t="str">
            <v>N</v>
          </cell>
          <cell r="H58" t="str">
            <v>Y</v>
          </cell>
          <cell r="I58" t="str">
            <v>N</v>
          </cell>
          <cell r="J58" t="str">
            <v>N</v>
          </cell>
          <cell r="K58" t="str">
            <v>N</v>
          </cell>
          <cell r="L58" t="str">
            <v>N</v>
          </cell>
          <cell r="M58" t="str">
            <v>N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N</v>
          </cell>
          <cell r="R58">
            <v>0</v>
          </cell>
        </row>
        <row r="59">
          <cell r="A59" t="str">
            <v>CIS075</v>
          </cell>
          <cell r="B59" t="str">
            <v xml:space="preserve">Care Inspectorate (SCSWIS)                        </v>
          </cell>
          <cell r="C59" t="str">
            <v>CIS0GP</v>
          </cell>
          <cell r="D59" t="str">
            <v>T</v>
          </cell>
          <cell r="E59" t="str">
            <v xml:space="preserve">GP - Care Inspectorate (SCSWIS)                   </v>
          </cell>
          <cell r="F59" t="str">
            <v>Y</v>
          </cell>
          <cell r="G59" t="str">
            <v>N</v>
          </cell>
          <cell r="H59" t="str">
            <v>Y</v>
          </cell>
          <cell r="I59" t="str">
            <v>N</v>
          </cell>
          <cell r="J59" t="str">
            <v>N</v>
          </cell>
          <cell r="K59" t="str">
            <v>N</v>
          </cell>
          <cell r="L59" t="str">
            <v>N</v>
          </cell>
          <cell r="M59" t="str">
            <v>N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N</v>
          </cell>
          <cell r="R59">
            <v>0</v>
          </cell>
        </row>
        <row r="60">
          <cell r="A60" t="str">
            <v>CLA085</v>
          </cell>
          <cell r="B60" t="str">
            <v xml:space="preserve">Commission for Local Administration               </v>
          </cell>
          <cell r="C60" t="str">
            <v>COMCLS</v>
          </cell>
          <cell r="D60" t="str">
            <v>T</v>
          </cell>
          <cell r="E60" t="str">
            <v>CLS - DEPARTMENT FOR COMMUNITIES &amp; LOCAL GOVERNMEN</v>
          </cell>
          <cell r="F60" t="str">
            <v>Y</v>
          </cell>
          <cell r="G60" t="str">
            <v>N</v>
          </cell>
          <cell r="H60" t="str">
            <v>Y</v>
          </cell>
          <cell r="I60" t="str">
            <v>N</v>
          </cell>
          <cell r="J60" t="str">
            <v>N</v>
          </cell>
          <cell r="K60" t="str">
            <v>N</v>
          </cell>
          <cell r="L60" t="str">
            <v>N</v>
          </cell>
          <cell r="M60" t="str">
            <v>N</v>
          </cell>
          <cell r="N60" t="str">
            <v>N</v>
          </cell>
          <cell r="O60" t="str">
            <v>N</v>
          </cell>
          <cell r="P60" t="str">
            <v>N</v>
          </cell>
          <cell r="Q60" t="str">
            <v>N</v>
          </cell>
          <cell r="R60">
            <v>0</v>
          </cell>
        </row>
        <row r="61">
          <cell r="A61" t="str">
            <v>CLW090</v>
          </cell>
          <cell r="B61" t="str">
            <v xml:space="preserve">Care Council for Wales                            </v>
          </cell>
          <cell r="C61" t="str">
            <v>CLW0GP</v>
          </cell>
          <cell r="D61" t="str">
            <v>T</v>
          </cell>
          <cell r="E61" t="str">
            <v xml:space="preserve">GP - Care Council for Wales                       </v>
          </cell>
          <cell r="F61" t="str">
            <v>Y</v>
          </cell>
          <cell r="G61" t="str">
            <v>N</v>
          </cell>
          <cell r="H61" t="str">
            <v>Y</v>
          </cell>
          <cell r="I61" t="str">
            <v>N</v>
          </cell>
          <cell r="J61" t="str">
            <v>N</v>
          </cell>
          <cell r="K61" t="str">
            <v>N</v>
          </cell>
          <cell r="L61" t="str">
            <v>N</v>
          </cell>
          <cell r="M61" t="str">
            <v>N</v>
          </cell>
          <cell r="N61" t="str">
            <v>N</v>
          </cell>
          <cell r="O61" t="str">
            <v>N</v>
          </cell>
          <cell r="P61" t="str">
            <v>N</v>
          </cell>
          <cell r="Q61" t="str">
            <v>N</v>
          </cell>
          <cell r="R61">
            <v>0</v>
          </cell>
        </row>
        <row r="62">
          <cell r="A62" t="str">
            <v>CMB075</v>
          </cell>
          <cell r="B62" t="str">
            <v xml:space="preserve">Caledonian Maritime Assets Ltd                    </v>
          </cell>
          <cell r="C62" t="str">
            <v>CMBGRP</v>
          </cell>
          <cell r="D62" t="str">
            <v>T</v>
          </cell>
          <cell r="E62" t="str">
            <v xml:space="preserve">GRP - Caledonian Maritime Assets Ltd              </v>
          </cell>
          <cell r="F62" t="str">
            <v>Y</v>
          </cell>
          <cell r="G62" t="str">
            <v>N</v>
          </cell>
          <cell r="H62" t="str">
            <v>Y</v>
          </cell>
          <cell r="I62" t="str">
            <v>N</v>
          </cell>
          <cell r="J62" t="str">
            <v>N</v>
          </cell>
          <cell r="K62" t="str">
            <v>N</v>
          </cell>
          <cell r="L62" t="str">
            <v>N</v>
          </cell>
          <cell r="M62" t="str">
            <v>N</v>
          </cell>
          <cell r="N62" t="str">
            <v>N</v>
          </cell>
          <cell r="O62" t="str">
            <v>N</v>
          </cell>
          <cell r="P62" t="str">
            <v>N</v>
          </cell>
          <cell r="Q62" t="str">
            <v>N</v>
          </cell>
          <cell r="R62">
            <v>0</v>
          </cell>
        </row>
        <row r="63">
          <cell r="A63" t="str">
            <v>CMC084</v>
          </cell>
          <cell r="B63" t="str">
            <v xml:space="preserve">Competition Commission                            </v>
          </cell>
          <cell r="C63" t="str">
            <v>BISCLS</v>
          </cell>
          <cell r="D63" t="str">
            <v>T</v>
          </cell>
          <cell r="E63" t="str">
            <v xml:space="preserve">CLS - DEPARTMENT FOR BUSINESS INNOVATION &amp; SKILLS </v>
          </cell>
          <cell r="F63" t="str">
            <v>Y</v>
          </cell>
          <cell r="G63" t="str">
            <v>N</v>
          </cell>
          <cell r="H63" t="str">
            <v>Y</v>
          </cell>
          <cell r="I63" t="str">
            <v>N</v>
          </cell>
          <cell r="J63" t="str">
            <v>N</v>
          </cell>
          <cell r="K63" t="str">
            <v>N</v>
          </cell>
          <cell r="L63" t="str">
            <v>N</v>
          </cell>
          <cell r="M63" t="str">
            <v>N</v>
          </cell>
          <cell r="N63" t="str">
            <v>N</v>
          </cell>
          <cell r="O63" t="str">
            <v>N</v>
          </cell>
          <cell r="P63" t="str">
            <v>N</v>
          </cell>
          <cell r="Q63" t="str">
            <v>N</v>
          </cell>
          <cell r="R63">
            <v>0</v>
          </cell>
        </row>
        <row r="64">
          <cell r="A64" t="str">
            <v>CNC066</v>
          </cell>
          <cell r="B64" t="str">
            <v xml:space="preserve">Civil Nuclear Police Authority and Constabulary   </v>
          </cell>
          <cell r="C64" t="str">
            <v>DECCLS</v>
          </cell>
          <cell r="D64" t="str">
            <v>T</v>
          </cell>
          <cell r="E64" t="str">
            <v xml:space="preserve">CLS - DEPARTMENT OF ENERGY &amp; CLIMATE CHANGE       </v>
          </cell>
          <cell r="F64" t="str">
            <v>Y</v>
          </cell>
          <cell r="G64" t="str">
            <v>N</v>
          </cell>
          <cell r="H64" t="str">
            <v>Y</v>
          </cell>
          <cell r="I64" t="str">
            <v>N</v>
          </cell>
          <cell r="J64" t="str">
            <v>N</v>
          </cell>
          <cell r="K64" t="str">
            <v>N</v>
          </cell>
          <cell r="L64" t="str">
            <v>N</v>
          </cell>
          <cell r="M64" t="str">
            <v>N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N</v>
          </cell>
          <cell r="R64">
            <v>0</v>
          </cell>
        </row>
        <row r="65">
          <cell r="A65" t="str">
            <v>COF888</v>
          </cell>
          <cell r="B65" t="str">
            <v xml:space="preserve">Consolidated Fund                                 </v>
          </cell>
          <cell r="C65" t="str">
            <v>COF8GP</v>
          </cell>
          <cell r="D65" t="str">
            <v>T</v>
          </cell>
          <cell r="E65" t="str">
            <v xml:space="preserve">GP - Consolidated Fund                            </v>
          </cell>
          <cell r="F65" t="str">
            <v>Y</v>
          </cell>
          <cell r="G65" t="str">
            <v>N</v>
          </cell>
          <cell r="H65" t="str">
            <v>Y</v>
          </cell>
          <cell r="I65" t="str">
            <v>N</v>
          </cell>
          <cell r="J65" t="str">
            <v>N</v>
          </cell>
          <cell r="K65" t="str">
            <v>N</v>
          </cell>
          <cell r="L65" t="str">
            <v>N</v>
          </cell>
          <cell r="M65" t="str">
            <v>N</v>
          </cell>
          <cell r="N65" t="str">
            <v>N</v>
          </cell>
          <cell r="O65" t="str">
            <v>N</v>
          </cell>
          <cell r="P65" t="str">
            <v>N</v>
          </cell>
          <cell r="Q65" t="str">
            <v>N</v>
          </cell>
          <cell r="R65">
            <v>0</v>
          </cell>
        </row>
        <row r="66">
          <cell r="A66" t="str">
            <v>COH084</v>
          </cell>
          <cell r="B66" t="str">
            <v xml:space="preserve">Companies House                                   </v>
          </cell>
          <cell r="C66" t="str">
            <v>COHGRP</v>
          </cell>
          <cell r="D66" t="str">
            <v>T</v>
          </cell>
          <cell r="E66" t="str">
            <v xml:space="preserve">GRP - Companies House                             </v>
          </cell>
          <cell r="F66" t="str">
            <v>Y</v>
          </cell>
          <cell r="G66" t="str">
            <v>N</v>
          </cell>
          <cell r="H66" t="str">
            <v>Y</v>
          </cell>
          <cell r="I66" t="str">
            <v>N</v>
          </cell>
          <cell r="J66" t="str">
            <v>N</v>
          </cell>
          <cell r="K66" t="str">
            <v>N</v>
          </cell>
          <cell r="L66" t="str">
            <v>N</v>
          </cell>
          <cell r="M66" t="str">
            <v>N</v>
          </cell>
          <cell r="N66" t="str">
            <v>N</v>
          </cell>
          <cell r="O66" t="str">
            <v>N</v>
          </cell>
          <cell r="P66" t="str">
            <v>N</v>
          </cell>
          <cell r="Q66" t="str">
            <v>N</v>
          </cell>
          <cell r="R66">
            <v>0</v>
          </cell>
        </row>
        <row r="67">
          <cell r="A67" t="str">
            <v>COI010</v>
          </cell>
          <cell r="B67" t="str">
            <v xml:space="preserve">Central Office of Information                     </v>
          </cell>
          <cell r="C67" t="str">
            <v>COIGRP</v>
          </cell>
          <cell r="D67" t="str">
            <v>T</v>
          </cell>
          <cell r="E67" t="str">
            <v xml:space="preserve">GRP - Central Office of Information               </v>
          </cell>
          <cell r="F67" t="str">
            <v>Y</v>
          </cell>
          <cell r="G67" t="str">
            <v>N</v>
          </cell>
          <cell r="H67" t="str">
            <v>Y</v>
          </cell>
          <cell r="I67" t="str">
            <v>N</v>
          </cell>
          <cell r="J67" t="str">
            <v>N</v>
          </cell>
          <cell r="K67" t="str">
            <v>N</v>
          </cell>
          <cell r="L67" t="str">
            <v>N</v>
          </cell>
          <cell r="M67" t="str">
            <v>N</v>
          </cell>
          <cell r="N67" t="str">
            <v>N</v>
          </cell>
          <cell r="O67" t="str">
            <v>N</v>
          </cell>
          <cell r="P67" t="str">
            <v>N</v>
          </cell>
          <cell r="Q67" t="str">
            <v>N</v>
          </cell>
          <cell r="R67">
            <v>0</v>
          </cell>
        </row>
        <row r="68">
          <cell r="A68" t="str">
            <v>COL066</v>
          </cell>
          <cell r="B68" t="str">
            <v xml:space="preserve">Coal Authority                                    </v>
          </cell>
          <cell r="C68" t="str">
            <v>DECCLS</v>
          </cell>
          <cell r="D68" t="str">
            <v>T</v>
          </cell>
          <cell r="E68" t="str">
            <v xml:space="preserve">CLS - DEPARTMENT OF ENERGY &amp; CLIMATE CHANGE       </v>
          </cell>
          <cell r="F68" t="str">
            <v>Y</v>
          </cell>
          <cell r="G68" t="str">
            <v>N</v>
          </cell>
          <cell r="H68" t="str">
            <v>Y</v>
          </cell>
          <cell r="I68" t="str">
            <v>N</v>
          </cell>
          <cell r="J68" t="str">
            <v>N</v>
          </cell>
          <cell r="K68" t="str">
            <v>N</v>
          </cell>
          <cell r="L68" t="str">
            <v>N</v>
          </cell>
          <cell r="M68" t="str">
            <v>N</v>
          </cell>
          <cell r="N68" t="str">
            <v>N</v>
          </cell>
          <cell r="O68" t="str">
            <v>N</v>
          </cell>
          <cell r="P68" t="str">
            <v>N</v>
          </cell>
          <cell r="Q68" t="str">
            <v>N</v>
          </cell>
          <cell r="R68">
            <v>0</v>
          </cell>
        </row>
        <row r="69">
          <cell r="A69" t="str">
            <v>COM085</v>
          </cell>
          <cell r="B69" t="str">
            <v xml:space="preserve">CLG Communities                                   </v>
          </cell>
          <cell r="C69" t="str">
            <v>COMCLS</v>
          </cell>
          <cell r="D69" t="str">
            <v>T</v>
          </cell>
          <cell r="E69" t="str">
            <v>CLS - DEPARTMENT FOR COMMUNITIES &amp; LOCAL GOVERNMEN</v>
          </cell>
          <cell r="F69" t="str">
            <v>Y</v>
          </cell>
          <cell r="G69" t="str">
            <v>N</v>
          </cell>
          <cell r="H69" t="str">
            <v>Y</v>
          </cell>
          <cell r="I69" t="str">
            <v>N</v>
          </cell>
          <cell r="J69" t="str">
            <v>N</v>
          </cell>
          <cell r="K69" t="str">
            <v>N</v>
          </cell>
          <cell r="L69" t="str">
            <v>N</v>
          </cell>
          <cell r="M69" t="str">
            <v>N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N</v>
          </cell>
          <cell r="R69">
            <v>0</v>
          </cell>
        </row>
        <row r="70">
          <cell r="A70" t="str">
            <v>COP034</v>
          </cell>
          <cell r="B70" t="str">
            <v>College of Policing</v>
          </cell>
          <cell r="C70" t="str">
            <v>HOFCLS</v>
          </cell>
          <cell r="D70" t="str">
            <v>T</v>
          </cell>
          <cell r="E70" t="str">
            <v xml:space="preserve">CLS - HOME OFFICE                                 </v>
          </cell>
          <cell r="F70" t="str">
            <v>N</v>
          </cell>
          <cell r="G70" t="str">
            <v>N</v>
          </cell>
          <cell r="H70" t="str">
            <v>N</v>
          </cell>
          <cell r="I70" t="str">
            <v>N</v>
          </cell>
          <cell r="J70" t="str">
            <v>N</v>
          </cell>
          <cell r="K70" t="str">
            <v>N</v>
          </cell>
          <cell r="L70" t="str">
            <v>N</v>
          </cell>
          <cell r="M70" t="str">
            <v>N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N</v>
          </cell>
          <cell r="R70">
            <v>0</v>
          </cell>
        </row>
        <row r="71">
          <cell r="A71" t="str">
            <v>COR211</v>
          </cell>
          <cell r="B71" t="str">
            <v xml:space="preserve">Community Relations Council for Northern Ireland  </v>
          </cell>
          <cell r="C71" t="str">
            <v>CORIGP</v>
          </cell>
          <cell r="D71" t="str">
            <v>T</v>
          </cell>
          <cell r="E71" t="str">
            <v>IGP - Community Relations Council for Northern Ire</v>
          </cell>
          <cell r="F71" t="str">
            <v>Y</v>
          </cell>
          <cell r="G71" t="str">
            <v>N</v>
          </cell>
          <cell r="H71" t="str">
            <v>Y</v>
          </cell>
          <cell r="I71" t="str">
            <v>N</v>
          </cell>
          <cell r="J71" t="str">
            <v>N</v>
          </cell>
          <cell r="K71" t="str">
            <v>N</v>
          </cell>
          <cell r="L71" t="str">
            <v>N</v>
          </cell>
          <cell r="M71" t="str">
            <v>N</v>
          </cell>
          <cell r="N71" t="str">
            <v>N</v>
          </cell>
          <cell r="O71" t="str">
            <v>N</v>
          </cell>
          <cell r="P71" t="str">
            <v>N</v>
          </cell>
          <cell r="Q71" t="str">
            <v>N</v>
          </cell>
          <cell r="R71">
            <v>0</v>
          </cell>
        </row>
        <row r="72">
          <cell r="A72" t="str">
            <v>CPS016</v>
          </cell>
          <cell r="B72" t="str">
            <v xml:space="preserve">The Crown Prosecution Service                     </v>
          </cell>
          <cell r="C72" t="str">
            <v>CPS0GP</v>
          </cell>
          <cell r="D72" t="str">
            <v>T</v>
          </cell>
          <cell r="E72" t="str">
            <v xml:space="preserve">GP - The Crown Prosecution Service                </v>
          </cell>
          <cell r="F72" t="str">
            <v>Y</v>
          </cell>
          <cell r="G72" t="str">
            <v>N</v>
          </cell>
          <cell r="H72" t="str">
            <v>Y</v>
          </cell>
          <cell r="I72" t="str">
            <v>N</v>
          </cell>
          <cell r="J72" t="str">
            <v>N</v>
          </cell>
          <cell r="K72" t="str">
            <v>N</v>
          </cell>
          <cell r="L72" t="str">
            <v>N</v>
          </cell>
          <cell r="M72" t="str">
            <v>N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N</v>
          </cell>
          <cell r="R72">
            <v>0</v>
          </cell>
        </row>
        <row r="73">
          <cell r="A73" t="str">
            <v>CQC033</v>
          </cell>
          <cell r="B73" t="str">
            <v xml:space="preserve">Care Quality Commission                           </v>
          </cell>
          <cell r="C73" t="str">
            <v>DOHCLS</v>
          </cell>
          <cell r="D73" t="str">
            <v>T</v>
          </cell>
          <cell r="E73" t="str">
            <v xml:space="preserve">CLS - DEPARTMENT OF HEALTH                        </v>
          </cell>
          <cell r="F73" t="str">
            <v>Y</v>
          </cell>
          <cell r="G73" t="str">
            <v>N</v>
          </cell>
          <cell r="H73" t="str">
            <v>Y</v>
          </cell>
          <cell r="I73" t="str">
            <v>N</v>
          </cell>
          <cell r="J73" t="str">
            <v>N</v>
          </cell>
          <cell r="K73" t="str">
            <v>N</v>
          </cell>
          <cell r="L73" t="str">
            <v>N</v>
          </cell>
          <cell r="M73" t="str">
            <v>N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N</v>
          </cell>
          <cell r="R73">
            <v>0</v>
          </cell>
        </row>
        <row r="74">
          <cell r="A74" t="str">
            <v>CRA075</v>
          </cell>
          <cell r="B74" t="str">
            <v xml:space="preserve">Scottish Childrens Reporter Administration        </v>
          </cell>
          <cell r="C74" t="str">
            <v>CRA0GP</v>
          </cell>
          <cell r="D74" t="str">
            <v>T</v>
          </cell>
          <cell r="E74" t="str">
            <v xml:space="preserve">GP - Scottish Childrens Reporter Administration   </v>
          </cell>
          <cell r="F74" t="str">
            <v>Y</v>
          </cell>
          <cell r="G74" t="str">
            <v>N</v>
          </cell>
          <cell r="H74" t="str">
            <v>Y</v>
          </cell>
          <cell r="I74" t="str">
            <v>N</v>
          </cell>
          <cell r="J74" t="str">
            <v>N</v>
          </cell>
          <cell r="K74" t="str">
            <v>N</v>
          </cell>
          <cell r="L74" t="str">
            <v>N</v>
          </cell>
          <cell r="M74" t="str">
            <v>N</v>
          </cell>
          <cell r="N74" t="str">
            <v>N</v>
          </cell>
          <cell r="O74" t="str">
            <v>N</v>
          </cell>
          <cell r="P74" t="str">
            <v>N</v>
          </cell>
          <cell r="Q74" t="str">
            <v>N</v>
          </cell>
          <cell r="R74">
            <v>0</v>
          </cell>
        </row>
        <row r="75">
          <cell r="A75" t="str">
            <v>CRC066</v>
          </cell>
          <cell r="B75" t="str">
            <v xml:space="preserve">Carbon Reduction Commitment Trust Statement       </v>
          </cell>
          <cell r="C75" t="str">
            <v>DECCLS</v>
          </cell>
          <cell r="D75" t="str">
            <v>T</v>
          </cell>
          <cell r="E75" t="str">
            <v xml:space="preserve">CLS - DEPARTMENT OF ENERGY &amp; CLIMATE CHANGE       </v>
          </cell>
          <cell r="F75" t="str">
            <v>Y</v>
          </cell>
          <cell r="G75" t="str">
            <v>N</v>
          </cell>
          <cell r="H75" t="str">
            <v>N</v>
          </cell>
          <cell r="I75" t="str">
            <v>Y</v>
          </cell>
          <cell r="J75" t="str">
            <v>N</v>
          </cell>
          <cell r="K75" t="str">
            <v>N</v>
          </cell>
          <cell r="L75" t="str">
            <v>N</v>
          </cell>
          <cell r="M75" t="str">
            <v>N</v>
          </cell>
          <cell r="N75" t="str">
            <v>N</v>
          </cell>
          <cell r="O75" t="str">
            <v>N</v>
          </cell>
          <cell r="P75" t="str">
            <v>N</v>
          </cell>
          <cell r="Q75" t="str">
            <v>N</v>
          </cell>
          <cell r="R75">
            <v>0</v>
          </cell>
        </row>
        <row r="76">
          <cell r="A76" t="str">
            <v>CRC075</v>
          </cell>
          <cell r="B76" t="str">
            <v xml:space="preserve">Scottish Court Service                            </v>
          </cell>
          <cell r="C76" t="str">
            <v>CRC0GP</v>
          </cell>
          <cell r="D76" t="str">
            <v>T</v>
          </cell>
          <cell r="E76" t="str">
            <v xml:space="preserve">GP - Scottish Court Service                       </v>
          </cell>
          <cell r="F76" t="str">
            <v>Y</v>
          </cell>
          <cell r="G76" t="str">
            <v>N</v>
          </cell>
          <cell r="H76" t="str">
            <v>Y</v>
          </cell>
          <cell r="I76" t="str">
            <v>N</v>
          </cell>
          <cell r="J76" t="str">
            <v>N</v>
          </cell>
          <cell r="K76" t="str">
            <v>N</v>
          </cell>
          <cell r="L76" t="str">
            <v>N</v>
          </cell>
          <cell r="M76" t="str">
            <v>N</v>
          </cell>
          <cell r="N76" t="str">
            <v>N</v>
          </cell>
          <cell r="O76" t="str">
            <v>N</v>
          </cell>
          <cell r="P76" t="str">
            <v>N</v>
          </cell>
          <cell r="Q76" t="str">
            <v>N</v>
          </cell>
          <cell r="R76">
            <v>0</v>
          </cell>
        </row>
        <row r="77">
          <cell r="A77" t="str">
            <v>CRE075</v>
          </cell>
          <cell r="B77" t="str">
            <v xml:space="preserve">Creative Scotland                                 </v>
          </cell>
          <cell r="C77" t="str">
            <v>CRE0GP</v>
          </cell>
          <cell r="D77" t="str">
            <v>T</v>
          </cell>
          <cell r="E77" t="str">
            <v xml:space="preserve">GP - Creative Scotland                            </v>
          </cell>
          <cell r="F77" t="str">
            <v>Y</v>
          </cell>
          <cell r="G77" t="str">
            <v>N</v>
          </cell>
          <cell r="H77" t="str">
            <v>Y</v>
          </cell>
          <cell r="I77" t="str">
            <v>N</v>
          </cell>
          <cell r="J77" t="str">
            <v>N</v>
          </cell>
          <cell r="K77" t="str">
            <v>N</v>
          </cell>
          <cell r="L77" t="str">
            <v>N</v>
          </cell>
          <cell r="M77" t="str">
            <v>N</v>
          </cell>
          <cell r="N77" t="str">
            <v>N</v>
          </cell>
          <cell r="O77" t="str">
            <v>N</v>
          </cell>
          <cell r="P77" t="str">
            <v>N</v>
          </cell>
          <cell r="Q77" t="str">
            <v>N</v>
          </cell>
          <cell r="R77">
            <v>0</v>
          </cell>
        </row>
        <row r="78">
          <cell r="A78" t="str">
            <v>CRP033</v>
          </cell>
          <cell r="B78" t="str">
            <v>Professional Standards Authority for Health and Social Care</v>
          </cell>
          <cell r="C78" t="str">
            <v>DOHCLS</v>
          </cell>
          <cell r="D78" t="str">
            <v>T</v>
          </cell>
          <cell r="E78" t="str">
            <v xml:space="preserve">CLS - DEPARTMENT OF HEALTH                        </v>
          </cell>
          <cell r="F78" t="str">
            <v>N</v>
          </cell>
          <cell r="G78" t="str">
            <v>N</v>
          </cell>
          <cell r="H78" t="str">
            <v>N</v>
          </cell>
          <cell r="I78" t="str">
            <v>N</v>
          </cell>
          <cell r="J78" t="str">
            <v>N</v>
          </cell>
          <cell r="K78" t="str">
            <v>N</v>
          </cell>
          <cell r="L78" t="str">
            <v>N</v>
          </cell>
          <cell r="M78" t="str">
            <v>N</v>
          </cell>
          <cell r="N78" t="str">
            <v>N</v>
          </cell>
          <cell r="O78" t="str">
            <v>N</v>
          </cell>
          <cell r="P78" t="str">
            <v>N</v>
          </cell>
          <cell r="Q78" t="str">
            <v>N</v>
          </cell>
          <cell r="R78">
            <v>0</v>
          </cell>
        </row>
        <row r="79">
          <cell r="A79" t="str">
            <v>CSF047</v>
          </cell>
          <cell r="B79" t="str">
            <v>HM Court Service fines and penalties trust stateme</v>
          </cell>
          <cell r="C79" t="str">
            <v>CSFGRP</v>
          </cell>
          <cell r="D79" t="str">
            <v>T</v>
          </cell>
          <cell r="E79" t="str">
            <v xml:space="preserve">GP - HM Court Svc fines and penalties trust state </v>
          </cell>
          <cell r="F79" t="str">
            <v>Y</v>
          </cell>
          <cell r="G79" t="str">
            <v>N</v>
          </cell>
          <cell r="H79" t="str">
            <v>Y</v>
          </cell>
          <cell r="I79" t="str">
            <v>Y</v>
          </cell>
          <cell r="J79" t="str">
            <v>N</v>
          </cell>
          <cell r="K79" t="str">
            <v>N</v>
          </cell>
          <cell r="L79" t="str">
            <v>N</v>
          </cell>
          <cell r="M79" t="str">
            <v>N</v>
          </cell>
          <cell r="N79" t="str">
            <v>N</v>
          </cell>
          <cell r="O79" t="str">
            <v>N</v>
          </cell>
          <cell r="P79" t="str">
            <v>N</v>
          </cell>
          <cell r="Q79" t="str">
            <v>N</v>
          </cell>
          <cell r="R79">
            <v>0</v>
          </cell>
        </row>
        <row r="80">
          <cell r="A80" t="str">
            <v>CSS010</v>
          </cell>
          <cell r="B80" t="str">
            <v xml:space="preserve">Civil Service Commission                          </v>
          </cell>
          <cell r="C80" t="str">
            <v>CABCLS</v>
          </cell>
          <cell r="D80" t="str">
            <v>T</v>
          </cell>
          <cell r="E80" t="str">
            <v xml:space="preserve">CLS - CABINET OFFICE                              </v>
          </cell>
          <cell r="F80" t="str">
            <v>N</v>
          </cell>
          <cell r="G80" t="str">
            <v>N</v>
          </cell>
          <cell r="H80" t="str">
            <v>N</v>
          </cell>
          <cell r="I80" t="str">
            <v>N</v>
          </cell>
          <cell r="J80" t="str">
            <v>N</v>
          </cell>
          <cell r="K80" t="str">
            <v>N</v>
          </cell>
          <cell r="L80" t="str">
            <v>N</v>
          </cell>
          <cell r="M80" t="str">
            <v>N</v>
          </cell>
          <cell r="N80" t="str">
            <v>N</v>
          </cell>
          <cell r="O80" t="str">
            <v>N</v>
          </cell>
          <cell r="P80" t="str">
            <v>N</v>
          </cell>
          <cell r="Q80" t="str">
            <v>N</v>
          </cell>
          <cell r="R80">
            <v>0</v>
          </cell>
        </row>
        <row r="81">
          <cell r="A81" t="str">
            <v>CTF888</v>
          </cell>
          <cell r="B81" t="str">
            <v xml:space="preserve">Contingencies Fund                                </v>
          </cell>
          <cell r="C81" t="str">
            <v>CTF8GP</v>
          </cell>
          <cell r="D81" t="str">
            <v>T</v>
          </cell>
          <cell r="E81" t="str">
            <v xml:space="preserve">GP - Contingencies Fund                           </v>
          </cell>
          <cell r="F81" t="str">
            <v>Y</v>
          </cell>
          <cell r="G81" t="str">
            <v>N</v>
          </cell>
          <cell r="H81" t="str">
            <v>Y</v>
          </cell>
          <cell r="I81" t="str">
            <v>N</v>
          </cell>
          <cell r="J81" t="str">
            <v>N</v>
          </cell>
          <cell r="K81" t="str">
            <v>N</v>
          </cell>
          <cell r="L81" t="str">
            <v>N</v>
          </cell>
          <cell r="M81" t="str">
            <v>N</v>
          </cell>
          <cell r="N81" t="str">
            <v>N</v>
          </cell>
          <cell r="O81" t="str">
            <v>N</v>
          </cell>
          <cell r="P81" t="str">
            <v>N</v>
          </cell>
          <cell r="Q81" t="str">
            <v>N</v>
          </cell>
          <cell r="R81">
            <v>0</v>
          </cell>
        </row>
        <row r="82">
          <cell r="A82" t="str">
            <v>CWA090</v>
          </cell>
          <cell r="B82" t="str">
            <v xml:space="preserve">Children's Commissioner for Wales                 </v>
          </cell>
          <cell r="C82" t="str">
            <v>CWA0GP</v>
          </cell>
          <cell r="D82" t="str">
            <v>T</v>
          </cell>
          <cell r="E82" t="str">
            <v xml:space="preserve">GP - Children's Commissioner for Wales            </v>
          </cell>
          <cell r="F82" t="str">
            <v>Y</v>
          </cell>
          <cell r="G82" t="str">
            <v>N</v>
          </cell>
          <cell r="H82" t="str">
            <v>Y</v>
          </cell>
          <cell r="I82" t="str">
            <v>N</v>
          </cell>
          <cell r="J82" t="str">
            <v>N</v>
          </cell>
          <cell r="K82" t="str">
            <v>N</v>
          </cell>
          <cell r="L82" t="str">
            <v>N</v>
          </cell>
          <cell r="M82" t="str">
            <v>N</v>
          </cell>
          <cell r="N82" t="str">
            <v>N</v>
          </cell>
          <cell r="O82" t="str">
            <v>N</v>
          </cell>
          <cell r="P82" t="str">
            <v>N</v>
          </cell>
          <cell r="Q82" t="str">
            <v>N</v>
          </cell>
          <cell r="R82">
            <v>0</v>
          </cell>
        </row>
        <row r="83">
          <cell r="A83" t="str">
            <v>DAR201</v>
          </cell>
          <cell r="B83" t="str">
            <v xml:space="preserve">Dept of Agriculture and Rural Development - NIE   </v>
          </cell>
          <cell r="C83" t="str">
            <v>DARIGP</v>
          </cell>
          <cell r="D83" t="str">
            <v>T</v>
          </cell>
          <cell r="E83" t="str">
            <v xml:space="preserve">IGP - Dept of Agriculture and Rural Development - </v>
          </cell>
          <cell r="F83" t="str">
            <v>Y</v>
          </cell>
          <cell r="G83" t="str">
            <v>N</v>
          </cell>
          <cell r="H83" t="str">
            <v>Y</v>
          </cell>
          <cell r="I83" t="str">
            <v>N</v>
          </cell>
          <cell r="J83" t="str">
            <v>N</v>
          </cell>
          <cell r="K83" t="str">
            <v>N</v>
          </cell>
          <cell r="L83" t="str">
            <v>N</v>
          </cell>
          <cell r="M83" t="str">
            <v>N</v>
          </cell>
          <cell r="N83" t="str">
            <v>N</v>
          </cell>
          <cell r="O83" t="str">
            <v>N</v>
          </cell>
          <cell r="P83" t="str">
            <v>N</v>
          </cell>
          <cell r="Q83" t="str">
            <v>N</v>
          </cell>
          <cell r="R83">
            <v>0</v>
          </cell>
        </row>
        <row r="84">
          <cell r="A84" t="str">
            <v>DCA202</v>
          </cell>
          <cell r="B84" t="str">
            <v xml:space="preserve">Dept of Culture Arts and Leisure - NIE            </v>
          </cell>
          <cell r="C84" t="str">
            <v>DCAIGP</v>
          </cell>
          <cell r="D84" t="str">
            <v>T</v>
          </cell>
          <cell r="E84" t="str">
            <v xml:space="preserve">IGP - Dept of Culture Arts and Leisure - NIE      </v>
          </cell>
          <cell r="F84" t="str">
            <v>Y</v>
          </cell>
          <cell r="G84" t="str">
            <v>N</v>
          </cell>
          <cell r="H84" t="str">
            <v>Y</v>
          </cell>
          <cell r="I84" t="str">
            <v>N</v>
          </cell>
          <cell r="J84" t="str">
            <v>N</v>
          </cell>
          <cell r="K84" t="str">
            <v>N</v>
          </cell>
          <cell r="L84" t="str">
            <v>N</v>
          </cell>
          <cell r="M84" t="str">
            <v>N</v>
          </cell>
          <cell r="N84" t="str">
            <v>N</v>
          </cell>
          <cell r="O84" t="str">
            <v>N</v>
          </cell>
          <cell r="P84" t="str">
            <v>N</v>
          </cell>
          <cell r="Q84" t="str">
            <v>N</v>
          </cell>
          <cell r="R84">
            <v>0</v>
          </cell>
        </row>
        <row r="85">
          <cell r="A85" t="str">
            <v>DCF999</v>
          </cell>
          <cell r="B85" t="str">
            <v>DEV CONSOLIDATED FUNDS ADJUSTMENT/Input</v>
          </cell>
          <cell r="C85" t="str">
            <v>DCFGRP</v>
          </cell>
          <cell r="D85" t="str">
            <v>T</v>
          </cell>
          <cell r="E85" t="str">
            <v xml:space="preserve">DEVOLVED CONSOLIDATED FUNDS                       </v>
          </cell>
          <cell r="F85" t="str">
            <v>X</v>
          </cell>
          <cell r="G85" t="str">
            <v>N</v>
          </cell>
          <cell r="H85" t="str">
            <v>Y</v>
          </cell>
          <cell r="I85" t="str">
            <v>N</v>
          </cell>
          <cell r="J85" t="str">
            <v>N</v>
          </cell>
          <cell r="K85" t="str">
            <v>N</v>
          </cell>
          <cell r="L85" t="str">
            <v>N</v>
          </cell>
          <cell r="M85" t="str">
            <v>N</v>
          </cell>
          <cell r="N85" t="str">
            <v>N</v>
          </cell>
          <cell r="O85" t="str">
            <v>N</v>
          </cell>
          <cell r="P85" t="str">
            <v>N</v>
          </cell>
          <cell r="Q85" t="str">
            <v>N</v>
          </cell>
          <cell r="R85">
            <v>0</v>
          </cell>
        </row>
        <row r="86">
          <cell r="A86" t="str">
            <v>DCM048</v>
          </cell>
          <cell r="B86" t="str">
            <v xml:space="preserve">Department for Culture Media and Sport            </v>
          </cell>
          <cell r="C86" t="str">
            <v>DCMCLS</v>
          </cell>
          <cell r="D86" t="str">
            <v>T</v>
          </cell>
          <cell r="E86" t="str">
            <v xml:space="preserve">CLS - DEPARTMENT FOR CULTURE MEDIA &amp; SPORT        </v>
          </cell>
          <cell r="F86" t="str">
            <v>Y</v>
          </cell>
          <cell r="G86" t="str">
            <v>N</v>
          </cell>
          <cell r="H86" t="str">
            <v>Y</v>
          </cell>
          <cell r="I86" t="str">
            <v>N</v>
          </cell>
          <cell r="J86" t="str">
            <v>N</v>
          </cell>
          <cell r="K86" t="str">
            <v>N</v>
          </cell>
          <cell r="L86" t="str">
            <v>N</v>
          </cell>
          <cell r="M86" t="str">
            <v>N</v>
          </cell>
          <cell r="N86" t="str">
            <v>N</v>
          </cell>
          <cell r="O86" t="str">
            <v>N</v>
          </cell>
          <cell r="P86" t="str">
            <v>N</v>
          </cell>
          <cell r="Q86" t="str">
            <v>N</v>
          </cell>
          <cell r="R86">
            <v>0</v>
          </cell>
        </row>
        <row r="87">
          <cell r="A87" t="str">
            <v>DEC066</v>
          </cell>
          <cell r="B87" t="str">
            <v xml:space="preserve">Department of Energy and Climate Change           </v>
          </cell>
          <cell r="C87" t="str">
            <v>DECCLS</v>
          </cell>
          <cell r="D87" t="str">
            <v>T</v>
          </cell>
          <cell r="E87" t="str">
            <v xml:space="preserve">CLS - DEPARTMENT OF ENERGY &amp; CLIMATE CHANGE       </v>
          </cell>
          <cell r="F87" t="str">
            <v>Y</v>
          </cell>
          <cell r="G87" t="str">
            <v>N</v>
          </cell>
          <cell r="H87" t="str">
            <v>Y</v>
          </cell>
          <cell r="I87" t="str">
            <v>N</v>
          </cell>
          <cell r="J87" t="str">
            <v>N</v>
          </cell>
          <cell r="K87" t="str">
            <v>N</v>
          </cell>
          <cell r="L87" t="str">
            <v>N</v>
          </cell>
          <cell r="M87" t="str">
            <v>N</v>
          </cell>
          <cell r="N87" t="str">
            <v>N</v>
          </cell>
          <cell r="O87" t="str">
            <v>N</v>
          </cell>
          <cell r="P87" t="str">
            <v>N</v>
          </cell>
          <cell r="Q87" t="str">
            <v>N</v>
          </cell>
          <cell r="R87">
            <v>0</v>
          </cell>
        </row>
        <row r="88">
          <cell r="A88" t="str">
            <v>DEL207</v>
          </cell>
          <cell r="B88" t="str">
            <v xml:space="preserve">Department for Employment and Learning - NIE      </v>
          </cell>
          <cell r="C88" t="str">
            <v>DELIGP</v>
          </cell>
          <cell r="D88" t="str">
            <v>T</v>
          </cell>
          <cell r="E88" t="str">
            <v>IGP - Department for Employment and Learning - NIE</v>
          </cell>
          <cell r="F88" t="str">
            <v>Y</v>
          </cell>
          <cell r="G88" t="str">
            <v>N</v>
          </cell>
          <cell r="H88" t="str">
            <v>Y</v>
          </cell>
          <cell r="I88" t="str">
            <v>N</v>
          </cell>
          <cell r="J88" t="str">
            <v>N</v>
          </cell>
          <cell r="K88" t="str">
            <v>N</v>
          </cell>
          <cell r="L88" t="str">
            <v>N</v>
          </cell>
          <cell r="M88" t="str">
            <v>N</v>
          </cell>
          <cell r="N88" t="str">
            <v>N</v>
          </cell>
          <cell r="O88" t="str">
            <v>N</v>
          </cell>
          <cell r="P88" t="str">
            <v>N</v>
          </cell>
          <cell r="Q88" t="str">
            <v>N</v>
          </cell>
          <cell r="R88">
            <v>0</v>
          </cell>
        </row>
        <row r="89">
          <cell r="A89" t="str">
            <v>DEN206</v>
          </cell>
          <cell r="B89" t="str">
            <v xml:space="preserve">Department of the Environment - Northern Ireland  </v>
          </cell>
          <cell r="C89" t="str">
            <v>DENIGP</v>
          </cell>
          <cell r="D89" t="str">
            <v>T</v>
          </cell>
          <cell r="E89" t="str">
            <v>IGP - Department of the Environment - Northern Ire</v>
          </cell>
          <cell r="F89" t="str">
            <v>Y</v>
          </cell>
          <cell r="G89" t="str">
            <v>N</v>
          </cell>
          <cell r="H89" t="str">
            <v>Y</v>
          </cell>
          <cell r="I89" t="str">
            <v>N</v>
          </cell>
          <cell r="J89" t="str">
            <v>N</v>
          </cell>
          <cell r="K89" t="str">
            <v>N</v>
          </cell>
          <cell r="L89" t="str">
            <v>N</v>
          </cell>
          <cell r="M89" t="str">
            <v>N</v>
          </cell>
          <cell r="N89" t="str">
            <v>N</v>
          </cell>
          <cell r="O89" t="str">
            <v>N</v>
          </cell>
          <cell r="P89" t="str">
            <v>N</v>
          </cell>
          <cell r="Q89" t="str">
            <v>N</v>
          </cell>
          <cell r="R89">
            <v>0</v>
          </cell>
        </row>
        <row r="90">
          <cell r="A90" t="str">
            <v>DET204</v>
          </cell>
          <cell r="B90" t="str">
            <v xml:space="preserve">Dept of Enterprise Trade and Investment - NIE     </v>
          </cell>
          <cell r="C90" t="str">
            <v>DETIGP</v>
          </cell>
          <cell r="D90" t="str">
            <v>T</v>
          </cell>
          <cell r="E90" t="str">
            <v>IGP - Dept of Enterprise Trade and Investment - NI</v>
          </cell>
          <cell r="F90" t="str">
            <v>Y</v>
          </cell>
          <cell r="G90" t="str">
            <v>N</v>
          </cell>
          <cell r="H90" t="str">
            <v>Y</v>
          </cell>
          <cell r="I90" t="str">
            <v>N</v>
          </cell>
          <cell r="J90" t="str">
            <v>N</v>
          </cell>
          <cell r="K90" t="str">
            <v>N</v>
          </cell>
          <cell r="L90" t="str">
            <v>N</v>
          </cell>
          <cell r="M90" t="str">
            <v>N</v>
          </cell>
          <cell r="N90" t="str">
            <v>N</v>
          </cell>
          <cell r="O90" t="str">
            <v>N</v>
          </cell>
          <cell r="P90" t="str">
            <v>N</v>
          </cell>
          <cell r="Q90" t="str">
            <v>N</v>
          </cell>
          <cell r="R90">
            <v>0</v>
          </cell>
        </row>
        <row r="91">
          <cell r="A91" t="str">
            <v>DFE022</v>
          </cell>
          <cell r="B91" t="str">
            <v xml:space="preserve">Department for Education                          </v>
          </cell>
          <cell r="C91" t="str">
            <v>DFECLS</v>
          </cell>
          <cell r="D91" t="str">
            <v>T</v>
          </cell>
          <cell r="E91" t="str">
            <v xml:space="preserve">CLS - DEPARTMENT FOR EDUCATION                    </v>
          </cell>
          <cell r="F91" t="str">
            <v>Y</v>
          </cell>
          <cell r="G91" t="str">
            <v>N</v>
          </cell>
          <cell r="H91" t="str">
            <v>Y</v>
          </cell>
          <cell r="I91" t="str">
            <v>N</v>
          </cell>
          <cell r="J91" t="str">
            <v>N</v>
          </cell>
          <cell r="K91" t="str">
            <v>N</v>
          </cell>
          <cell r="L91" t="str">
            <v>N</v>
          </cell>
          <cell r="M91" t="str">
            <v>N</v>
          </cell>
          <cell r="N91" t="str">
            <v>N</v>
          </cell>
          <cell r="O91" t="str">
            <v>N</v>
          </cell>
          <cell r="P91" t="str">
            <v>N</v>
          </cell>
          <cell r="Q91" t="str">
            <v>N</v>
          </cell>
          <cell r="R91">
            <v>0</v>
          </cell>
        </row>
        <row r="92">
          <cell r="A92" t="str">
            <v>DFP205</v>
          </cell>
          <cell r="B92" t="str">
            <v xml:space="preserve">Department of Finance and Personnel - NIE         </v>
          </cell>
          <cell r="C92" t="str">
            <v>DFPIGP</v>
          </cell>
          <cell r="D92" t="str">
            <v>T</v>
          </cell>
          <cell r="E92" t="str">
            <v xml:space="preserve">IGP - Department of Finance and Personnel - NIE   </v>
          </cell>
          <cell r="F92" t="str">
            <v>Y</v>
          </cell>
          <cell r="G92" t="str">
            <v>N</v>
          </cell>
          <cell r="H92" t="str">
            <v>Y</v>
          </cell>
          <cell r="I92" t="str">
            <v>N</v>
          </cell>
          <cell r="J92" t="str">
            <v>N</v>
          </cell>
          <cell r="K92" t="str">
            <v>N</v>
          </cell>
          <cell r="L92" t="str">
            <v>N</v>
          </cell>
          <cell r="M92" t="str">
            <v>N</v>
          </cell>
          <cell r="N92" t="str">
            <v>N</v>
          </cell>
          <cell r="O92" t="str">
            <v>N</v>
          </cell>
          <cell r="P92" t="str">
            <v>N</v>
          </cell>
          <cell r="Q92" t="str">
            <v>N</v>
          </cell>
          <cell r="R92">
            <v>0</v>
          </cell>
        </row>
        <row r="93">
          <cell r="A93" t="str">
            <v>DFT004</v>
          </cell>
          <cell r="B93" t="str">
            <v xml:space="preserve">Department for Transport                          </v>
          </cell>
          <cell r="C93" t="str">
            <v>DFTCLS</v>
          </cell>
          <cell r="D93" t="str">
            <v>T</v>
          </cell>
          <cell r="E93" t="str">
            <v xml:space="preserve">CLS - DEPARTMENT FOR TRANSPORT                    </v>
          </cell>
          <cell r="F93" t="str">
            <v>Y</v>
          </cell>
          <cell r="G93" t="str">
            <v>N</v>
          </cell>
          <cell r="H93" t="str">
            <v>Y</v>
          </cell>
          <cell r="I93" t="str">
            <v>N</v>
          </cell>
          <cell r="J93" t="str">
            <v>N</v>
          </cell>
          <cell r="K93" t="str">
            <v>N</v>
          </cell>
          <cell r="L93" t="str">
            <v>N</v>
          </cell>
          <cell r="M93" t="str">
            <v>N</v>
          </cell>
          <cell r="N93" t="str">
            <v>N</v>
          </cell>
          <cell r="O93" t="str">
            <v>N</v>
          </cell>
          <cell r="P93" t="str">
            <v>N</v>
          </cell>
          <cell r="Q93" t="str">
            <v>N</v>
          </cell>
          <cell r="R93">
            <v>0</v>
          </cell>
        </row>
        <row r="94">
          <cell r="A94" t="str">
            <v>DHB004</v>
          </cell>
          <cell r="B94" t="str">
            <v>Dover Harbour Board</v>
          </cell>
          <cell r="C94" t="str">
            <v>DHBGRP</v>
          </cell>
          <cell r="D94" t="str">
            <v>T</v>
          </cell>
          <cell r="E94" t="str">
            <v>GP - Dover Harbour Board</v>
          </cell>
          <cell r="F94" t="str">
            <v>Y</v>
          </cell>
          <cell r="G94" t="str">
            <v>N</v>
          </cell>
          <cell r="H94" t="str">
            <v>Y</v>
          </cell>
          <cell r="I94" t="str">
            <v>N</v>
          </cell>
          <cell r="J94" t="str">
            <v>N</v>
          </cell>
          <cell r="K94" t="str">
            <v>N</v>
          </cell>
          <cell r="L94" t="str">
            <v>N</v>
          </cell>
          <cell r="M94" t="str">
            <v>N</v>
          </cell>
          <cell r="N94" t="str">
            <v>N</v>
          </cell>
          <cell r="O94" t="str">
            <v>N</v>
          </cell>
          <cell r="P94" t="str">
            <v>N</v>
          </cell>
          <cell r="Q94" t="str">
            <v>N</v>
          </cell>
          <cell r="R94">
            <v>0</v>
          </cell>
        </row>
        <row r="95">
          <cell r="A95" t="str">
            <v>DID030</v>
          </cell>
          <cell r="B95" t="str">
            <v xml:space="preserve">Department for International Development          </v>
          </cell>
          <cell r="C95" t="str">
            <v>DID0GP</v>
          </cell>
          <cell r="D95" t="str">
            <v>T</v>
          </cell>
          <cell r="E95" t="str">
            <v xml:space="preserve">GP - Department for International Development     </v>
          </cell>
          <cell r="F95" t="str">
            <v>Y</v>
          </cell>
          <cell r="G95" t="str">
            <v>N</v>
          </cell>
          <cell r="H95" t="str">
            <v>Y</v>
          </cell>
          <cell r="I95" t="str">
            <v>N</v>
          </cell>
          <cell r="J95" t="str">
            <v>N</v>
          </cell>
          <cell r="K95" t="str">
            <v>N</v>
          </cell>
          <cell r="L95" t="str">
            <v>N</v>
          </cell>
          <cell r="M95" t="str">
            <v>N</v>
          </cell>
          <cell r="N95" t="str">
            <v>N</v>
          </cell>
          <cell r="O95" t="str">
            <v>N</v>
          </cell>
          <cell r="P95" t="str">
            <v>N</v>
          </cell>
          <cell r="Q95" t="str">
            <v>N</v>
          </cell>
          <cell r="R95">
            <v>0</v>
          </cell>
        </row>
        <row r="96">
          <cell r="A96" t="str">
            <v>DMA888</v>
          </cell>
          <cell r="B96" t="str">
            <v xml:space="preserve">Debt Management Accounts                          </v>
          </cell>
          <cell r="C96" t="str">
            <v>DMA8GP</v>
          </cell>
          <cell r="D96" t="str">
            <v>T</v>
          </cell>
          <cell r="E96" t="str">
            <v xml:space="preserve">GP - Debt Management Accounts                     </v>
          </cell>
          <cell r="F96" t="str">
            <v>Y</v>
          </cell>
          <cell r="G96" t="str">
            <v>N</v>
          </cell>
          <cell r="H96" t="str">
            <v>Y</v>
          </cell>
          <cell r="I96" t="str">
            <v>N</v>
          </cell>
          <cell r="J96" t="str">
            <v>N</v>
          </cell>
          <cell r="K96" t="str">
            <v>N</v>
          </cell>
          <cell r="L96" t="str">
            <v>N</v>
          </cell>
          <cell r="M96" t="str">
            <v>N</v>
          </cell>
          <cell r="N96" t="str">
            <v>N</v>
          </cell>
          <cell r="O96" t="str">
            <v>N</v>
          </cell>
          <cell r="P96" t="str">
            <v>N</v>
          </cell>
          <cell r="Q96" t="str">
            <v>N</v>
          </cell>
          <cell r="R96">
            <v>0</v>
          </cell>
        </row>
        <row r="97">
          <cell r="A97" t="str">
            <v>DMB075</v>
          </cell>
          <cell r="B97" t="str">
            <v xml:space="preserve">David MacBrayne Ltd                               </v>
          </cell>
          <cell r="C97" t="str">
            <v>DMBGRP</v>
          </cell>
          <cell r="D97" t="str">
            <v>T</v>
          </cell>
          <cell r="E97" t="str">
            <v xml:space="preserve">GRP - David MacBrayne Ltd                         </v>
          </cell>
          <cell r="F97" t="str">
            <v>Y</v>
          </cell>
          <cell r="G97" t="str">
            <v>N</v>
          </cell>
          <cell r="H97" t="str">
            <v>Y</v>
          </cell>
          <cell r="I97" t="str">
            <v>N</v>
          </cell>
          <cell r="J97" t="str">
            <v>N</v>
          </cell>
          <cell r="K97" t="str">
            <v>N</v>
          </cell>
          <cell r="L97" t="str">
            <v>N</v>
          </cell>
          <cell r="M97" t="str">
            <v>N</v>
          </cell>
          <cell r="N97" t="str">
            <v>N</v>
          </cell>
          <cell r="O97" t="str">
            <v>N</v>
          </cell>
          <cell r="P97" t="str">
            <v>N</v>
          </cell>
          <cell r="Q97" t="str">
            <v>N</v>
          </cell>
          <cell r="R97">
            <v>0</v>
          </cell>
        </row>
        <row r="98">
          <cell r="A98" t="str">
            <v>DMO087</v>
          </cell>
          <cell r="B98" t="str">
            <v>UK Debt Management Office</v>
          </cell>
          <cell r="C98" t="str">
            <v>HMTCLS</v>
          </cell>
          <cell r="D98" t="str">
            <v>T</v>
          </cell>
          <cell r="E98" t="str">
            <v xml:space="preserve">CLS - HM Treasury                                  </v>
          </cell>
          <cell r="F98" t="str">
            <v>N</v>
          </cell>
          <cell r="G98" t="str">
            <v>N</v>
          </cell>
          <cell r="H98" t="str">
            <v>N</v>
          </cell>
          <cell r="I98" t="str">
            <v>N</v>
          </cell>
          <cell r="J98" t="str">
            <v>N</v>
          </cell>
          <cell r="K98" t="str">
            <v>N</v>
          </cell>
          <cell r="L98" t="str">
            <v>N</v>
          </cell>
          <cell r="M98" t="str">
            <v>N</v>
          </cell>
          <cell r="N98" t="str">
            <v>N</v>
          </cell>
          <cell r="O98" t="str">
            <v>N</v>
          </cell>
          <cell r="P98" t="str">
            <v>N</v>
          </cell>
          <cell r="Q98" t="str">
            <v>N</v>
          </cell>
          <cell r="R98">
            <v>0</v>
          </cell>
        </row>
        <row r="99">
          <cell r="A99" t="str">
            <v>DOH033</v>
          </cell>
          <cell r="B99" t="str">
            <v xml:space="preserve">Department of Health (NHS)                        </v>
          </cell>
          <cell r="C99" t="str">
            <v>DOHCLS</v>
          </cell>
          <cell r="D99" t="str">
            <v>T</v>
          </cell>
          <cell r="E99" t="str">
            <v xml:space="preserve">CLS - DEPARTMENT OF HEALTH                        </v>
          </cell>
          <cell r="F99" t="str">
            <v>Y</v>
          </cell>
          <cell r="G99" t="str">
            <v>N</v>
          </cell>
          <cell r="H99" t="str">
            <v>Y</v>
          </cell>
          <cell r="I99" t="str">
            <v>N</v>
          </cell>
          <cell r="J99" t="str">
            <v>N</v>
          </cell>
          <cell r="K99" t="str">
            <v>N</v>
          </cell>
          <cell r="L99" t="str">
            <v>N</v>
          </cell>
          <cell r="M99" t="str">
            <v>N</v>
          </cell>
          <cell r="N99" t="str">
            <v>N</v>
          </cell>
          <cell r="O99" t="str">
            <v>N</v>
          </cell>
          <cell r="P99" t="str">
            <v>N</v>
          </cell>
          <cell r="Q99" t="str">
            <v>N</v>
          </cell>
          <cell r="R99">
            <v>0</v>
          </cell>
        </row>
        <row r="100">
          <cell r="A100" t="str">
            <v>DOJ213</v>
          </cell>
          <cell r="B100" t="str">
            <v xml:space="preserve">Department of Justice - Northern Ireland          </v>
          </cell>
          <cell r="C100" t="str">
            <v>DOJIGP</v>
          </cell>
          <cell r="D100" t="str">
            <v>T</v>
          </cell>
          <cell r="E100" t="str">
            <v xml:space="preserve">IGP - Department of Justice - Northern Ireland    </v>
          </cell>
          <cell r="F100" t="str">
            <v>Y</v>
          </cell>
          <cell r="G100" t="str">
            <v>N</v>
          </cell>
          <cell r="H100" t="str">
            <v>Y</v>
          </cell>
          <cell r="I100" t="str">
            <v>N</v>
          </cell>
          <cell r="J100" t="str">
            <v>N</v>
          </cell>
          <cell r="K100" t="str">
            <v>N</v>
          </cell>
          <cell r="L100" t="str">
            <v>N</v>
          </cell>
          <cell r="M100" t="str">
            <v>N</v>
          </cell>
          <cell r="N100" t="str">
            <v>N</v>
          </cell>
          <cell r="O100" t="str">
            <v>N</v>
          </cell>
          <cell r="P100" t="str">
            <v>N</v>
          </cell>
          <cell r="Q100" t="str">
            <v>N</v>
          </cell>
          <cell r="R100">
            <v>0</v>
          </cell>
        </row>
        <row r="101">
          <cell r="A101" t="str">
            <v>DRD209</v>
          </cell>
          <cell r="B101" t="str">
            <v xml:space="preserve">Department for Regional Development - NIE         </v>
          </cell>
          <cell r="C101" t="str">
            <v>DRDIGP</v>
          </cell>
          <cell r="D101" t="str">
            <v>T</v>
          </cell>
          <cell r="E101" t="str">
            <v xml:space="preserve">IGP - Department for Regional Development - NIE   </v>
          </cell>
          <cell r="F101" t="str">
            <v>Y</v>
          </cell>
          <cell r="G101" t="str">
            <v>N</v>
          </cell>
          <cell r="H101" t="str">
            <v>Y</v>
          </cell>
          <cell r="I101" t="str">
            <v>N</v>
          </cell>
          <cell r="J101" t="str">
            <v>N</v>
          </cell>
          <cell r="K101" t="str">
            <v>N</v>
          </cell>
          <cell r="L101" t="str">
            <v>N</v>
          </cell>
          <cell r="M101" t="str">
            <v>N</v>
          </cell>
          <cell r="N101" t="str">
            <v>N</v>
          </cell>
          <cell r="O101" t="str">
            <v>N</v>
          </cell>
          <cell r="P101" t="str">
            <v>N</v>
          </cell>
          <cell r="Q101" t="str">
            <v>N</v>
          </cell>
          <cell r="R101">
            <v>0</v>
          </cell>
        </row>
        <row r="102">
          <cell r="A102" t="str">
            <v>DRS004</v>
          </cell>
          <cell r="B102" t="str">
            <v xml:space="preserve">Directly Operated Railways                        </v>
          </cell>
          <cell r="C102" t="str">
            <v>DFTCLS</v>
          </cell>
          <cell r="D102" t="str">
            <v>T</v>
          </cell>
          <cell r="E102" t="str">
            <v xml:space="preserve">CLS - DEPARTMENT FOR TRANSPORT                    </v>
          </cell>
          <cell r="F102" t="str">
            <v>N</v>
          </cell>
          <cell r="G102" t="str">
            <v>N</v>
          </cell>
          <cell r="H102" t="str">
            <v>N</v>
          </cell>
          <cell r="I102" t="str">
            <v>N</v>
          </cell>
          <cell r="J102" t="str">
            <v>N</v>
          </cell>
          <cell r="K102" t="str">
            <v>N</v>
          </cell>
          <cell r="L102" t="str">
            <v>N</v>
          </cell>
          <cell r="M102" t="str">
            <v>N</v>
          </cell>
          <cell r="N102" t="str">
            <v>N</v>
          </cell>
          <cell r="O102" t="str">
            <v>N</v>
          </cell>
          <cell r="P102" t="str">
            <v>N</v>
          </cell>
          <cell r="Q102" t="str">
            <v>N</v>
          </cell>
          <cell r="R102">
            <v>0</v>
          </cell>
        </row>
        <row r="103">
          <cell r="A103" t="str">
            <v>DSA004</v>
          </cell>
          <cell r="B103" t="str">
            <v xml:space="preserve">Driving Standards Agency                          </v>
          </cell>
          <cell r="C103" t="str">
            <v>DSAGRP</v>
          </cell>
          <cell r="D103" t="str">
            <v>T</v>
          </cell>
          <cell r="E103" t="str">
            <v xml:space="preserve">GRP - Driving Standards Agency                    </v>
          </cell>
          <cell r="F103" t="str">
            <v>Y</v>
          </cell>
          <cell r="G103" t="str">
            <v>N</v>
          </cell>
          <cell r="H103" t="str">
            <v>Y</v>
          </cell>
          <cell r="I103" t="str">
            <v>N</v>
          </cell>
          <cell r="J103" t="str">
            <v>N</v>
          </cell>
          <cell r="K103" t="str">
            <v>N</v>
          </cell>
          <cell r="L103" t="str">
            <v>N</v>
          </cell>
          <cell r="M103" t="str">
            <v>N</v>
          </cell>
          <cell r="N103" t="str">
            <v>N</v>
          </cell>
          <cell r="O103" t="str">
            <v>N</v>
          </cell>
          <cell r="P103" t="str">
            <v>N</v>
          </cell>
          <cell r="Q103" t="str">
            <v>N</v>
          </cell>
          <cell r="R103">
            <v>0</v>
          </cell>
        </row>
        <row r="104">
          <cell r="A104" t="str">
            <v>DSD210</v>
          </cell>
          <cell r="B104" t="str">
            <v xml:space="preserve">Department for Social Development - NIE           </v>
          </cell>
          <cell r="C104" t="str">
            <v>DSDIGP</v>
          </cell>
          <cell r="D104" t="str">
            <v>T</v>
          </cell>
          <cell r="E104" t="str">
            <v xml:space="preserve">IGP - Department for Social Development - NIE     </v>
          </cell>
          <cell r="F104" t="str">
            <v>Y</v>
          </cell>
          <cell r="G104" t="str">
            <v>N</v>
          </cell>
          <cell r="H104" t="str">
            <v>Y</v>
          </cell>
          <cell r="I104" t="str">
            <v>N</v>
          </cell>
          <cell r="J104" t="str">
            <v>N</v>
          </cell>
          <cell r="K104" t="str">
            <v>N</v>
          </cell>
          <cell r="L104" t="str">
            <v>N</v>
          </cell>
          <cell r="M104" t="str">
            <v>N</v>
          </cell>
          <cell r="N104" t="str">
            <v>N</v>
          </cell>
          <cell r="O104" t="str">
            <v>N</v>
          </cell>
          <cell r="P104" t="str">
            <v>N</v>
          </cell>
          <cell r="Q104" t="str">
            <v>N</v>
          </cell>
          <cell r="R104">
            <v>0</v>
          </cell>
        </row>
        <row r="105">
          <cell r="A105" t="str">
            <v>DSG017</v>
          </cell>
          <cell r="B105" t="str">
            <v xml:space="preserve">Defence Support Group                             </v>
          </cell>
          <cell r="C105" t="str">
            <v>DSGGRP</v>
          </cell>
          <cell r="D105" t="str">
            <v>T</v>
          </cell>
          <cell r="E105" t="str">
            <v xml:space="preserve">GRP - Defence Support Group                       </v>
          </cell>
          <cell r="F105" t="str">
            <v>Y</v>
          </cell>
          <cell r="G105" t="str">
            <v>N</v>
          </cell>
          <cell r="H105" t="str">
            <v>Y</v>
          </cell>
          <cell r="I105" t="str">
            <v>N</v>
          </cell>
          <cell r="J105" t="str">
            <v>N</v>
          </cell>
          <cell r="K105" t="str">
            <v>N</v>
          </cell>
          <cell r="L105" t="str">
            <v>N</v>
          </cell>
          <cell r="M105" t="str">
            <v>N</v>
          </cell>
          <cell r="N105" t="str">
            <v>N</v>
          </cell>
          <cell r="O105" t="str">
            <v>N</v>
          </cell>
          <cell r="P105" t="str">
            <v>N</v>
          </cell>
          <cell r="Q105" t="str">
            <v>N</v>
          </cell>
          <cell r="R105">
            <v>0</v>
          </cell>
        </row>
        <row r="106">
          <cell r="A106" t="str">
            <v>DSR066</v>
          </cell>
          <cell r="B106" t="str">
            <v>Dounreay Site Restoration Limited</v>
          </cell>
          <cell r="C106" t="str">
            <v>DECCLS</v>
          </cell>
          <cell r="D106" t="str">
            <v>T</v>
          </cell>
          <cell r="E106" t="str">
            <v xml:space="preserve">CLS - DEPARTMENT OF ENERGY &amp; CLIMATE CHANGE       </v>
          </cell>
          <cell r="F106" t="str">
            <v>N</v>
          </cell>
          <cell r="G106" t="str">
            <v>N</v>
          </cell>
          <cell r="H106" t="str">
            <v>N</v>
          </cell>
          <cell r="I106" t="str">
            <v>N</v>
          </cell>
          <cell r="J106" t="str">
            <v>N</v>
          </cell>
          <cell r="K106" t="str">
            <v>N</v>
          </cell>
          <cell r="L106" t="str">
            <v>N</v>
          </cell>
          <cell r="M106" t="str">
            <v>N</v>
          </cell>
          <cell r="N106" t="str">
            <v>N</v>
          </cell>
          <cell r="O106" t="str">
            <v>N</v>
          </cell>
          <cell r="P106" t="str">
            <v>N</v>
          </cell>
          <cell r="Q106" t="str">
            <v>N</v>
          </cell>
          <cell r="R106">
            <v>0</v>
          </cell>
        </row>
        <row r="107">
          <cell r="A107" t="str">
            <v>DST017</v>
          </cell>
          <cell r="B107" t="str">
            <v xml:space="preserve">Defence Science and Technology Laboratory         </v>
          </cell>
          <cell r="C107" t="str">
            <v>DSTGRP</v>
          </cell>
          <cell r="D107" t="str">
            <v>T</v>
          </cell>
          <cell r="E107" t="str">
            <v xml:space="preserve">GRP - Defence Science and Technology Laboratory   </v>
          </cell>
          <cell r="F107" t="str">
            <v>Y</v>
          </cell>
          <cell r="G107" t="str">
            <v>N</v>
          </cell>
          <cell r="H107" t="str">
            <v>Y</v>
          </cell>
          <cell r="I107" t="str">
            <v>N</v>
          </cell>
          <cell r="J107" t="str">
            <v>N</v>
          </cell>
          <cell r="K107" t="str">
            <v>N</v>
          </cell>
          <cell r="L107" t="str">
            <v>N</v>
          </cell>
          <cell r="M107" t="str">
            <v>N</v>
          </cell>
          <cell r="N107" t="str">
            <v>N</v>
          </cell>
          <cell r="O107" t="str">
            <v>N</v>
          </cell>
          <cell r="P107" t="str">
            <v>N</v>
          </cell>
          <cell r="Q107" t="str">
            <v>N</v>
          </cell>
          <cell r="R107">
            <v>0</v>
          </cell>
        </row>
        <row r="108">
          <cell r="A108" t="str">
            <v>DVL004</v>
          </cell>
          <cell r="B108" t="str">
            <v xml:space="preserve">Driver and Vehicle Licensing Agency               </v>
          </cell>
          <cell r="C108" t="str">
            <v>DFTCLS</v>
          </cell>
          <cell r="D108" t="str">
            <v>T</v>
          </cell>
          <cell r="E108" t="str">
            <v xml:space="preserve">CLS - DEPARTMENT FOR TRANSPORT                    </v>
          </cell>
          <cell r="F108" t="str">
            <v>Y</v>
          </cell>
          <cell r="G108" t="str">
            <v>N</v>
          </cell>
          <cell r="H108" t="str">
            <v>Y</v>
          </cell>
          <cell r="I108" t="str">
            <v>N</v>
          </cell>
          <cell r="J108" t="str">
            <v>N</v>
          </cell>
          <cell r="K108" t="str">
            <v>N</v>
          </cell>
          <cell r="L108" t="str">
            <v>N</v>
          </cell>
          <cell r="M108" t="str">
            <v>N</v>
          </cell>
          <cell r="N108" t="str">
            <v>N</v>
          </cell>
          <cell r="O108" t="str">
            <v>N</v>
          </cell>
          <cell r="P108" t="str">
            <v>N</v>
          </cell>
          <cell r="Q108" t="str">
            <v>N</v>
          </cell>
          <cell r="R108">
            <v>0</v>
          </cell>
        </row>
        <row r="109">
          <cell r="A109" t="str">
            <v>DWP032</v>
          </cell>
          <cell r="B109" t="str">
            <v xml:space="preserve">Department for Work and Pensions                  </v>
          </cell>
          <cell r="C109" t="str">
            <v>DWPCLS</v>
          </cell>
          <cell r="D109" t="str">
            <v>T</v>
          </cell>
          <cell r="E109" t="str">
            <v xml:space="preserve">CLS - DEPARTMENT FOR WORK &amp; PENSIONS              </v>
          </cell>
          <cell r="F109" t="str">
            <v>Y</v>
          </cell>
          <cell r="G109" t="str">
            <v>N</v>
          </cell>
          <cell r="H109" t="str">
            <v>Y</v>
          </cell>
          <cell r="I109" t="str">
            <v>N</v>
          </cell>
          <cell r="J109" t="str">
            <v>N</v>
          </cell>
          <cell r="K109" t="str">
            <v>N</v>
          </cell>
          <cell r="L109" t="str">
            <v>N</v>
          </cell>
          <cell r="M109" t="str">
            <v>N</v>
          </cell>
          <cell r="N109" t="str">
            <v>N</v>
          </cell>
          <cell r="O109" t="str">
            <v>N</v>
          </cell>
          <cell r="P109" t="str">
            <v>N</v>
          </cell>
          <cell r="Q109" t="str">
            <v>N</v>
          </cell>
          <cell r="R109">
            <v>0</v>
          </cell>
        </row>
        <row r="110">
          <cell r="A110" t="str">
            <v>E0101X</v>
          </cell>
          <cell r="B110" t="str">
            <v xml:space="preserve">Bath &amp; North East Somerset Council                </v>
          </cell>
          <cell r="C110" t="str">
            <v>0101GP</v>
          </cell>
          <cell r="D110" t="str">
            <v>T</v>
          </cell>
          <cell r="E110" t="str">
            <v xml:space="preserve">GP - Bath &amp; North East Somerset Council           </v>
          </cell>
          <cell r="F110" t="str">
            <v>Y</v>
          </cell>
          <cell r="G110" t="str">
            <v>N</v>
          </cell>
          <cell r="H110" t="str">
            <v>N</v>
          </cell>
          <cell r="I110" t="str">
            <v>N</v>
          </cell>
          <cell r="J110" t="str">
            <v>Y</v>
          </cell>
          <cell r="K110" t="str">
            <v>N</v>
          </cell>
          <cell r="L110" t="str">
            <v>N</v>
          </cell>
          <cell r="M110" t="str">
            <v>N</v>
          </cell>
          <cell r="N110" t="str">
            <v>N</v>
          </cell>
          <cell r="O110" t="str">
            <v>N</v>
          </cell>
          <cell r="P110" t="str">
            <v>N</v>
          </cell>
          <cell r="Q110" t="str">
            <v>N</v>
          </cell>
          <cell r="R110">
            <v>1</v>
          </cell>
        </row>
        <row r="111">
          <cell r="A111" t="str">
            <v>E0102X</v>
          </cell>
          <cell r="B111" t="str">
            <v xml:space="preserve">Bristol City Council                              </v>
          </cell>
          <cell r="C111" t="str">
            <v>0102GP</v>
          </cell>
          <cell r="D111" t="str">
            <v>T</v>
          </cell>
          <cell r="E111" t="str">
            <v xml:space="preserve">GP - Bristol City Council                         </v>
          </cell>
          <cell r="F111" t="str">
            <v>Y</v>
          </cell>
          <cell r="G111" t="str">
            <v>N</v>
          </cell>
          <cell r="H111" t="str">
            <v>N</v>
          </cell>
          <cell r="I111" t="str">
            <v>N</v>
          </cell>
          <cell r="J111" t="str">
            <v>Y</v>
          </cell>
          <cell r="K111" t="str">
            <v>N</v>
          </cell>
          <cell r="L111" t="str">
            <v>N</v>
          </cell>
          <cell r="M111" t="str">
            <v>N</v>
          </cell>
          <cell r="N111" t="str">
            <v>N</v>
          </cell>
          <cell r="O111" t="str">
            <v>N</v>
          </cell>
          <cell r="P111" t="str">
            <v>N</v>
          </cell>
          <cell r="Q111" t="str">
            <v>N</v>
          </cell>
          <cell r="R111">
            <v>1</v>
          </cell>
        </row>
        <row r="112">
          <cell r="A112" t="str">
            <v>E0103X</v>
          </cell>
          <cell r="B112" t="str">
            <v xml:space="preserve">South Gloucestershire Council                     </v>
          </cell>
          <cell r="C112" t="str">
            <v>0103GP</v>
          </cell>
          <cell r="D112" t="str">
            <v>T</v>
          </cell>
          <cell r="E112" t="str">
            <v xml:space="preserve">GP - South Gloucestershire Council                </v>
          </cell>
          <cell r="F112" t="str">
            <v>Y</v>
          </cell>
          <cell r="G112" t="str">
            <v>N</v>
          </cell>
          <cell r="H112" t="str">
            <v>N</v>
          </cell>
          <cell r="I112" t="str">
            <v>N</v>
          </cell>
          <cell r="J112" t="str">
            <v>Y</v>
          </cell>
          <cell r="K112" t="str">
            <v>N</v>
          </cell>
          <cell r="L112" t="str">
            <v>N</v>
          </cell>
          <cell r="M112" t="str">
            <v>N</v>
          </cell>
          <cell r="N112" t="str">
            <v>N</v>
          </cell>
          <cell r="O112" t="str">
            <v>N</v>
          </cell>
          <cell r="P112" t="str">
            <v>N</v>
          </cell>
          <cell r="Q112" t="str">
            <v>N</v>
          </cell>
          <cell r="R112">
            <v>1</v>
          </cell>
        </row>
        <row r="113">
          <cell r="A113" t="str">
            <v>E0104X</v>
          </cell>
          <cell r="B113" t="str">
            <v xml:space="preserve">North Somerset Council                            </v>
          </cell>
          <cell r="C113" t="str">
            <v>0104GP</v>
          </cell>
          <cell r="D113" t="str">
            <v>T</v>
          </cell>
          <cell r="E113" t="str">
            <v xml:space="preserve">GP - North Somerset Council                       </v>
          </cell>
          <cell r="F113" t="str">
            <v>Y</v>
          </cell>
          <cell r="G113" t="str">
            <v>N</v>
          </cell>
          <cell r="H113" t="str">
            <v>N</v>
          </cell>
          <cell r="I113" t="str">
            <v>N</v>
          </cell>
          <cell r="J113" t="str">
            <v>Y</v>
          </cell>
          <cell r="K113" t="str">
            <v>N</v>
          </cell>
          <cell r="L113" t="str">
            <v>N</v>
          </cell>
          <cell r="M113" t="str">
            <v>N</v>
          </cell>
          <cell r="N113" t="str">
            <v>N</v>
          </cell>
          <cell r="O113" t="str">
            <v>N</v>
          </cell>
          <cell r="P113" t="str">
            <v>N</v>
          </cell>
          <cell r="Q113" t="str">
            <v>N</v>
          </cell>
          <cell r="R113">
            <v>1</v>
          </cell>
        </row>
        <row r="114">
          <cell r="A114" t="str">
            <v>E0201X</v>
          </cell>
          <cell r="B114" t="str">
            <v xml:space="preserve">Luton Borough Council                             </v>
          </cell>
          <cell r="C114" t="str">
            <v>0201GP</v>
          </cell>
          <cell r="D114" t="str">
            <v>T</v>
          </cell>
          <cell r="E114" t="str">
            <v xml:space="preserve">GP - Luton Borough Council                        </v>
          </cell>
          <cell r="F114" t="str">
            <v>Y</v>
          </cell>
          <cell r="G114" t="str">
            <v>N</v>
          </cell>
          <cell r="H114" t="str">
            <v>N</v>
          </cell>
          <cell r="I114" t="str">
            <v>N</v>
          </cell>
          <cell r="J114" t="str">
            <v>Y</v>
          </cell>
          <cell r="K114" t="str">
            <v>N</v>
          </cell>
          <cell r="L114" t="str">
            <v>N</v>
          </cell>
          <cell r="M114" t="str">
            <v>N</v>
          </cell>
          <cell r="N114" t="str">
            <v>N</v>
          </cell>
          <cell r="O114" t="str">
            <v>N</v>
          </cell>
          <cell r="P114" t="str">
            <v>N</v>
          </cell>
          <cell r="Q114" t="str">
            <v>N</v>
          </cell>
          <cell r="R114">
            <v>1</v>
          </cell>
        </row>
        <row r="115">
          <cell r="A115" t="str">
            <v>E0202X</v>
          </cell>
          <cell r="B115" t="str">
            <v xml:space="preserve">Bedford Unitary Authority                         </v>
          </cell>
          <cell r="C115" t="str">
            <v>0202GP</v>
          </cell>
          <cell r="D115" t="str">
            <v>T</v>
          </cell>
          <cell r="E115" t="str">
            <v xml:space="preserve">GP - Bedford Unitary Authority                    </v>
          </cell>
          <cell r="F115" t="str">
            <v>Y</v>
          </cell>
          <cell r="G115" t="str">
            <v>N</v>
          </cell>
          <cell r="H115" t="str">
            <v>N</v>
          </cell>
          <cell r="I115" t="str">
            <v>N</v>
          </cell>
          <cell r="J115" t="str">
            <v>Y</v>
          </cell>
          <cell r="K115" t="str">
            <v>N</v>
          </cell>
          <cell r="L115" t="str">
            <v>N</v>
          </cell>
          <cell r="M115" t="str">
            <v>N</v>
          </cell>
          <cell r="N115" t="str">
            <v>N</v>
          </cell>
          <cell r="O115" t="str">
            <v>N</v>
          </cell>
          <cell r="P115" t="str">
            <v>N</v>
          </cell>
          <cell r="Q115" t="str">
            <v>N</v>
          </cell>
          <cell r="R115">
            <v>1</v>
          </cell>
        </row>
        <row r="116">
          <cell r="A116" t="str">
            <v>E0203X</v>
          </cell>
          <cell r="B116" t="str">
            <v xml:space="preserve">Central Bedfordshire Unitary Authority            </v>
          </cell>
          <cell r="C116" t="str">
            <v>0203GP</v>
          </cell>
          <cell r="D116" t="str">
            <v>T</v>
          </cell>
          <cell r="E116" t="str">
            <v xml:space="preserve">GP - Central Bedfordshire Unitary Authority       </v>
          </cell>
          <cell r="F116" t="str">
            <v>Y</v>
          </cell>
          <cell r="G116" t="str">
            <v>N</v>
          </cell>
          <cell r="H116" t="str">
            <v>N</v>
          </cell>
          <cell r="I116" t="str">
            <v>N</v>
          </cell>
          <cell r="J116" t="str">
            <v>Y</v>
          </cell>
          <cell r="K116" t="str">
            <v>N</v>
          </cell>
          <cell r="L116" t="str">
            <v>N</v>
          </cell>
          <cell r="M116" t="str">
            <v>N</v>
          </cell>
          <cell r="N116" t="str">
            <v>N</v>
          </cell>
          <cell r="O116" t="str">
            <v>N</v>
          </cell>
          <cell r="P116" t="str">
            <v>N</v>
          </cell>
          <cell r="Q116" t="str">
            <v>N</v>
          </cell>
          <cell r="R116">
            <v>1</v>
          </cell>
        </row>
        <row r="117">
          <cell r="A117" t="str">
            <v>E0301X</v>
          </cell>
          <cell r="B117" t="str">
            <v xml:space="preserve">Bracknell Forest Borough Council                  </v>
          </cell>
          <cell r="C117" t="str">
            <v>0301GP</v>
          </cell>
          <cell r="D117" t="str">
            <v>T</v>
          </cell>
          <cell r="E117" t="str">
            <v xml:space="preserve">GP - Bracknell Forest Borough Council             </v>
          </cell>
          <cell r="F117" t="str">
            <v>Y</v>
          </cell>
          <cell r="G117" t="str">
            <v>N</v>
          </cell>
          <cell r="H117" t="str">
            <v>N</v>
          </cell>
          <cell r="I117" t="str">
            <v>N</v>
          </cell>
          <cell r="J117" t="str">
            <v>Y</v>
          </cell>
          <cell r="K117" t="str">
            <v>N</v>
          </cell>
          <cell r="L117" t="str">
            <v>N</v>
          </cell>
          <cell r="M117" t="str">
            <v>N</v>
          </cell>
          <cell r="N117" t="str">
            <v>N</v>
          </cell>
          <cell r="O117" t="str">
            <v>N</v>
          </cell>
          <cell r="P117" t="str">
            <v>N</v>
          </cell>
          <cell r="Q117" t="str">
            <v>N</v>
          </cell>
          <cell r="R117">
            <v>1</v>
          </cell>
        </row>
        <row r="118">
          <cell r="A118" t="str">
            <v>E0302X</v>
          </cell>
          <cell r="B118" t="str">
            <v xml:space="preserve">West Berkshire Council                            </v>
          </cell>
          <cell r="C118" t="str">
            <v>0302GP</v>
          </cell>
          <cell r="D118" t="str">
            <v>T</v>
          </cell>
          <cell r="E118" t="str">
            <v xml:space="preserve">GP - West Berkshire Council                       </v>
          </cell>
          <cell r="F118" t="str">
            <v>Y</v>
          </cell>
          <cell r="G118" t="str">
            <v>N</v>
          </cell>
          <cell r="H118" t="str">
            <v>N</v>
          </cell>
          <cell r="I118" t="str">
            <v>N</v>
          </cell>
          <cell r="J118" t="str">
            <v>Y</v>
          </cell>
          <cell r="K118" t="str">
            <v>N</v>
          </cell>
          <cell r="L118" t="str">
            <v>N</v>
          </cell>
          <cell r="M118" t="str">
            <v>N</v>
          </cell>
          <cell r="N118" t="str">
            <v>N</v>
          </cell>
          <cell r="O118" t="str">
            <v>N</v>
          </cell>
          <cell r="P118" t="str">
            <v>N</v>
          </cell>
          <cell r="Q118" t="str">
            <v>N</v>
          </cell>
          <cell r="R118">
            <v>1</v>
          </cell>
        </row>
        <row r="119">
          <cell r="A119" t="str">
            <v>E0303X</v>
          </cell>
          <cell r="B119" t="str">
            <v xml:space="preserve">Reading Borough Council                           </v>
          </cell>
          <cell r="C119" t="str">
            <v>0303GP</v>
          </cell>
          <cell r="D119" t="str">
            <v>T</v>
          </cell>
          <cell r="E119" t="str">
            <v xml:space="preserve">GP - Reading Borough Council                      </v>
          </cell>
          <cell r="F119" t="str">
            <v>Y</v>
          </cell>
          <cell r="G119" t="str">
            <v>N</v>
          </cell>
          <cell r="H119" t="str">
            <v>N</v>
          </cell>
          <cell r="I119" t="str">
            <v>N</v>
          </cell>
          <cell r="J119" t="str">
            <v>Y</v>
          </cell>
          <cell r="K119" t="str">
            <v>N</v>
          </cell>
          <cell r="L119" t="str">
            <v>N</v>
          </cell>
          <cell r="M119" t="str">
            <v>N</v>
          </cell>
          <cell r="N119" t="str">
            <v>N</v>
          </cell>
          <cell r="O119" t="str">
            <v>N</v>
          </cell>
          <cell r="P119" t="str">
            <v>N</v>
          </cell>
          <cell r="Q119" t="str">
            <v>N</v>
          </cell>
          <cell r="R119">
            <v>1</v>
          </cell>
        </row>
        <row r="120">
          <cell r="A120" t="str">
            <v>E0304X</v>
          </cell>
          <cell r="B120" t="str">
            <v xml:space="preserve">Slough Borough Council                            </v>
          </cell>
          <cell r="C120" t="str">
            <v>0304GP</v>
          </cell>
          <cell r="D120" t="str">
            <v>T</v>
          </cell>
          <cell r="E120" t="str">
            <v xml:space="preserve">GP - Slough Borough Council                       </v>
          </cell>
          <cell r="F120" t="str">
            <v>Y</v>
          </cell>
          <cell r="G120" t="str">
            <v>N</v>
          </cell>
          <cell r="H120" t="str">
            <v>N</v>
          </cell>
          <cell r="I120" t="str">
            <v>N</v>
          </cell>
          <cell r="J120" t="str">
            <v>Y</v>
          </cell>
          <cell r="K120" t="str">
            <v>N</v>
          </cell>
          <cell r="L120" t="str">
            <v>N</v>
          </cell>
          <cell r="M120" t="str">
            <v>N</v>
          </cell>
          <cell r="N120" t="str">
            <v>N</v>
          </cell>
          <cell r="O120" t="str">
            <v>N</v>
          </cell>
          <cell r="P120" t="str">
            <v>N</v>
          </cell>
          <cell r="Q120" t="str">
            <v>N</v>
          </cell>
          <cell r="R120">
            <v>1</v>
          </cell>
        </row>
        <row r="121">
          <cell r="A121" t="str">
            <v>E0305X</v>
          </cell>
          <cell r="B121" t="str">
            <v xml:space="preserve">Windsor and Maidenhead (Royal Borough of)         </v>
          </cell>
          <cell r="C121" t="str">
            <v>0305GP</v>
          </cell>
          <cell r="D121" t="str">
            <v>T</v>
          </cell>
          <cell r="E121" t="str">
            <v xml:space="preserve">GP - Windsor and Maidenhead (Royal Borough of)    </v>
          </cell>
          <cell r="F121" t="str">
            <v>Y</v>
          </cell>
          <cell r="G121" t="str">
            <v>N</v>
          </cell>
          <cell r="H121" t="str">
            <v>N</v>
          </cell>
          <cell r="I121" t="str">
            <v>N</v>
          </cell>
          <cell r="J121" t="str">
            <v>Y</v>
          </cell>
          <cell r="K121" t="str">
            <v>N</v>
          </cell>
          <cell r="L121" t="str">
            <v>N</v>
          </cell>
          <cell r="M121" t="str">
            <v>N</v>
          </cell>
          <cell r="N121" t="str">
            <v>N</v>
          </cell>
          <cell r="O121" t="str">
            <v>N</v>
          </cell>
          <cell r="P121" t="str">
            <v>N</v>
          </cell>
          <cell r="Q121" t="str">
            <v>N</v>
          </cell>
          <cell r="R121">
            <v>1</v>
          </cell>
        </row>
        <row r="122">
          <cell r="A122" t="str">
            <v>E0306X</v>
          </cell>
          <cell r="B122" t="str">
            <v xml:space="preserve">Wokingham Council                                 </v>
          </cell>
          <cell r="C122" t="str">
            <v>0306GP</v>
          </cell>
          <cell r="D122" t="str">
            <v>T</v>
          </cell>
          <cell r="E122" t="str">
            <v xml:space="preserve">GP - Wokingham Council                            </v>
          </cell>
          <cell r="F122" t="str">
            <v>Y</v>
          </cell>
          <cell r="G122" t="str">
            <v>N</v>
          </cell>
          <cell r="H122" t="str">
            <v>N</v>
          </cell>
          <cell r="I122" t="str">
            <v>N</v>
          </cell>
          <cell r="J122" t="str">
            <v>Y</v>
          </cell>
          <cell r="K122" t="str">
            <v>N</v>
          </cell>
          <cell r="L122" t="str">
            <v>N</v>
          </cell>
          <cell r="M122" t="str">
            <v>N</v>
          </cell>
          <cell r="N122" t="str">
            <v>N</v>
          </cell>
          <cell r="O122" t="str">
            <v>N</v>
          </cell>
          <cell r="P122" t="str">
            <v>N</v>
          </cell>
          <cell r="Q122" t="str">
            <v>N</v>
          </cell>
          <cell r="R122">
            <v>1</v>
          </cell>
        </row>
        <row r="123">
          <cell r="A123" t="str">
            <v>E0401X</v>
          </cell>
          <cell r="B123" t="str">
            <v xml:space="preserve">Milton Keynes Council                             </v>
          </cell>
          <cell r="C123" t="str">
            <v>0401GP</v>
          </cell>
          <cell r="D123" t="str">
            <v>T</v>
          </cell>
          <cell r="E123" t="str">
            <v xml:space="preserve">GP - Milton Keynes Council                        </v>
          </cell>
          <cell r="F123" t="str">
            <v>Y</v>
          </cell>
          <cell r="G123" t="str">
            <v>N</v>
          </cell>
          <cell r="H123" t="str">
            <v>N</v>
          </cell>
          <cell r="I123" t="str">
            <v>N</v>
          </cell>
          <cell r="J123" t="str">
            <v>Y</v>
          </cell>
          <cell r="K123" t="str">
            <v>N</v>
          </cell>
          <cell r="L123" t="str">
            <v>N</v>
          </cell>
          <cell r="M123" t="str">
            <v>N</v>
          </cell>
          <cell r="N123" t="str">
            <v>N</v>
          </cell>
          <cell r="O123" t="str">
            <v>N</v>
          </cell>
          <cell r="P123" t="str">
            <v>N</v>
          </cell>
          <cell r="Q123" t="str">
            <v>N</v>
          </cell>
          <cell r="R123">
            <v>1</v>
          </cell>
        </row>
        <row r="124">
          <cell r="A124" t="str">
            <v>E0421X</v>
          </cell>
          <cell r="B124" t="str">
            <v xml:space="preserve">Buckinghamshire County Council                    </v>
          </cell>
          <cell r="C124" t="str">
            <v>0421GP</v>
          </cell>
          <cell r="D124" t="str">
            <v>T</v>
          </cell>
          <cell r="E124" t="str">
            <v xml:space="preserve">GP - Buckinghamshire County Council               </v>
          </cell>
          <cell r="F124" t="str">
            <v>Y</v>
          </cell>
          <cell r="G124" t="str">
            <v>N</v>
          </cell>
          <cell r="H124" t="str">
            <v>N</v>
          </cell>
          <cell r="I124" t="str">
            <v>N</v>
          </cell>
          <cell r="J124" t="str">
            <v>Y</v>
          </cell>
          <cell r="K124" t="str">
            <v>N</v>
          </cell>
          <cell r="L124" t="str">
            <v>N</v>
          </cell>
          <cell r="M124" t="str">
            <v>N</v>
          </cell>
          <cell r="N124" t="str">
            <v>N</v>
          </cell>
          <cell r="O124" t="str">
            <v>N</v>
          </cell>
          <cell r="P124" t="str">
            <v>N</v>
          </cell>
          <cell r="Q124" t="str">
            <v>N</v>
          </cell>
          <cell r="R124">
            <v>1</v>
          </cell>
        </row>
        <row r="125">
          <cell r="A125" t="str">
            <v>E0431X</v>
          </cell>
          <cell r="B125" t="str">
            <v xml:space="preserve">Aylesbury Vale District Council                   </v>
          </cell>
          <cell r="C125" t="str">
            <v>0431GP</v>
          </cell>
          <cell r="D125" t="str">
            <v>T</v>
          </cell>
          <cell r="E125" t="str">
            <v xml:space="preserve">GP - Aylesbury Vale District Council              </v>
          </cell>
          <cell r="F125" t="str">
            <v>Y</v>
          </cell>
          <cell r="G125" t="str">
            <v>N</v>
          </cell>
          <cell r="H125" t="str">
            <v>N</v>
          </cell>
          <cell r="I125" t="str">
            <v>N</v>
          </cell>
          <cell r="J125" t="str">
            <v>Y</v>
          </cell>
          <cell r="K125" t="str">
            <v>N</v>
          </cell>
          <cell r="L125" t="str">
            <v>N</v>
          </cell>
          <cell r="M125" t="str">
            <v>N</v>
          </cell>
          <cell r="N125" t="str">
            <v>N</v>
          </cell>
          <cell r="O125" t="str">
            <v>N</v>
          </cell>
          <cell r="P125" t="str">
            <v>N</v>
          </cell>
          <cell r="Q125" t="str">
            <v>N</v>
          </cell>
          <cell r="R125">
            <v>1</v>
          </cell>
        </row>
        <row r="126">
          <cell r="A126" t="str">
            <v>E0432X</v>
          </cell>
          <cell r="B126" t="str">
            <v xml:space="preserve">Chiltern District Council                         </v>
          </cell>
          <cell r="C126" t="str">
            <v>0432GP</v>
          </cell>
          <cell r="D126" t="str">
            <v>T</v>
          </cell>
          <cell r="E126" t="str">
            <v xml:space="preserve">GP - Chiltern District Council                    </v>
          </cell>
          <cell r="F126" t="str">
            <v>Y</v>
          </cell>
          <cell r="G126" t="str">
            <v>N</v>
          </cell>
          <cell r="H126" t="str">
            <v>N</v>
          </cell>
          <cell r="I126" t="str">
            <v>N</v>
          </cell>
          <cell r="J126" t="str">
            <v>Y</v>
          </cell>
          <cell r="K126" t="str">
            <v>N</v>
          </cell>
          <cell r="L126" t="str">
            <v>N</v>
          </cell>
          <cell r="M126" t="str">
            <v>N</v>
          </cell>
          <cell r="N126" t="str">
            <v>N</v>
          </cell>
          <cell r="O126" t="str">
            <v>N</v>
          </cell>
          <cell r="P126" t="str">
            <v>N</v>
          </cell>
          <cell r="Q126" t="str">
            <v>N</v>
          </cell>
          <cell r="R126">
            <v>1</v>
          </cell>
        </row>
        <row r="127">
          <cell r="A127" t="str">
            <v>E0434X</v>
          </cell>
          <cell r="B127" t="str">
            <v xml:space="preserve">South Bucks District Council                      </v>
          </cell>
          <cell r="C127" t="str">
            <v>0434GP</v>
          </cell>
          <cell r="D127" t="str">
            <v>T</v>
          </cell>
          <cell r="E127" t="str">
            <v xml:space="preserve">GP - South Bucks District Council                 </v>
          </cell>
          <cell r="F127" t="str">
            <v>Y</v>
          </cell>
          <cell r="G127" t="str">
            <v>N</v>
          </cell>
          <cell r="H127" t="str">
            <v>N</v>
          </cell>
          <cell r="I127" t="str">
            <v>N</v>
          </cell>
          <cell r="J127" t="str">
            <v>Y</v>
          </cell>
          <cell r="K127" t="str">
            <v>N</v>
          </cell>
          <cell r="L127" t="str">
            <v>N</v>
          </cell>
          <cell r="M127" t="str">
            <v>N</v>
          </cell>
          <cell r="N127" t="str">
            <v>N</v>
          </cell>
          <cell r="O127" t="str">
            <v>N</v>
          </cell>
          <cell r="P127" t="str">
            <v>N</v>
          </cell>
          <cell r="Q127" t="str">
            <v>N</v>
          </cell>
          <cell r="R127">
            <v>1</v>
          </cell>
        </row>
        <row r="128">
          <cell r="A128" t="str">
            <v>E0435X</v>
          </cell>
          <cell r="B128" t="str">
            <v xml:space="preserve">Wycombe District Council                          </v>
          </cell>
          <cell r="C128" t="str">
            <v>0435GP</v>
          </cell>
          <cell r="D128" t="str">
            <v>T</v>
          </cell>
          <cell r="E128" t="str">
            <v xml:space="preserve">GP - Wycombe District Council                     </v>
          </cell>
          <cell r="F128" t="str">
            <v>Y</v>
          </cell>
          <cell r="G128" t="str">
            <v>N</v>
          </cell>
          <cell r="H128" t="str">
            <v>N</v>
          </cell>
          <cell r="I128" t="str">
            <v>N</v>
          </cell>
          <cell r="J128" t="str">
            <v>Y</v>
          </cell>
          <cell r="K128" t="str">
            <v>N</v>
          </cell>
          <cell r="L128" t="str">
            <v>N</v>
          </cell>
          <cell r="M128" t="str">
            <v>N</v>
          </cell>
          <cell r="N128" t="str">
            <v>N</v>
          </cell>
          <cell r="O128" t="str">
            <v>N</v>
          </cell>
          <cell r="P128" t="str">
            <v>N</v>
          </cell>
          <cell r="Q128" t="str">
            <v>N</v>
          </cell>
          <cell r="R128">
            <v>1</v>
          </cell>
        </row>
        <row r="129">
          <cell r="A129" t="str">
            <v>E0501X</v>
          </cell>
          <cell r="B129" t="str">
            <v xml:space="preserve">Peterborough City Council                         </v>
          </cell>
          <cell r="C129" t="str">
            <v>0501GP</v>
          </cell>
          <cell r="D129" t="str">
            <v>T</v>
          </cell>
          <cell r="E129" t="str">
            <v xml:space="preserve">GP - Peterborough City Council                    </v>
          </cell>
          <cell r="F129" t="str">
            <v>Y</v>
          </cell>
          <cell r="G129" t="str">
            <v>N</v>
          </cell>
          <cell r="H129" t="str">
            <v>N</v>
          </cell>
          <cell r="I129" t="str">
            <v>N</v>
          </cell>
          <cell r="J129" t="str">
            <v>Y</v>
          </cell>
          <cell r="K129" t="str">
            <v>N</v>
          </cell>
          <cell r="L129" t="str">
            <v>N</v>
          </cell>
          <cell r="M129" t="str">
            <v>N</v>
          </cell>
          <cell r="N129" t="str">
            <v>N</v>
          </cell>
          <cell r="O129" t="str">
            <v>N</v>
          </cell>
          <cell r="P129" t="str">
            <v>N</v>
          </cell>
          <cell r="Q129" t="str">
            <v>N</v>
          </cell>
          <cell r="R129">
            <v>1</v>
          </cell>
        </row>
        <row r="130">
          <cell r="A130" t="str">
            <v>E0521X</v>
          </cell>
          <cell r="B130" t="str">
            <v xml:space="preserve">Cambridgeshire County Council                     </v>
          </cell>
          <cell r="C130" t="str">
            <v>0521GP</v>
          </cell>
          <cell r="D130" t="str">
            <v>T</v>
          </cell>
          <cell r="E130" t="str">
            <v xml:space="preserve">GP - Cambridgeshire County Council                </v>
          </cell>
          <cell r="F130" t="str">
            <v>Y</v>
          </cell>
          <cell r="G130" t="str">
            <v>N</v>
          </cell>
          <cell r="H130" t="str">
            <v>N</v>
          </cell>
          <cell r="I130" t="str">
            <v>N</v>
          </cell>
          <cell r="J130" t="str">
            <v>Y</v>
          </cell>
          <cell r="K130" t="str">
            <v>N</v>
          </cell>
          <cell r="L130" t="str">
            <v>N</v>
          </cell>
          <cell r="M130" t="str">
            <v>N</v>
          </cell>
          <cell r="N130" t="str">
            <v>N</v>
          </cell>
          <cell r="O130" t="str">
            <v>N</v>
          </cell>
          <cell r="P130" t="str">
            <v>N</v>
          </cell>
          <cell r="Q130" t="str">
            <v>N</v>
          </cell>
          <cell r="R130">
            <v>1</v>
          </cell>
        </row>
        <row r="131">
          <cell r="A131" t="str">
            <v>E0531X</v>
          </cell>
          <cell r="B131" t="str">
            <v xml:space="preserve">Cambridge City Council                            </v>
          </cell>
          <cell r="C131" t="str">
            <v>0531GP</v>
          </cell>
          <cell r="D131" t="str">
            <v>T</v>
          </cell>
          <cell r="E131" t="str">
            <v xml:space="preserve">GP - Cambridge City Council                       </v>
          </cell>
          <cell r="F131" t="str">
            <v>Y</v>
          </cell>
          <cell r="G131" t="str">
            <v>N</v>
          </cell>
          <cell r="H131" t="str">
            <v>N</v>
          </cell>
          <cell r="I131" t="str">
            <v>N</v>
          </cell>
          <cell r="J131" t="str">
            <v>Y</v>
          </cell>
          <cell r="K131" t="str">
            <v>N</v>
          </cell>
          <cell r="L131" t="str">
            <v>N</v>
          </cell>
          <cell r="M131" t="str">
            <v>N</v>
          </cell>
          <cell r="N131" t="str">
            <v>N</v>
          </cell>
          <cell r="O131" t="str">
            <v>N</v>
          </cell>
          <cell r="P131" t="str">
            <v>N</v>
          </cell>
          <cell r="Q131" t="str">
            <v>N</v>
          </cell>
          <cell r="R131">
            <v>1</v>
          </cell>
        </row>
        <row r="132">
          <cell r="A132" t="str">
            <v>E0532X</v>
          </cell>
          <cell r="B132" t="str">
            <v xml:space="preserve">East Cambridgeshire District Council              </v>
          </cell>
          <cell r="C132" t="str">
            <v>0532GP</v>
          </cell>
          <cell r="D132" t="str">
            <v>T</v>
          </cell>
          <cell r="E132" t="str">
            <v xml:space="preserve">GP - East Cambridgeshire District Council         </v>
          </cell>
          <cell r="F132" t="str">
            <v>Y</v>
          </cell>
          <cell r="G132" t="str">
            <v>N</v>
          </cell>
          <cell r="H132" t="str">
            <v>N</v>
          </cell>
          <cell r="I132" t="str">
            <v>N</v>
          </cell>
          <cell r="J132" t="str">
            <v>Y</v>
          </cell>
          <cell r="K132" t="str">
            <v>N</v>
          </cell>
          <cell r="L132" t="str">
            <v>N</v>
          </cell>
          <cell r="M132" t="str">
            <v>N</v>
          </cell>
          <cell r="N132" t="str">
            <v>N</v>
          </cell>
          <cell r="O132" t="str">
            <v>N</v>
          </cell>
          <cell r="P132" t="str">
            <v>N</v>
          </cell>
          <cell r="Q132" t="str">
            <v>N</v>
          </cell>
          <cell r="R132">
            <v>1</v>
          </cell>
        </row>
        <row r="133">
          <cell r="A133" t="str">
            <v>E0533X</v>
          </cell>
          <cell r="B133" t="str">
            <v xml:space="preserve">Fenland District Council                          </v>
          </cell>
          <cell r="C133" t="str">
            <v>0533GP</v>
          </cell>
          <cell r="D133" t="str">
            <v>T</v>
          </cell>
          <cell r="E133" t="str">
            <v xml:space="preserve">GP - Fenland District Council                     </v>
          </cell>
          <cell r="F133" t="str">
            <v>Y</v>
          </cell>
          <cell r="G133" t="str">
            <v>N</v>
          </cell>
          <cell r="H133" t="str">
            <v>N</v>
          </cell>
          <cell r="I133" t="str">
            <v>N</v>
          </cell>
          <cell r="J133" t="str">
            <v>Y</v>
          </cell>
          <cell r="K133" t="str">
            <v>N</v>
          </cell>
          <cell r="L133" t="str">
            <v>N</v>
          </cell>
          <cell r="M133" t="str">
            <v>N</v>
          </cell>
          <cell r="N133" t="str">
            <v>N</v>
          </cell>
          <cell r="O133" t="str">
            <v>N</v>
          </cell>
          <cell r="P133" t="str">
            <v>N</v>
          </cell>
          <cell r="Q133" t="str">
            <v>N</v>
          </cell>
          <cell r="R133">
            <v>1</v>
          </cell>
        </row>
        <row r="134">
          <cell r="A134" t="str">
            <v>E0536X</v>
          </cell>
          <cell r="B134" t="str">
            <v xml:space="preserve">South Cambridgeshire District Council             </v>
          </cell>
          <cell r="C134" t="str">
            <v>0536GP</v>
          </cell>
          <cell r="D134" t="str">
            <v>T</v>
          </cell>
          <cell r="E134" t="str">
            <v xml:space="preserve">GP - South Cambridgeshire District Council        </v>
          </cell>
          <cell r="F134" t="str">
            <v>Y</v>
          </cell>
          <cell r="G134" t="str">
            <v>N</v>
          </cell>
          <cell r="H134" t="str">
            <v>N</v>
          </cell>
          <cell r="I134" t="str">
            <v>N</v>
          </cell>
          <cell r="J134" t="str">
            <v>Y</v>
          </cell>
          <cell r="K134" t="str">
            <v>N</v>
          </cell>
          <cell r="L134" t="str">
            <v>N</v>
          </cell>
          <cell r="M134" t="str">
            <v>N</v>
          </cell>
          <cell r="N134" t="str">
            <v>N</v>
          </cell>
          <cell r="O134" t="str">
            <v>N</v>
          </cell>
          <cell r="P134" t="str">
            <v>N</v>
          </cell>
          <cell r="Q134" t="str">
            <v>N</v>
          </cell>
          <cell r="R134">
            <v>1</v>
          </cell>
        </row>
        <row r="135">
          <cell r="A135" t="str">
            <v>E0551X</v>
          </cell>
          <cell r="B135" t="str">
            <v xml:space="preserve">Huntingdonshire District Council                  </v>
          </cell>
          <cell r="C135" t="str">
            <v>0551GP</v>
          </cell>
          <cell r="D135" t="str">
            <v>T</v>
          </cell>
          <cell r="E135" t="str">
            <v xml:space="preserve">GP - Huntingdonshire District Council             </v>
          </cell>
          <cell r="F135" t="str">
            <v>Y</v>
          </cell>
          <cell r="G135" t="str">
            <v>N</v>
          </cell>
          <cell r="H135" t="str">
            <v>N</v>
          </cell>
          <cell r="I135" t="str">
            <v>N</v>
          </cell>
          <cell r="J135" t="str">
            <v>Y</v>
          </cell>
          <cell r="K135" t="str">
            <v>N</v>
          </cell>
          <cell r="L135" t="str">
            <v>N</v>
          </cell>
          <cell r="M135" t="str">
            <v>N</v>
          </cell>
          <cell r="N135" t="str">
            <v>N</v>
          </cell>
          <cell r="O135" t="str">
            <v>N</v>
          </cell>
          <cell r="P135" t="str">
            <v>N</v>
          </cell>
          <cell r="Q135" t="str">
            <v>N</v>
          </cell>
          <cell r="R135">
            <v>1</v>
          </cell>
        </row>
        <row r="136">
          <cell r="A136" t="str">
            <v>E0601X</v>
          </cell>
          <cell r="B136" t="str">
            <v xml:space="preserve">Halton Borough Council                            </v>
          </cell>
          <cell r="C136" t="str">
            <v>0601GP</v>
          </cell>
          <cell r="D136" t="str">
            <v>T</v>
          </cell>
          <cell r="E136" t="str">
            <v xml:space="preserve">GP - Halton Borough Council                       </v>
          </cell>
          <cell r="F136" t="str">
            <v>Y</v>
          </cell>
          <cell r="G136" t="str">
            <v>N</v>
          </cell>
          <cell r="H136" t="str">
            <v>N</v>
          </cell>
          <cell r="I136" t="str">
            <v>N</v>
          </cell>
          <cell r="J136" t="str">
            <v>Y</v>
          </cell>
          <cell r="K136" t="str">
            <v>N</v>
          </cell>
          <cell r="L136" t="str">
            <v>N</v>
          </cell>
          <cell r="M136" t="str">
            <v>N</v>
          </cell>
          <cell r="N136" t="str">
            <v>N</v>
          </cell>
          <cell r="O136" t="str">
            <v>N</v>
          </cell>
          <cell r="P136" t="str">
            <v>N</v>
          </cell>
          <cell r="Q136" t="str">
            <v>N</v>
          </cell>
          <cell r="R136">
            <v>1</v>
          </cell>
        </row>
        <row r="137">
          <cell r="A137" t="str">
            <v>E0602X</v>
          </cell>
          <cell r="B137" t="str">
            <v xml:space="preserve">Warrington Borough Council                        </v>
          </cell>
          <cell r="C137" t="str">
            <v>0602GP</v>
          </cell>
          <cell r="D137" t="str">
            <v>T</v>
          </cell>
          <cell r="E137" t="str">
            <v xml:space="preserve">GP - Warrington Borough Council                   </v>
          </cell>
          <cell r="F137" t="str">
            <v>Y</v>
          </cell>
          <cell r="G137" t="str">
            <v>N</v>
          </cell>
          <cell r="H137" t="str">
            <v>N</v>
          </cell>
          <cell r="I137" t="str">
            <v>N</v>
          </cell>
          <cell r="J137" t="str">
            <v>Y</v>
          </cell>
          <cell r="K137" t="str">
            <v>N</v>
          </cell>
          <cell r="L137" t="str">
            <v>N</v>
          </cell>
          <cell r="M137" t="str">
            <v>N</v>
          </cell>
          <cell r="N137" t="str">
            <v>N</v>
          </cell>
          <cell r="O137" t="str">
            <v>N</v>
          </cell>
          <cell r="P137" t="str">
            <v>N</v>
          </cell>
          <cell r="Q137" t="str">
            <v>N</v>
          </cell>
          <cell r="R137">
            <v>1</v>
          </cell>
        </row>
        <row r="138">
          <cell r="A138" t="str">
            <v>E0603X</v>
          </cell>
          <cell r="B138" t="str">
            <v xml:space="preserve">Cheshire East Unitary Authority                   </v>
          </cell>
          <cell r="C138" t="str">
            <v>0603GP</v>
          </cell>
          <cell r="D138" t="str">
            <v>T</v>
          </cell>
          <cell r="E138" t="str">
            <v xml:space="preserve">GP - Cheshire East Unitary Authority              </v>
          </cell>
          <cell r="F138" t="str">
            <v>Y</v>
          </cell>
          <cell r="G138" t="str">
            <v>N</v>
          </cell>
          <cell r="H138" t="str">
            <v>N</v>
          </cell>
          <cell r="I138" t="str">
            <v>N</v>
          </cell>
          <cell r="J138" t="str">
            <v>Y</v>
          </cell>
          <cell r="K138" t="str">
            <v>N</v>
          </cell>
          <cell r="L138" t="str">
            <v>N</v>
          </cell>
          <cell r="M138" t="str">
            <v>N</v>
          </cell>
          <cell r="N138" t="str">
            <v>N</v>
          </cell>
          <cell r="O138" t="str">
            <v>N</v>
          </cell>
          <cell r="P138" t="str">
            <v>N</v>
          </cell>
          <cell r="Q138" t="str">
            <v>N</v>
          </cell>
          <cell r="R138">
            <v>1</v>
          </cell>
        </row>
        <row r="139">
          <cell r="A139" t="str">
            <v>E0604X</v>
          </cell>
          <cell r="B139" t="str">
            <v xml:space="preserve">Cheshire West and Chester Unitary Authority       </v>
          </cell>
          <cell r="C139" t="str">
            <v>0604GP</v>
          </cell>
          <cell r="D139" t="str">
            <v>T</v>
          </cell>
          <cell r="E139" t="str">
            <v xml:space="preserve">GP - Cheshire West and Chester Unitary Authority  </v>
          </cell>
          <cell r="F139" t="str">
            <v>Y</v>
          </cell>
          <cell r="G139" t="str">
            <v>N</v>
          </cell>
          <cell r="H139" t="str">
            <v>N</v>
          </cell>
          <cell r="I139" t="str">
            <v>N</v>
          </cell>
          <cell r="J139" t="str">
            <v>Y</v>
          </cell>
          <cell r="K139" t="str">
            <v>N</v>
          </cell>
          <cell r="L139" t="str">
            <v>N</v>
          </cell>
          <cell r="M139" t="str">
            <v>N</v>
          </cell>
          <cell r="N139" t="str">
            <v>N</v>
          </cell>
          <cell r="O139" t="str">
            <v>N</v>
          </cell>
          <cell r="P139" t="str">
            <v>N</v>
          </cell>
          <cell r="Q139" t="str">
            <v>N</v>
          </cell>
          <cell r="R139">
            <v>1</v>
          </cell>
        </row>
        <row r="140">
          <cell r="A140" t="str">
            <v>E0701X</v>
          </cell>
          <cell r="B140" t="str">
            <v xml:space="preserve">Hartlepool Borough Council                        </v>
          </cell>
          <cell r="C140" t="str">
            <v>0701GP</v>
          </cell>
          <cell r="D140" t="str">
            <v>T</v>
          </cell>
          <cell r="E140" t="str">
            <v xml:space="preserve">GP - Hartlepool Borough Council                   </v>
          </cell>
          <cell r="F140" t="str">
            <v>Y</v>
          </cell>
          <cell r="G140" t="str">
            <v>N</v>
          </cell>
          <cell r="H140" t="str">
            <v>N</v>
          </cell>
          <cell r="I140" t="str">
            <v>N</v>
          </cell>
          <cell r="J140" t="str">
            <v>Y</v>
          </cell>
          <cell r="K140" t="str">
            <v>N</v>
          </cell>
          <cell r="L140" t="str">
            <v>N</v>
          </cell>
          <cell r="M140" t="str">
            <v>N</v>
          </cell>
          <cell r="N140" t="str">
            <v>N</v>
          </cell>
          <cell r="O140" t="str">
            <v>N</v>
          </cell>
          <cell r="P140" t="str">
            <v>N</v>
          </cell>
          <cell r="Q140" t="str">
            <v>N</v>
          </cell>
          <cell r="R140">
            <v>1</v>
          </cell>
        </row>
        <row r="141">
          <cell r="A141" t="str">
            <v>E0702X</v>
          </cell>
          <cell r="B141" t="str">
            <v xml:space="preserve">Middlesbrough Council                             </v>
          </cell>
          <cell r="C141" t="str">
            <v>0702GP</v>
          </cell>
          <cell r="D141" t="str">
            <v>T</v>
          </cell>
          <cell r="E141" t="str">
            <v xml:space="preserve">GP - Middlesbrough Council                        </v>
          </cell>
          <cell r="F141" t="str">
            <v>Y</v>
          </cell>
          <cell r="G141" t="str">
            <v>N</v>
          </cell>
          <cell r="H141" t="str">
            <v>N</v>
          </cell>
          <cell r="I141" t="str">
            <v>N</v>
          </cell>
          <cell r="J141" t="str">
            <v>Y</v>
          </cell>
          <cell r="K141" t="str">
            <v>N</v>
          </cell>
          <cell r="L141" t="str">
            <v>N</v>
          </cell>
          <cell r="M141" t="str">
            <v>N</v>
          </cell>
          <cell r="N141" t="str">
            <v>N</v>
          </cell>
          <cell r="O141" t="str">
            <v>N</v>
          </cell>
          <cell r="P141" t="str">
            <v>N</v>
          </cell>
          <cell r="Q141" t="str">
            <v>N</v>
          </cell>
          <cell r="R141">
            <v>1</v>
          </cell>
        </row>
        <row r="142">
          <cell r="A142" t="str">
            <v>E0703X</v>
          </cell>
          <cell r="B142" t="str">
            <v xml:space="preserve">Redcar and Cleveland Borough Council              </v>
          </cell>
          <cell r="C142" t="str">
            <v>0703GP</v>
          </cell>
          <cell r="D142" t="str">
            <v>T</v>
          </cell>
          <cell r="E142" t="str">
            <v xml:space="preserve">GP - Redcar and Cleveland Borough Council         </v>
          </cell>
          <cell r="F142" t="str">
            <v>Y</v>
          </cell>
          <cell r="G142" t="str">
            <v>N</v>
          </cell>
          <cell r="H142" t="str">
            <v>N</v>
          </cell>
          <cell r="I142" t="str">
            <v>N</v>
          </cell>
          <cell r="J142" t="str">
            <v>Y</v>
          </cell>
          <cell r="K142" t="str">
            <v>N</v>
          </cell>
          <cell r="L142" t="str">
            <v>N</v>
          </cell>
          <cell r="M142" t="str">
            <v>N</v>
          </cell>
          <cell r="N142" t="str">
            <v>N</v>
          </cell>
          <cell r="O142" t="str">
            <v>N</v>
          </cell>
          <cell r="P142" t="str">
            <v>N</v>
          </cell>
          <cell r="Q142" t="str">
            <v>N</v>
          </cell>
          <cell r="R142">
            <v>1</v>
          </cell>
        </row>
        <row r="143">
          <cell r="A143" t="str">
            <v>E0704X</v>
          </cell>
          <cell r="B143" t="str">
            <v xml:space="preserve">Stockton-on-Tees Borough Council                  </v>
          </cell>
          <cell r="C143" t="str">
            <v>0704GP</v>
          </cell>
          <cell r="D143" t="str">
            <v>T</v>
          </cell>
          <cell r="E143" t="str">
            <v xml:space="preserve">GP - Stockton-on-Tees Borough Council             </v>
          </cell>
          <cell r="F143" t="str">
            <v>Y</v>
          </cell>
          <cell r="G143" t="str">
            <v>N</v>
          </cell>
          <cell r="H143" t="str">
            <v>N</v>
          </cell>
          <cell r="I143" t="str">
            <v>N</v>
          </cell>
          <cell r="J143" t="str">
            <v>Y</v>
          </cell>
          <cell r="K143" t="str">
            <v>N</v>
          </cell>
          <cell r="L143" t="str">
            <v>N</v>
          </cell>
          <cell r="M143" t="str">
            <v>N</v>
          </cell>
          <cell r="N143" t="str">
            <v>N</v>
          </cell>
          <cell r="O143" t="str">
            <v>N</v>
          </cell>
          <cell r="P143" t="str">
            <v>N</v>
          </cell>
          <cell r="Q143" t="str">
            <v>N</v>
          </cell>
          <cell r="R143">
            <v>1</v>
          </cell>
        </row>
        <row r="144">
          <cell r="A144" t="str">
            <v>E0801X</v>
          </cell>
          <cell r="B144" t="str">
            <v xml:space="preserve">Cornwall Unitary Authority                        </v>
          </cell>
          <cell r="C144" t="str">
            <v>0801GP</v>
          </cell>
          <cell r="D144" t="str">
            <v>T</v>
          </cell>
          <cell r="E144" t="str">
            <v xml:space="preserve">GP - Cornwall Unitary Authority                   </v>
          </cell>
          <cell r="F144" t="str">
            <v>Y</v>
          </cell>
          <cell r="G144" t="str">
            <v>N</v>
          </cell>
          <cell r="H144" t="str">
            <v>N</v>
          </cell>
          <cell r="I144" t="str">
            <v>N</v>
          </cell>
          <cell r="J144" t="str">
            <v>Y</v>
          </cell>
          <cell r="K144" t="str">
            <v>N</v>
          </cell>
          <cell r="L144" t="str">
            <v>N</v>
          </cell>
          <cell r="M144" t="str">
            <v>N</v>
          </cell>
          <cell r="N144" t="str">
            <v>N</v>
          </cell>
          <cell r="O144" t="str">
            <v>N</v>
          </cell>
          <cell r="P144" t="str">
            <v>N</v>
          </cell>
          <cell r="Q144" t="str">
            <v>N</v>
          </cell>
          <cell r="R144">
            <v>1</v>
          </cell>
        </row>
        <row r="145">
          <cell r="A145" t="str">
            <v>E0920X</v>
          </cell>
          <cell r="B145" t="str">
            <v xml:space="preserve">Cumbria County Council                            </v>
          </cell>
          <cell r="C145" t="str">
            <v>0920GP</v>
          </cell>
          <cell r="D145" t="str">
            <v>T</v>
          </cell>
          <cell r="E145" t="str">
            <v xml:space="preserve">GP - Cumbria County Council                       </v>
          </cell>
          <cell r="F145" t="str">
            <v>Y</v>
          </cell>
          <cell r="G145" t="str">
            <v>N</v>
          </cell>
          <cell r="H145" t="str">
            <v>N</v>
          </cell>
          <cell r="I145" t="str">
            <v>N</v>
          </cell>
          <cell r="J145" t="str">
            <v>Y</v>
          </cell>
          <cell r="K145" t="str">
            <v>N</v>
          </cell>
          <cell r="L145" t="str">
            <v>N</v>
          </cell>
          <cell r="M145" t="str">
            <v>N</v>
          </cell>
          <cell r="N145" t="str">
            <v>N</v>
          </cell>
          <cell r="O145" t="str">
            <v>N</v>
          </cell>
          <cell r="P145" t="str">
            <v>N</v>
          </cell>
          <cell r="Q145" t="str">
            <v>N</v>
          </cell>
          <cell r="R145">
            <v>1</v>
          </cell>
        </row>
        <row r="146">
          <cell r="A146" t="str">
            <v>E0931X</v>
          </cell>
          <cell r="B146" t="str">
            <v xml:space="preserve">Allerdale Borough Council                         </v>
          </cell>
          <cell r="C146" t="str">
            <v>0931GP</v>
          </cell>
          <cell r="D146" t="str">
            <v>T</v>
          </cell>
          <cell r="E146" t="str">
            <v xml:space="preserve">GP - Allerdale Borough Council                    </v>
          </cell>
          <cell r="F146" t="str">
            <v>Y</v>
          </cell>
          <cell r="G146" t="str">
            <v>N</v>
          </cell>
          <cell r="H146" t="str">
            <v>N</v>
          </cell>
          <cell r="I146" t="str">
            <v>N</v>
          </cell>
          <cell r="J146" t="str">
            <v>Y</v>
          </cell>
          <cell r="K146" t="str">
            <v>N</v>
          </cell>
          <cell r="L146" t="str">
            <v>N</v>
          </cell>
          <cell r="M146" t="str">
            <v>N</v>
          </cell>
          <cell r="N146" t="str">
            <v>N</v>
          </cell>
          <cell r="O146" t="str">
            <v>N</v>
          </cell>
          <cell r="P146" t="str">
            <v>N</v>
          </cell>
          <cell r="Q146" t="str">
            <v>N</v>
          </cell>
          <cell r="R146">
            <v>1</v>
          </cell>
        </row>
        <row r="147">
          <cell r="A147" t="str">
            <v>E0932X</v>
          </cell>
          <cell r="B147" t="str">
            <v xml:space="preserve">Barrow-in-Furness Borough Council                 </v>
          </cell>
          <cell r="C147" t="str">
            <v>0932GP</v>
          </cell>
          <cell r="D147" t="str">
            <v>T</v>
          </cell>
          <cell r="E147" t="str">
            <v xml:space="preserve">GP - Barrow-in-Furness Borough Council            </v>
          </cell>
          <cell r="F147" t="str">
            <v>Y</v>
          </cell>
          <cell r="G147" t="str">
            <v>N</v>
          </cell>
          <cell r="H147" t="str">
            <v>N</v>
          </cell>
          <cell r="I147" t="str">
            <v>N</v>
          </cell>
          <cell r="J147" t="str">
            <v>Y</v>
          </cell>
          <cell r="K147" t="str">
            <v>N</v>
          </cell>
          <cell r="L147" t="str">
            <v>N</v>
          </cell>
          <cell r="M147" t="str">
            <v>N</v>
          </cell>
          <cell r="N147" t="str">
            <v>N</v>
          </cell>
          <cell r="O147" t="str">
            <v>N</v>
          </cell>
          <cell r="P147" t="str">
            <v>N</v>
          </cell>
          <cell r="Q147" t="str">
            <v>N</v>
          </cell>
          <cell r="R147">
            <v>1</v>
          </cell>
        </row>
        <row r="148">
          <cell r="A148" t="str">
            <v>E0933X</v>
          </cell>
          <cell r="B148" t="str">
            <v xml:space="preserve">Carlisle City Council                             </v>
          </cell>
          <cell r="C148" t="str">
            <v>0933GP</v>
          </cell>
          <cell r="D148" t="str">
            <v>T</v>
          </cell>
          <cell r="E148" t="str">
            <v xml:space="preserve">GP - Carlisle City Council                        </v>
          </cell>
          <cell r="F148" t="str">
            <v>Y</v>
          </cell>
          <cell r="G148" t="str">
            <v>N</v>
          </cell>
          <cell r="H148" t="str">
            <v>N</v>
          </cell>
          <cell r="I148" t="str">
            <v>N</v>
          </cell>
          <cell r="J148" t="str">
            <v>Y</v>
          </cell>
          <cell r="K148" t="str">
            <v>N</v>
          </cell>
          <cell r="L148" t="str">
            <v>N</v>
          </cell>
          <cell r="M148" t="str">
            <v>N</v>
          </cell>
          <cell r="N148" t="str">
            <v>N</v>
          </cell>
          <cell r="O148" t="str">
            <v>N</v>
          </cell>
          <cell r="P148" t="str">
            <v>N</v>
          </cell>
          <cell r="Q148" t="str">
            <v>N</v>
          </cell>
          <cell r="R148">
            <v>1</v>
          </cell>
        </row>
        <row r="149">
          <cell r="A149" t="str">
            <v>E0934X</v>
          </cell>
          <cell r="B149" t="str">
            <v xml:space="preserve">Copeland Borough Council                          </v>
          </cell>
          <cell r="C149" t="str">
            <v>0934GP</v>
          </cell>
          <cell r="D149" t="str">
            <v>T</v>
          </cell>
          <cell r="E149" t="str">
            <v xml:space="preserve">GP - Copeland Borough Council                     </v>
          </cell>
          <cell r="F149" t="str">
            <v>Y</v>
          </cell>
          <cell r="G149" t="str">
            <v>N</v>
          </cell>
          <cell r="H149" t="str">
            <v>N</v>
          </cell>
          <cell r="I149" t="str">
            <v>N</v>
          </cell>
          <cell r="J149" t="str">
            <v>Y</v>
          </cell>
          <cell r="K149" t="str">
            <v>N</v>
          </cell>
          <cell r="L149" t="str">
            <v>N</v>
          </cell>
          <cell r="M149" t="str">
            <v>N</v>
          </cell>
          <cell r="N149" t="str">
            <v>N</v>
          </cell>
          <cell r="O149" t="str">
            <v>N</v>
          </cell>
          <cell r="P149" t="str">
            <v>N</v>
          </cell>
          <cell r="Q149" t="str">
            <v>N</v>
          </cell>
          <cell r="R149">
            <v>1</v>
          </cell>
        </row>
        <row r="150">
          <cell r="A150" t="str">
            <v>E0935X</v>
          </cell>
          <cell r="B150" t="str">
            <v xml:space="preserve">Eden District Council                             </v>
          </cell>
          <cell r="C150" t="str">
            <v>0935GP</v>
          </cell>
          <cell r="D150" t="str">
            <v>T</v>
          </cell>
          <cell r="E150" t="str">
            <v xml:space="preserve">GP - Eden District Council                        </v>
          </cell>
          <cell r="F150" t="str">
            <v>Y</v>
          </cell>
          <cell r="G150" t="str">
            <v>N</v>
          </cell>
          <cell r="H150" t="str">
            <v>N</v>
          </cell>
          <cell r="I150" t="str">
            <v>N</v>
          </cell>
          <cell r="J150" t="str">
            <v>Y</v>
          </cell>
          <cell r="K150" t="str">
            <v>N</v>
          </cell>
          <cell r="L150" t="str">
            <v>N</v>
          </cell>
          <cell r="M150" t="str">
            <v>N</v>
          </cell>
          <cell r="N150" t="str">
            <v>N</v>
          </cell>
          <cell r="O150" t="str">
            <v>N</v>
          </cell>
          <cell r="P150" t="str">
            <v>N</v>
          </cell>
          <cell r="Q150" t="str">
            <v>N</v>
          </cell>
          <cell r="R150">
            <v>1</v>
          </cell>
        </row>
        <row r="151">
          <cell r="A151" t="str">
            <v>E0936X</v>
          </cell>
          <cell r="B151" t="str">
            <v xml:space="preserve">South Lakeland District Council                   </v>
          </cell>
          <cell r="C151" t="str">
            <v>0936GP</v>
          </cell>
          <cell r="D151" t="str">
            <v>T</v>
          </cell>
          <cell r="E151" t="str">
            <v xml:space="preserve">GP - South Lakeland District Council              </v>
          </cell>
          <cell r="F151" t="str">
            <v>Y</v>
          </cell>
          <cell r="G151" t="str">
            <v>N</v>
          </cell>
          <cell r="H151" t="str">
            <v>N</v>
          </cell>
          <cell r="I151" t="str">
            <v>N</v>
          </cell>
          <cell r="J151" t="str">
            <v>Y</v>
          </cell>
          <cell r="K151" t="str">
            <v>N</v>
          </cell>
          <cell r="L151" t="str">
            <v>N</v>
          </cell>
          <cell r="M151" t="str">
            <v>N</v>
          </cell>
          <cell r="N151" t="str">
            <v>N</v>
          </cell>
          <cell r="O151" t="str">
            <v>N</v>
          </cell>
          <cell r="P151" t="str">
            <v>N</v>
          </cell>
          <cell r="Q151" t="str">
            <v>N</v>
          </cell>
          <cell r="R151">
            <v>1</v>
          </cell>
        </row>
        <row r="152">
          <cell r="A152" t="str">
            <v>E1001X</v>
          </cell>
          <cell r="B152" t="str">
            <v xml:space="preserve">Derby City Council                                </v>
          </cell>
          <cell r="C152" t="str">
            <v>1001GP</v>
          </cell>
          <cell r="D152" t="str">
            <v>T</v>
          </cell>
          <cell r="E152" t="str">
            <v xml:space="preserve">GP - Derby City Council                           </v>
          </cell>
          <cell r="F152" t="str">
            <v>Y</v>
          </cell>
          <cell r="G152" t="str">
            <v>N</v>
          </cell>
          <cell r="H152" t="str">
            <v>N</v>
          </cell>
          <cell r="I152" t="str">
            <v>N</v>
          </cell>
          <cell r="J152" t="str">
            <v>Y</v>
          </cell>
          <cell r="K152" t="str">
            <v>N</v>
          </cell>
          <cell r="L152" t="str">
            <v>N</v>
          </cell>
          <cell r="M152" t="str">
            <v>N</v>
          </cell>
          <cell r="N152" t="str">
            <v>N</v>
          </cell>
          <cell r="O152" t="str">
            <v>N</v>
          </cell>
          <cell r="P152" t="str">
            <v>N</v>
          </cell>
          <cell r="Q152" t="str">
            <v>N</v>
          </cell>
          <cell r="R152">
            <v>1</v>
          </cell>
        </row>
        <row r="153">
          <cell r="A153" t="str">
            <v>E1021X</v>
          </cell>
          <cell r="B153" t="str">
            <v xml:space="preserve">Derbyshire County Council                         </v>
          </cell>
          <cell r="C153" t="str">
            <v>1021GP</v>
          </cell>
          <cell r="D153" t="str">
            <v>T</v>
          </cell>
          <cell r="E153" t="str">
            <v xml:space="preserve">GP - Derbyshire County Council                    </v>
          </cell>
          <cell r="F153" t="str">
            <v>Y</v>
          </cell>
          <cell r="G153" t="str">
            <v>N</v>
          </cell>
          <cell r="H153" t="str">
            <v>N</v>
          </cell>
          <cell r="I153" t="str">
            <v>N</v>
          </cell>
          <cell r="J153" t="str">
            <v>Y</v>
          </cell>
          <cell r="K153" t="str">
            <v>N</v>
          </cell>
          <cell r="L153" t="str">
            <v>N</v>
          </cell>
          <cell r="M153" t="str">
            <v>N</v>
          </cell>
          <cell r="N153" t="str">
            <v>N</v>
          </cell>
          <cell r="O153" t="str">
            <v>N</v>
          </cell>
          <cell r="P153" t="str">
            <v>N</v>
          </cell>
          <cell r="Q153" t="str">
            <v>N</v>
          </cell>
          <cell r="R153">
            <v>1</v>
          </cell>
        </row>
        <row r="154">
          <cell r="A154" t="str">
            <v>E1031X</v>
          </cell>
          <cell r="B154" t="str">
            <v xml:space="preserve">Amber Valley Borough Council                      </v>
          </cell>
          <cell r="C154" t="str">
            <v>1031GP</v>
          </cell>
          <cell r="D154" t="str">
            <v>T</v>
          </cell>
          <cell r="E154" t="str">
            <v xml:space="preserve">GP - Amber Valley Borough Council                 </v>
          </cell>
          <cell r="F154" t="str">
            <v>Y</v>
          </cell>
          <cell r="G154" t="str">
            <v>N</v>
          </cell>
          <cell r="H154" t="str">
            <v>N</v>
          </cell>
          <cell r="I154" t="str">
            <v>N</v>
          </cell>
          <cell r="J154" t="str">
            <v>Y</v>
          </cell>
          <cell r="K154" t="str">
            <v>N</v>
          </cell>
          <cell r="L154" t="str">
            <v>N</v>
          </cell>
          <cell r="M154" t="str">
            <v>N</v>
          </cell>
          <cell r="N154" t="str">
            <v>N</v>
          </cell>
          <cell r="O154" t="str">
            <v>N</v>
          </cell>
          <cell r="P154" t="str">
            <v>N</v>
          </cell>
          <cell r="Q154" t="str">
            <v>N</v>
          </cell>
          <cell r="R154">
            <v>1</v>
          </cell>
        </row>
        <row r="155">
          <cell r="A155" t="str">
            <v>E1032X</v>
          </cell>
          <cell r="B155" t="str">
            <v xml:space="preserve">Bolsover District Council                         </v>
          </cell>
          <cell r="C155" t="str">
            <v>1032GP</v>
          </cell>
          <cell r="D155" t="str">
            <v>T</v>
          </cell>
          <cell r="E155" t="str">
            <v xml:space="preserve">GP - Bolsover District Council                    </v>
          </cell>
          <cell r="F155" t="str">
            <v>Y</v>
          </cell>
          <cell r="G155" t="str">
            <v>N</v>
          </cell>
          <cell r="H155" t="str">
            <v>N</v>
          </cell>
          <cell r="I155" t="str">
            <v>N</v>
          </cell>
          <cell r="J155" t="str">
            <v>Y</v>
          </cell>
          <cell r="K155" t="str">
            <v>N</v>
          </cell>
          <cell r="L155" t="str">
            <v>N</v>
          </cell>
          <cell r="M155" t="str">
            <v>N</v>
          </cell>
          <cell r="N155" t="str">
            <v>N</v>
          </cell>
          <cell r="O155" t="str">
            <v>N</v>
          </cell>
          <cell r="P155" t="str">
            <v>N</v>
          </cell>
          <cell r="Q155" t="str">
            <v>N</v>
          </cell>
          <cell r="R155">
            <v>1</v>
          </cell>
        </row>
        <row r="156">
          <cell r="A156" t="str">
            <v>E1033X</v>
          </cell>
          <cell r="B156" t="str">
            <v xml:space="preserve">Chesterfield Borough Council                      </v>
          </cell>
          <cell r="C156" t="str">
            <v>1033GP</v>
          </cell>
          <cell r="D156" t="str">
            <v>T</v>
          </cell>
          <cell r="E156" t="str">
            <v xml:space="preserve">GP - Chesterfield Borough Council                 </v>
          </cell>
          <cell r="F156" t="str">
            <v>Y</v>
          </cell>
          <cell r="G156" t="str">
            <v>N</v>
          </cell>
          <cell r="H156" t="str">
            <v>N</v>
          </cell>
          <cell r="I156" t="str">
            <v>N</v>
          </cell>
          <cell r="J156" t="str">
            <v>Y</v>
          </cell>
          <cell r="K156" t="str">
            <v>N</v>
          </cell>
          <cell r="L156" t="str">
            <v>N</v>
          </cell>
          <cell r="M156" t="str">
            <v>N</v>
          </cell>
          <cell r="N156" t="str">
            <v>N</v>
          </cell>
          <cell r="O156" t="str">
            <v>N</v>
          </cell>
          <cell r="P156" t="str">
            <v>N</v>
          </cell>
          <cell r="Q156" t="str">
            <v>N</v>
          </cell>
          <cell r="R156">
            <v>1</v>
          </cell>
        </row>
        <row r="157">
          <cell r="A157" t="str">
            <v>E1035X</v>
          </cell>
          <cell r="B157" t="str">
            <v xml:space="preserve">Derbyshire Dales District Council                 </v>
          </cell>
          <cell r="C157" t="str">
            <v>1035GP</v>
          </cell>
          <cell r="D157" t="str">
            <v>T</v>
          </cell>
          <cell r="E157" t="str">
            <v xml:space="preserve">GP - Derbyshire Dales District Council            </v>
          </cell>
          <cell r="F157" t="str">
            <v>Y</v>
          </cell>
          <cell r="G157" t="str">
            <v>N</v>
          </cell>
          <cell r="H157" t="str">
            <v>N</v>
          </cell>
          <cell r="I157" t="str">
            <v>N</v>
          </cell>
          <cell r="J157" t="str">
            <v>Y</v>
          </cell>
          <cell r="K157" t="str">
            <v>N</v>
          </cell>
          <cell r="L157" t="str">
            <v>N</v>
          </cell>
          <cell r="M157" t="str">
            <v>N</v>
          </cell>
          <cell r="N157" t="str">
            <v>N</v>
          </cell>
          <cell r="O157" t="str">
            <v>N</v>
          </cell>
          <cell r="P157" t="str">
            <v>N</v>
          </cell>
          <cell r="Q157" t="str">
            <v>N</v>
          </cell>
          <cell r="R157">
            <v>1</v>
          </cell>
        </row>
        <row r="158">
          <cell r="A158" t="str">
            <v>E1036X</v>
          </cell>
          <cell r="B158" t="str">
            <v xml:space="preserve">Erewash Borough Council                           </v>
          </cell>
          <cell r="C158" t="str">
            <v>1036GP</v>
          </cell>
          <cell r="D158" t="str">
            <v>T</v>
          </cell>
          <cell r="E158" t="str">
            <v xml:space="preserve">GP - Erewash Borough Council                      </v>
          </cell>
          <cell r="F158" t="str">
            <v>Y</v>
          </cell>
          <cell r="G158" t="str">
            <v>N</v>
          </cell>
          <cell r="H158" t="str">
            <v>N</v>
          </cell>
          <cell r="I158" t="str">
            <v>N</v>
          </cell>
          <cell r="J158" t="str">
            <v>Y</v>
          </cell>
          <cell r="K158" t="str">
            <v>N</v>
          </cell>
          <cell r="L158" t="str">
            <v>N</v>
          </cell>
          <cell r="M158" t="str">
            <v>N</v>
          </cell>
          <cell r="N158" t="str">
            <v>N</v>
          </cell>
          <cell r="O158" t="str">
            <v>N</v>
          </cell>
          <cell r="P158" t="str">
            <v>N</v>
          </cell>
          <cell r="Q158" t="str">
            <v>N</v>
          </cell>
          <cell r="R158">
            <v>1</v>
          </cell>
        </row>
        <row r="159">
          <cell r="A159" t="str">
            <v>E1037X</v>
          </cell>
          <cell r="B159" t="str">
            <v xml:space="preserve">High Peak Borough Council                         </v>
          </cell>
          <cell r="C159" t="str">
            <v>1037GP</v>
          </cell>
          <cell r="D159" t="str">
            <v>T</v>
          </cell>
          <cell r="E159" t="str">
            <v xml:space="preserve">GP - High Peak Borough Council                    </v>
          </cell>
          <cell r="F159" t="str">
            <v>Y</v>
          </cell>
          <cell r="G159" t="str">
            <v>N</v>
          </cell>
          <cell r="H159" t="str">
            <v>N</v>
          </cell>
          <cell r="I159" t="str">
            <v>N</v>
          </cell>
          <cell r="J159" t="str">
            <v>Y</v>
          </cell>
          <cell r="K159" t="str">
            <v>N</v>
          </cell>
          <cell r="L159" t="str">
            <v>N</v>
          </cell>
          <cell r="M159" t="str">
            <v>N</v>
          </cell>
          <cell r="N159" t="str">
            <v>N</v>
          </cell>
          <cell r="O159" t="str">
            <v>N</v>
          </cell>
          <cell r="P159" t="str">
            <v>N</v>
          </cell>
          <cell r="Q159" t="str">
            <v>N</v>
          </cell>
          <cell r="R159">
            <v>1</v>
          </cell>
        </row>
        <row r="160">
          <cell r="A160" t="str">
            <v>E1038X</v>
          </cell>
          <cell r="B160" t="str">
            <v xml:space="preserve">North East Derbyshire District Council            </v>
          </cell>
          <cell r="C160" t="str">
            <v>1038GP</v>
          </cell>
          <cell r="D160" t="str">
            <v>T</v>
          </cell>
          <cell r="E160" t="str">
            <v xml:space="preserve">GP - North East Derbyshire District Council       </v>
          </cell>
          <cell r="F160" t="str">
            <v>Y</v>
          </cell>
          <cell r="G160" t="str">
            <v>N</v>
          </cell>
          <cell r="H160" t="str">
            <v>N</v>
          </cell>
          <cell r="I160" t="str">
            <v>N</v>
          </cell>
          <cell r="J160" t="str">
            <v>Y</v>
          </cell>
          <cell r="K160" t="str">
            <v>N</v>
          </cell>
          <cell r="L160" t="str">
            <v>N</v>
          </cell>
          <cell r="M160" t="str">
            <v>N</v>
          </cell>
          <cell r="N160" t="str">
            <v>N</v>
          </cell>
          <cell r="O160" t="str">
            <v>N</v>
          </cell>
          <cell r="P160" t="str">
            <v>N</v>
          </cell>
          <cell r="Q160" t="str">
            <v>N</v>
          </cell>
          <cell r="R160">
            <v>1</v>
          </cell>
        </row>
        <row r="161">
          <cell r="A161" t="str">
            <v>E1039X</v>
          </cell>
          <cell r="B161" t="str">
            <v xml:space="preserve">South Derbyshire District Council                 </v>
          </cell>
          <cell r="C161" t="str">
            <v>1039GP</v>
          </cell>
          <cell r="D161" t="str">
            <v>T</v>
          </cell>
          <cell r="E161" t="str">
            <v xml:space="preserve">GP - South Derbyshire District Council            </v>
          </cell>
          <cell r="F161" t="str">
            <v>Y</v>
          </cell>
          <cell r="G161" t="str">
            <v>N</v>
          </cell>
          <cell r="H161" t="str">
            <v>N</v>
          </cell>
          <cell r="I161" t="str">
            <v>N</v>
          </cell>
          <cell r="J161" t="str">
            <v>Y</v>
          </cell>
          <cell r="K161" t="str">
            <v>N</v>
          </cell>
          <cell r="L161" t="str">
            <v>N</v>
          </cell>
          <cell r="M161" t="str">
            <v>N</v>
          </cell>
          <cell r="N161" t="str">
            <v>N</v>
          </cell>
          <cell r="O161" t="str">
            <v>N</v>
          </cell>
          <cell r="P161" t="str">
            <v>N</v>
          </cell>
          <cell r="Q161" t="str">
            <v>N</v>
          </cell>
          <cell r="R161">
            <v>1</v>
          </cell>
        </row>
        <row r="162">
          <cell r="A162" t="str">
            <v>E1101X</v>
          </cell>
          <cell r="B162" t="str">
            <v xml:space="preserve">Plymouth City Council                             </v>
          </cell>
          <cell r="C162" t="str">
            <v>1101GP</v>
          </cell>
          <cell r="D162" t="str">
            <v>T</v>
          </cell>
          <cell r="E162" t="str">
            <v xml:space="preserve">GP - Plymouth City Council                        </v>
          </cell>
          <cell r="F162" t="str">
            <v>Y</v>
          </cell>
          <cell r="G162" t="str">
            <v>N</v>
          </cell>
          <cell r="H162" t="str">
            <v>N</v>
          </cell>
          <cell r="I162" t="str">
            <v>N</v>
          </cell>
          <cell r="J162" t="str">
            <v>Y</v>
          </cell>
          <cell r="K162" t="str">
            <v>N</v>
          </cell>
          <cell r="L162" t="str">
            <v>N</v>
          </cell>
          <cell r="M162" t="str">
            <v>N</v>
          </cell>
          <cell r="N162" t="str">
            <v>N</v>
          </cell>
          <cell r="O162" t="str">
            <v>N</v>
          </cell>
          <cell r="P162" t="str">
            <v>N</v>
          </cell>
          <cell r="Q162" t="str">
            <v>N</v>
          </cell>
          <cell r="R162">
            <v>1</v>
          </cell>
        </row>
        <row r="163">
          <cell r="A163" t="str">
            <v>E1102X</v>
          </cell>
          <cell r="B163" t="str">
            <v xml:space="preserve">Torbay Council                                    </v>
          </cell>
          <cell r="C163" t="str">
            <v>1102GP</v>
          </cell>
          <cell r="D163" t="str">
            <v>T</v>
          </cell>
          <cell r="E163" t="str">
            <v xml:space="preserve">GP - Torbay Council                               </v>
          </cell>
          <cell r="F163" t="str">
            <v>Y</v>
          </cell>
          <cell r="G163" t="str">
            <v>N</v>
          </cell>
          <cell r="H163" t="str">
            <v>N</v>
          </cell>
          <cell r="I163" t="str">
            <v>N</v>
          </cell>
          <cell r="J163" t="str">
            <v>Y</v>
          </cell>
          <cell r="K163" t="str">
            <v>N</v>
          </cell>
          <cell r="L163" t="str">
            <v>N</v>
          </cell>
          <cell r="M163" t="str">
            <v>N</v>
          </cell>
          <cell r="N163" t="str">
            <v>N</v>
          </cell>
          <cell r="O163" t="str">
            <v>N</v>
          </cell>
          <cell r="P163" t="str">
            <v>N</v>
          </cell>
          <cell r="Q163" t="str">
            <v>N</v>
          </cell>
          <cell r="R163">
            <v>1</v>
          </cell>
        </row>
        <row r="164">
          <cell r="A164" t="str">
            <v>E1121X</v>
          </cell>
          <cell r="B164" t="str">
            <v xml:space="preserve">Devon County Council                              </v>
          </cell>
          <cell r="C164" t="str">
            <v>1121GP</v>
          </cell>
          <cell r="D164" t="str">
            <v>T</v>
          </cell>
          <cell r="E164" t="str">
            <v xml:space="preserve">GP - Devon County Council                         </v>
          </cell>
          <cell r="F164" t="str">
            <v>Y</v>
          </cell>
          <cell r="G164" t="str">
            <v>N</v>
          </cell>
          <cell r="H164" t="str">
            <v>N</v>
          </cell>
          <cell r="I164" t="str">
            <v>N</v>
          </cell>
          <cell r="J164" t="str">
            <v>Y</v>
          </cell>
          <cell r="K164" t="str">
            <v>N</v>
          </cell>
          <cell r="L164" t="str">
            <v>N</v>
          </cell>
          <cell r="M164" t="str">
            <v>N</v>
          </cell>
          <cell r="N164" t="str">
            <v>N</v>
          </cell>
          <cell r="O164" t="str">
            <v>N</v>
          </cell>
          <cell r="P164" t="str">
            <v>N</v>
          </cell>
          <cell r="Q164" t="str">
            <v>N</v>
          </cell>
          <cell r="R164">
            <v>1</v>
          </cell>
        </row>
        <row r="165">
          <cell r="A165" t="str">
            <v>E1131X</v>
          </cell>
          <cell r="B165" t="str">
            <v xml:space="preserve">East Devon District Council                       </v>
          </cell>
          <cell r="C165" t="str">
            <v>1131GP</v>
          </cell>
          <cell r="D165" t="str">
            <v>T</v>
          </cell>
          <cell r="E165" t="str">
            <v xml:space="preserve">GP - East Devon District Council                  </v>
          </cell>
          <cell r="F165" t="str">
            <v>Y</v>
          </cell>
          <cell r="G165" t="str">
            <v>N</v>
          </cell>
          <cell r="H165" t="str">
            <v>N</v>
          </cell>
          <cell r="I165" t="str">
            <v>N</v>
          </cell>
          <cell r="J165" t="str">
            <v>Y</v>
          </cell>
          <cell r="K165" t="str">
            <v>N</v>
          </cell>
          <cell r="L165" t="str">
            <v>N</v>
          </cell>
          <cell r="M165" t="str">
            <v>N</v>
          </cell>
          <cell r="N165" t="str">
            <v>N</v>
          </cell>
          <cell r="O165" t="str">
            <v>N</v>
          </cell>
          <cell r="P165" t="str">
            <v>N</v>
          </cell>
          <cell r="Q165" t="str">
            <v>N</v>
          </cell>
          <cell r="R165">
            <v>1</v>
          </cell>
        </row>
        <row r="166">
          <cell r="A166" t="str">
            <v>E1132X</v>
          </cell>
          <cell r="B166" t="str">
            <v xml:space="preserve">Exeter City Council                               </v>
          </cell>
          <cell r="C166" t="str">
            <v>1132GP</v>
          </cell>
          <cell r="D166" t="str">
            <v>T</v>
          </cell>
          <cell r="E166" t="str">
            <v xml:space="preserve">GP - Exeter City Council                          </v>
          </cell>
          <cell r="F166" t="str">
            <v>Y</v>
          </cell>
          <cell r="G166" t="str">
            <v>N</v>
          </cell>
          <cell r="H166" t="str">
            <v>N</v>
          </cell>
          <cell r="I166" t="str">
            <v>N</v>
          </cell>
          <cell r="J166" t="str">
            <v>Y</v>
          </cell>
          <cell r="K166" t="str">
            <v>N</v>
          </cell>
          <cell r="L166" t="str">
            <v>N</v>
          </cell>
          <cell r="M166" t="str">
            <v>N</v>
          </cell>
          <cell r="N166" t="str">
            <v>N</v>
          </cell>
          <cell r="O166" t="str">
            <v>N</v>
          </cell>
          <cell r="P166" t="str">
            <v>N</v>
          </cell>
          <cell r="Q166" t="str">
            <v>N</v>
          </cell>
          <cell r="R166">
            <v>1</v>
          </cell>
        </row>
        <row r="167">
          <cell r="A167" t="str">
            <v>E1133X</v>
          </cell>
          <cell r="B167" t="str">
            <v xml:space="preserve">Mid Devon District Council                        </v>
          </cell>
          <cell r="C167" t="str">
            <v>1133GP</v>
          </cell>
          <cell r="D167" t="str">
            <v>T</v>
          </cell>
          <cell r="E167" t="str">
            <v xml:space="preserve">GP - Mid Devon District Council                   </v>
          </cell>
          <cell r="F167" t="str">
            <v>Y</v>
          </cell>
          <cell r="G167" t="str">
            <v>N</v>
          </cell>
          <cell r="H167" t="str">
            <v>N</v>
          </cell>
          <cell r="I167" t="str">
            <v>N</v>
          </cell>
          <cell r="J167" t="str">
            <v>Y</v>
          </cell>
          <cell r="K167" t="str">
            <v>N</v>
          </cell>
          <cell r="L167" t="str">
            <v>N</v>
          </cell>
          <cell r="M167" t="str">
            <v>N</v>
          </cell>
          <cell r="N167" t="str">
            <v>N</v>
          </cell>
          <cell r="O167" t="str">
            <v>N</v>
          </cell>
          <cell r="P167" t="str">
            <v>N</v>
          </cell>
          <cell r="Q167" t="str">
            <v>N</v>
          </cell>
          <cell r="R167">
            <v>1</v>
          </cell>
        </row>
        <row r="168">
          <cell r="A168" t="str">
            <v>E1134X</v>
          </cell>
          <cell r="B168" t="str">
            <v xml:space="preserve">North Devon District Council                      </v>
          </cell>
          <cell r="C168" t="str">
            <v>1134GP</v>
          </cell>
          <cell r="D168" t="str">
            <v>T</v>
          </cell>
          <cell r="E168" t="str">
            <v xml:space="preserve">GP - North Devon District Council                 </v>
          </cell>
          <cell r="F168" t="str">
            <v>Y</v>
          </cell>
          <cell r="G168" t="str">
            <v>N</v>
          </cell>
          <cell r="H168" t="str">
            <v>N</v>
          </cell>
          <cell r="I168" t="str">
            <v>N</v>
          </cell>
          <cell r="J168" t="str">
            <v>Y</v>
          </cell>
          <cell r="K168" t="str">
            <v>N</v>
          </cell>
          <cell r="L168" t="str">
            <v>N</v>
          </cell>
          <cell r="M168" t="str">
            <v>N</v>
          </cell>
          <cell r="N168" t="str">
            <v>N</v>
          </cell>
          <cell r="O168" t="str">
            <v>N</v>
          </cell>
          <cell r="P168" t="str">
            <v>N</v>
          </cell>
          <cell r="Q168" t="str">
            <v>N</v>
          </cell>
          <cell r="R168">
            <v>1</v>
          </cell>
        </row>
        <row r="169">
          <cell r="A169" t="str">
            <v>E1136X</v>
          </cell>
          <cell r="B169" t="str">
            <v xml:space="preserve">South Hams District Council                       </v>
          </cell>
          <cell r="C169" t="str">
            <v>1136GP</v>
          </cell>
          <cell r="D169" t="str">
            <v>T</v>
          </cell>
          <cell r="E169" t="str">
            <v xml:space="preserve">GP - South Hams District Council                  </v>
          </cell>
          <cell r="F169" t="str">
            <v>Y</v>
          </cell>
          <cell r="G169" t="str">
            <v>N</v>
          </cell>
          <cell r="H169" t="str">
            <v>N</v>
          </cell>
          <cell r="I169" t="str">
            <v>N</v>
          </cell>
          <cell r="J169" t="str">
            <v>Y</v>
          </cell>
          <cell r="K169" t="str">
            <v>N</v>
          </cell>
          <cell r="L169" t="str">
            <v>N</v>
          </cell>
          <cell r="M169" t="str">
            <v>N</v>
          </cell>
          <cell r="N169" t="str">
            <v>N</v>
          </cell>
          <cell r="O169" t="str">
            <v>N</v>
          </cell>
          <cell r="P169" t="str">
            <v>N</v>
          </cell>
          <cell r="Q169" t="str">
            <v>N</v>
          </cell>
          <cell r="R169">
            <v>1</v>
          </cell>
        </row>
        <row r="170">
          <cell r="A170" t="str">
            <v>E1137X</v>
          </cell>
          <cell r="B170" t="str">
            <v xml:space="preserve">Teignbridge District Council                      </v>
          </cell>
          <cell r="C170" t="str">
            <v>1137GP</v>
          </cell>
          <cell r="D170" t="str">
            <v>T</v>
          </cell>
          <cell r="E170" t="str">
            <v xml:space="preserve">GP - Teignbridge District Council                 </v>
          </cell>
          <cell r="F170" t="str">
            <v>Y</v>
          </cell>
          <cell r="G170" t="str">
            <v>N</v>
          </cell>
          <cell r="H170" t="str">
            <v>N</v>
          </cell>
          <cell r="I170" t="str">
            <v>N</v>
          </cell>
          <cell r="J170" t="str">
            <v>Y</v>
          </cell>
          <cell r="K170" t="str">
            <v>N</v>
          </cell>
          <cell r="L170" t="str">
            <v>N</v>
          </cell>
          <cell r="M170" t="str">
            <v>N</v>
          </cell>
          <cell r="N170" t="str">
            <v>N</v>
          </cell>
          <cell r="O170" t="str">
            <v>N</v>
          </cell>
          <cell r="P170" t="str">
            <v>N</v>
          </cell>
          <cell r="Q170" t="str">
            <v>N</v>
          </cell>
          <cell r="R170">
            <v>1</v>
          </cell>
        </row>
        <row r="171">
          <cell r="A171" t="str">
            <v>E1139X</v>
          </cell>
          <cell r="B171" t="str">
            <v xml:space="preserve">Torridge District Council                         </v>
          </cell>
          <cell r="C171" t="str">
            <v>1139GP</v>
          </cell>
          <cell r="D171" t="str">
            <v>T</v>
          </cell>
          <cell r="E171" t="str">
            <v xml:space="preserve">GP - Torridge District Council                    </v>
          </cell>
          <cell r="F171" t="str">
            <v>Y</v>
          </cell>
          <cell r="G171" t="str">
            <v>N</v>
          </cell>
          <cell r="H171" t="str">
            <v>N</v>
          </cell>
          <cell r="I171" t="str">
            <v>N</v>
          </cell>
          <cell r="J171" t="str">
            <v>Y</v>
          </cell>
          <cell r="K171" t="str">
            <v>N</v>
          </cell>
          <cell r="L171" t="str">
            <v>N</v>
          </cell>
          <cell r="M171" t="str">
            <v>N</v>
          </cell>
          <cell r="N171" t="str">
            <v>N</v>
          </cell>
          <cell r="O171" t="str">
            <v>N</v>
          </cell>
          <cell r="P171" t="str">
            <v>N</v>
          </cell>
          <cell r="Q171" t="str">
            <v>N</v>
          </cell>
          <cell r="R171">
            <v>1</v>
          </cell>
        </row>
        <row r="172">
          <cell r="A172" t="str">
            <v>E1140X</v>
          </cell>
          <cell r="B172" t="str">
            <v xml:space="preserve">West Devon Borough Council                        </v>
          </cell>
          <cell r="C172" t="str">
            <v>1140GP</v>
          </cell>
          <cell r="D172" t="str">
            <v>T</v>
          </cell>
          <cell r="E172" t="str">
            <v xml:space="preserve">GP - West Devon Borough Council                   </v>
          </cell>
          <cell r="F172" t="str">
            <v>Y</v>
          </cell>
          <cell r="G172" t="str">
            <v>N</v>
          </cell>
          <cell r="H172" t="str">
            <v>N</v>
          </cell>
          <cell r="I172" t="str">
            <v>N</v>
          </cell>
          <cell r="J172" t="str">
            <v>Y</v>
          </cell>
          <cell r="K172" t="str">
            <v>N</v>
          </cell>
          <cell r="L172" t="str">
            <v>N</v>
          </cell>
          <cell r="M172" t="str">
            <v>N</v>
          </cell>
          <cell r="N172" t="str">
            <v>N</v>
          </cell>
          <cell r="O172" t="str">
            <v>N</v>
          </cell>
          <cell r="P172" t="str">
            <v>N</v>
          </cell>
          <cell r="Q172" t="str">
            <v>N</v>
          </cell>
          <cell r="R172">
            <v>1</v>
          </cell>
        </row>
        <row r="173">
          <cell r="A173" t="str">
            <v>E1201X</v>
          </cell>
          <cell r="B173" t="str">
            <v xml:space="preserve">Poole (Borough of)                                </v>
          </cell>
          <cell r="C173" t="str">
            <v>1201GP</v>
          </cell>
          <cell r="D173" t="str">
            <v>T</v>
          </cell>
          <cell r="E173" t="str">
            <v xml:space="preserve">GP - Poole (Borough of)                           </v>
          </cell>
          <cell r="F173" t="str">
            <v>Y</v>
          </cell>
          <cell r="G173" t="str">
            <v>N</v>
          </cell>
          <cell r="H173" t="str">
            <v>N</v>
          </cell>
          <cell r="I173" t="str">
            <v>N</v>
          </cell>
          <cell r="J173" t="str">
            <v>Y</v>
          </cell>
          <cell r="K173" t="str">
            <v>N</v>
          </cell>
          <cell r="L173" t="str">
            <v>N</v>
          </cell>
          <cell r="M173" t="str">
            <v>N</v>
          </cell>
          <cell r="N173" t="str">
            <v>N</v>
          </cell>
          <cell r="O173" t="str">
            <v>N</v>
          </cell>
          <cell r="P173" t="str">
            <v>N</v>
          </cell>
          <cell r="Q173" t="str">
            <v>N</v>
          </cell>
          <cell r="R173">
            <v>1</v>
          </cell>
        </row>
        <row r="174">
          <cell r="A174" t="str">
            <v>E1202X</v>
          </cell>
          <cell r="B174" t="str">
            <v xml:space="preserve">Bournemouth Council                               </v>
          </cell>
          <cell r="C174" t="str">
            <v>1202GP</v>
          </cell>
          <cell r="D174" t="str">
            <v>T</v>
          </cell>
          <cell r="E174" t="str">
            <v xml:space="preserve">GP - Bournemouth Council                          </v>
          </cell>
          <cell r="F174" t="str">
            <v>Y</v>
          </cell>
          <cell r="G174" t="str">
            <v>N</v>
          </cell>
          <cell r="H174" t="str">
            <v>N</v>
          </cell>
          <cell r="I174" t="str">
            <v>N</v>
          </cell>
          <cell r="J174" t="str">
            <v>Y</v>
          </cell>
          <cell r="K174" t="str">
            <v>N</v>
          </cell>
          <cell r="L174" t="str">
            <v>N</v>
          </cell>
          <cell r="M174" t="str">
            <v>N</v>
          </cell>
          <cell r="N174" t="str">
            <v>N</v>
          </cell>
          <cell r="O174" t="str">
            <v>N</v>
          </cell>
          <cell r="P174" t="str">
            <v>N</v>
          </cell>
          <cell r="Q174" t="str">
            <v>N</v>
          </cell>
          <cell r="R174">
            <v>1</v>
          </cell>
        </row>
        <row r="175">
          <cell r="A175" t="str">
            <v>E1221X</v>
          </cell>
          <cell r="B175" t="str">
            <v xml:space="preserve">Dorset County Council                             </v>
          </cell>
          <cell r="C175" t="str">
            <v>1221GP</v>
          </cell>
          <cell r="D175" t="str">
            <v>T</v>
          </cell>
          <cell r="E175" t="str">
            <v xml:space="preserve">GP - Dorset County Council                        </v>
          </cell>
          <cell r="F175" t="str">
            <v>Y</v>
          </cell>
          <cell r="G175" t="str">
            <v>N</v>
          </cell>
          <cell r="H175" t="str">
            <v>N</v>
          </cell>
          <cell r="I175" t="str">
            <v>N</v>
          </cell>
          <cell r="J175" t="str">
            <v>Y</v>
          </cell>
          <cell r="K175" t="str">
            <v>N</v>
          </cell>
          <cell r="L175" t="str">
            <v>N</v>
          </cell>
          <cell r="M175" t="str">
            <v>N</v>
          </cell>
          <cell r="N175" t="str">
            <v>N</v>
          </cell>
          <cell r="O175" t="str">
            <v>N</v>
          </cell>
          <cell r="P175" t="str">
            <v>N</v>
          </cell>
          <cell r="Q175" t="str">
            <v>N</v>
          </cell>
          <cell r="R175">
            <v>1</v>
          </cell>
        </row>
        <row r="176">
          <cell r="A176" t="str">
            <v>E1232X</v>
          </cell>
          <cell r="B176" t="str">
            <v xml:space="preserve">Christchurch Borough Council                      </v>
          </cell>
          <cell r="C176" t="str">
            <v>1232GP</v>
          </cell>
          <cell r="D176" t="str">
            <v>T</v>
          </cell>
          <cell r="E176" t="str">
            <v xml:space="preserve">GP - Christchurch Borough Council                 </v>
          </cell>
          <cell r="F176" t="str">
            <v>Y</v>
          </cell>
          <cell r="G176" t="str">
            <v>N</v>
          </cell>
          <cell r="H176" t="str">
            <v>N</v>
          </cell>
          <cell r="I176" t="str">
            <v>N</v>
          </cell>
          <cell r="J176" t="str">
            <v>Y</v>
          </cell>
          <cell r="K176" t="str">
            <v>N</v>
          </cell>
          <cell r="L176" t="str">
            <v>N</v>
          </cell>
          <cell r="M176" t="str">
            <v>N</v>
          </cell>
          <cell r="N176" t="str">
            <v>N</v>
          </cell>
          <cell r="O176" t="str">
            <v>N</v>
          </cell>
          <cell r="P176" t="str">
            <v>N</v>
          </cell>
          <cell r="Q176" t="str">
            <v>N</v>
          </cell>
          <cell r="R176">
            <v>1</v>
          </cell>
        </row>
        <row r="177">
          <cell r="A177" t="str">
            <v>E1233X</v>
          </cell>
          <cell r="B177" t="str">
            <v xml:space="preserve">East Dorset District Council                      </v>
          </cell>
          <cell r="C177" t="str">
            <v>1233GP</v>
          </cell>
          <cell r="D177" t="str">
            <v>T</v>
          </cell>
          <cell r="E177" t="str">
            <v xml:space="preserve">GP - East Dorset District Council                 </v>
          </cell>
          <cell r="F177" t="str">
            <v>Y</v>
          </cell>
          <cell r="G177" t="str">
            <v>N</v>
          </cell>
          <cell r="H177" t="str">
            <v>N</v>
          </cell>
          <cell r="I177" t="str">
            <v>N</v>
          </cell>
          <cell r="J177" t="str">
            <v>Y</v>
          </cell>
          <cell r="K177" t="str">
            <v>N</v>
          </cell>
          <cell r="L177" t="str">
            <v>N</v>
          </cell>
          <cell r="M177" t="str">
            <v>N</v>
          </cell>
          <cell r="N177" t="str">
            <v>N</v>
          </cell>
          <cell r="O177" t="str">
            <v>N</v>
          </cell>
          <cell r="P177" t="str">
            <v>N</v>
          </cell>
          <cell r="Q177" t="str">
            <v>N</v>
          </cell>
          <cell r="R177">
            <v>1</v>
          </cell>
        </row>
        <row r="178">
          <cell r="A178" t="str">
            <v>E1234X</v>
          </cell>
          <cell r="B178" t="str">
            <v xml:space="preserve">North Dorset District Council                     </v>
          </cell>
          <cell r="C178" t="str">
            <v>1234GP</v>
          </cell>
          <cell r="D178" t="str">
            <v>T</v>
          </cell>
          <cell r="E178" t="str">
            <v xml:space="preserve">GP - North Dorset District Council                </v>
          </cell>
          <cell r="F178" t="str">
            <v>Y</v>
          </cell>
          <cell r="G178" t="str">
            <v>N</v>
          </cell>
          <cell r="H178" t="str">
            <v>N</v>
          </cell>
          <cell r="I178" t="str">
            <v>N</v>
          </cell>
          <cell r="J178" t="str">
            <v>Y</v>
          </cell>
          <cell r="K178" t="str">
            <v>N</v>
          </cell>
          <cell r="L178" t="str">
            <v>N</v>
          </cell>
          <cell r="M178" t="str">
            <v>N</v>
          </cell>
          <cell r="N178" t="str">
            <v>N</v>
          </cell>
          <cell r="O178" t="str">
            <v>N</v>
          </cell>
          <cell r="P178" t="str">
            <v>N</v>
          </cell>
          <cell r="Q178" t="str">
            <v>N</v>
          </cell>
          <cell r="R178">
            <v>1</v>
          </cell>
        </row>
        <row r="179">
          <cell r="A179" t="str">
            <v>E1236X</v>
          </cell>
          <cell r="B179" t="str">
            <v xml:space="preserve">Purbeck District Council                          </v>
          </cell>
          <cell r="C179" t="str">
            <v>1236GP</v>
          </cell>
          <cell r="D179" t="str">
            <v>T</v>
          </cell>
          <cell r="E179" t="str">
            <v xml:space="preserve">GP - Purbeck District Council                     </v>
          </cell>
          <cell r="F179" t="str">
            <v>Y</v>
          </cell>
          <cell r="G179" t="str">
            <v>N</v>
          </cell>
          <cell r="H179" t="str">
            <v>N</v>
          </cell>
          <cell r="I179" t="str">
            <v>N</v>
          </cell>
          <cell r="J179" t="str">
            <v>Y</v>
          </cell>
          <cell r="K179" t="str">
            <v>N</v>
          </cell>
          <cell r="L179" t="str">
            <v>N</v>
          </cell>
          <cell r="M179" t="str">
            <v>N</v>
          </cell>
          <cell r="N179" t="str">
            <v>N</v>
          </cell>
          <cell r="O179" t="str">
            <v>N</v>
          </cell>
          <cell r="P179" t="str">
            <v>N</v>
          </cell>
          <cell r="Q179" t="str">
            <v>N</v>
          </cell>
          <cell r="R179">
            <v>1</v>
          </cell>
        </row>
        <row r="180">
          <cell r="A180" t="str">
            <v>E1237X</v>
          </cell>
          <cell r="B180" t="str">
            <v xml:space="preserve">West Dorset District Council                      </v>
          </cell>
          <cell r="C180" t="str">
            <v>1237GP</v>
          </cell>
          <cell r="D180" t="str">
            <v>T</v>
          </cell>
          <cell r="E180" t="str">
            <v xml:space="preserve">GP - West Dorset District Council                 </v>
          </cell>
          <cell r="F180" t="str">
            <v>Y</v>
          </cell>
          <cell r="G180" t="str">
            <v>N</v>
          </cell>
          <cell r="H180" t="str">
            <v>N</v>
          </cell>
          <cell r="I180" t="str">
            <v>N</v>
          </cell>
          <cell r="J180" t="str">
            <v>Y</v>
          </cell>
          <cell r="K180" t="str">
            <v>N</v>
          </cell>
          <cell r="L180" t="str">
            <v>N</v>
          </cell>
          <cell r="M180" t="str">
            <v>N</v>
          </cell>
          <cell r="N180" t="str">
            <v>N</v>
          </cell>
          <cell r="O180" t="str">
            <v>N</v>
          </cell>
          <cell r="P180" t="str">
            <v>N</v>
          </cell>
          <cell r="Q180" t="str">
            <v>N</v>
          </cell>
          <cell r="R180">
            <v>1</v>
          </cell>
        </row>
        <row r="181">
          <cell r="A181" t="str">
            <v>E1238X</v>
          </cell>
          <cell r="B181" t="str">
            <v xml:space="preserve">Weymouth and Portland Borough Council             </v>
          </cell>
          <cell r="C181" t="str">
            <v>1238GP</v>
          </cell>
          <cell r="D181" t="str">
            <v>T</v>
          </cell>
          <cell r="E181" t="str">
            <v xml:space="preserve">GP - Weymouth and Portland Borough Council        </v>
          </cell>
          <cell r="F181" t="str">
            <v>Y</v>
          </cell>
          <cell r="G181" t="str">
            <v>N</v>
          </cell>
          <cell r="H181" t="str">
            <v>N</v>
          </cell>
          <cell r="I181" t="str">
            <v>N</v>
          </cell>
          <cell r="J181" t="str">
            <v>Y</v>
          </cell>
          <cell r="K181" t="str">
            <v>N</v>
          </cell>
          <cell r="L181" t="str">
            <v>N</v>
          </cell>
          <cell r="M181" t="str">
            <v>N</v>
          </cell>
          <cell r="N181" t="str">
            <v>N</v>
          </cell>
          <cell r="O181" t="str">
            <v>N</v>
          </cell>
          <cell r="P181" t="str">
            <v>N</v>
          </cell>
          <cell r="Q181" t="str">
            <v>N</v>
          </cell>
          <cell r="R181">
            <v>1</v>
          </cell>
        </row>
        <row r="182">
          <cell r="A182" t="str">
            <v>E1301X</v>
          </cell>
          <cell r="B182" t="str">
            <v xml:space="preserve">Darlington Borough Council                        </v>
          </cell>
          <cell r="C182" t="str">
            <v>1301GP</v>
          </cell>
          <cell r="D182" t="str">
            <v>T</v>
          </cell>
          <cell r="E182" t="str">
            <v xml:space="preserve">GP - Darlington Borough Council                   </v>
          </cell>
          <cell r="F182" t="str">
            <v>Y</v>
          </cell>
          <cell r="G182" t="str">
            <v>N</v>
          </cell>
          <cell r="H182" t="str">
            <v>N</v>
          </cell>
          <cell r="I182" t="str">
            <v>N</v>
          </cell>
          <cell r="J182" t="str">
            <v>Y</v>
          </cell>
          <cell r="K182" t="str">
            <v>N</v>
          </cell>
          <cell r="L182" t="str">
            <v>N</v>
          </cell>
          <cell r="M182" t="str">
            <v>N</v>
          </cell>
          <cell r="N182" t="str">
            <v>N</v>
          </cell>
          <cell r="O182" t="str">
            <v>N</v>
          </cell>
          <cell r="P182" t="str">
            <v>N</v>
          </cell>
          <cell r="Q182" t="str">
            <v>N</v>
          </cell>
          <cell r="R182">
            <v>1</v>
          </cell>
        </row>
        <row r="183">
          <cell r="A183" t="str">
            <v>E1302X</v>
          </cell>
          <cell r="B183" t="str">
            <v xml:space="preserve">County Durham Unitary Authority                   </v>
          </cell>
          <cell r="C183" t="str">
            <v>1302GP</v>
          </cell>
          <cell r="D183" t="str">
            <v>T</v>
          </cell>
          <cell r="E183" t="str">
            <v xml:space="preserve">GP - County Durham Unitary Authority              </v>
          </cell>
          <cell r="F183" t="str">
            <v>Y</v>
          </cell>
          <cell r="G183" t="str">
            <v>N</v>
          </cell>
          <cell r="H183" t="str">
            <v>N</v>
          </cell>
          <cell r="I183" t="str">
            <v>N</v>
          </cell>
          <cell r="J183" t="str">
            <v>Y</v>
          </cell>
          <cell r="K183" t="str">
            <v>N</v>
          </cell>
          <cell r="L183" t="str">
            <v>N</v>
          </cell>
          <cell r="M183" t="str">
            <v>N</v>
          </cell>
          <cell r="N183" t="str">
            <v>N</v>
          </cell>
          <cell r="O183" t="str">
            <v>N</v>
          </cell>
          <cell r="P183" t="str">
            <v>N</v>
          </cell>
          <cell r="Q183" t="str">
            <v>N</v>
          </cell>
          <cell r="R183">
            <v>1</v>
          </cell>
        </row>
        <row r="184">
          <cell r="A184" t="str">
            <v>E1401X</v>
          </cell>
          <cell r="B184" t="str">
            <v xml:space="preserve">Brighton &amp; Hove City Council                      </v>
          </cell>
          <cell r="C184" t="str">
            <v>1401GP</v>
          </cell>
          <cell r="D184" t="str">
            <v>T</v>
          </cell>
          <cell r="E184" t="str">
            <v xml:space="preserve">GP - Brighton &amp; Hove City Council                 </v>
          </cell>
          <cell r="F184" t="str">
            <v>Y</v>
          </cell>
          <cell r="G184" t="str">
            <v>N</v>
          </cell>
          <cell r="H184" t="str">
            <v>N</v>
          </cell>
          <cell r="I184" t="str">
            <v>N</v>
          </cell>
          <cell r="J184" t="str">
            <v>Y</v>
          </cell>
          <cell r="K184" t="str">
            <v>N</v>
          </cell>
          <cell r="L184" t="str">
            <v>N</v>
          </cell>
          <cell r="M184" t="str">
            <v>N</v>
          </cell>
          <cell r="N184" t="str">
            <v>N</v>
          </cell>
          <cell r="O184" t="str">
            <v>N</v>
          </cell>
          <cell r="P184" t="str">
            <v>N</v>
          </cell>
          <cell r="Q184" t="str">
            <v>N</v>
          </cell>
          <cell r="R184">
            <v>1</v>
          </cell>
        </row>
        <row r="185">
          <cell r="A185" t="str">
            <v>E1421X</v>
          </cell>
          <cell r="B185" t="str">
            <v xml:space="preserve">East Sussex County Council                        </v>
          </cell>
          <cell r="C185" t="str">
            <v>1421GP</v>
          </cell>
          <cell r="D185" t="str">
            <v>T</v>
          </cell>
          <cell r="E185" t="str">
            <v xml:space="preserve">GP - East Sussex County Council                   </v>
          </cell>
          <cell r="F185" t="str">
            <v>Y</v>
          </cell>
          <cell r="G185" t="str">
            <v>N</v>
          </cell>
          <cell r="H185" t="str">
            <v>N</v>
          </cell>
          <cell r="I185" t="str">
            <v>N</v>
          </cell>
          <cell r="J185" t="str">
            <v>Y</v>
          </cell>
          <cell r="K185" t="str">
            <v>N</v>
          </cell>
          <cell r="L185" t="str">
            <v>N</v>
          </cell>
          <cell r="M185" t="str">
            <v>N</v>
          </cell>
          <cell r="N185" t="str">
            <v>N</v>
          </cell>
          <cell r="O185" t="str">
            <v>N</v>
          </cell>
          <cell r="P185" t="str">
            <v>N</v>
          </cell>
          <cell r="Q185" t="str">
            <v>N</v>
          </cell>
          <cell r="R185">
            <v>1</v>
          </cell>
        </row>
        <row r="186">
          <cell r="A186" t="str">
            <v>E1432X</v>
          </cell>
          <cell r="B186" t="str">
            <v xml:space="preserve">Eastbourne Borough Council                        </v>
          </cell>
          <cell r="C186" t="str">
            <v>1432GP</v>
          </cell>
          <cell r="D186" t="str">
            <v>T</v>
          </cell>
          <cell r="E186" t="str">
            <v xml:space="preserve">GP - Eastbourne Borough Council                   </v>
          </cell>
          <cell r="F186" t="str">
            <v>Y</v>
          </cell>
          <cell r="G186" t="str">
            <v>N</v>
          </cell>
          <cell r="H186" t="str">
            <v>N</v>
          </cell>
          <cell r="I186" t="str">
            <v>N</v>
          </cell>
          <cell r="J186" t="str">
            <v>Y</v>
          </cell>
          <cell r="K186" t="str">
            <v>N</v>
          </cell>
          <cell r="L186" t="str">
            <v>N</v>
          </cell>
          <cell r="M186" t="str">
            <v>N</v>
          </cell>
          <cell r="N186" t="str">
            <v>N</v>
          </cell>
          <cell r="O186" t="str">
            <v>N</v>
          </cell>
          <cell r="P186" t="str">
            <v>N</v>
          </cell>
          <cell r="Q186" t="str">
            <v>N</v>
          </cell>
          <cell r="R186">
            <v>1</v>
          </cell>
        </row>
        <row r="187">
          <cell r="A187" t="str">
            <v>E1433X</v>
          </cell>
          <cell r="B187" t="str">
            <v xml:space="preserve">Hastings Borough Council                          </v>
          </cell>
          <cell r="C187" t="str">
            <v>1433GP</v>
          </cell>
          <cell r="D187" t="str">
            <v>T</v>
          </cell>
          <cell r="E187" t="str">
            <v xml:space="preserve">GP - Hastings Borough Council                     </v>
          </cell>
          <cell r="F187" t="str">
            <v>Y</v>
          </cell>
          <cell r="G187" t="str">
            <v>N</v>
          </cell>
          <cell r="H187" t="str">
            <v>N</v>
          </cell>
          <cell r="I187" t="str">
            <v>N</v>
          </cell>
          <cell r="J187" t="str">
            <v>Y</v>
          </cell>
          <cell r="K187" t="str">
            <v>N</v>
          </cell>
          <cell r="L187" t="str">
            <v>N</v>
          </cell>
          <cell r="M187" t="str">
            <v>N</v>
          </cell>
          <cell r="N187" t="str">
            <v>N</v>
          </cell>
          <cell r="O187" t="str">
            <v>N</v>
          </cell>
          <cell r="P187" t="str">
            <v>N</v>
          </cell>
          <cell r="Q187" t="str">
            <v>N</v>
          </cell>
          <cell r="R187">
            <v>1</v>
          </cell>
        </row>
        <row r="188">
          <cell r="A188" t="str">
            <v>E1435X</v>
          </cell>
          <cell r="B188" t="str">
            <v xml:space="preserve">Lewes District Council                            </v>
          </cell>
          <cell r="C188" t="str">
            <v>1435GP</v>
          </cell>
          <cell r="D188" t="str">
            <v>T</v>
          </cell>
          <cell r="E188" t="str">
            <v xml:space="preserve">GP - Lewes District Council                       </v>
          </cell>
          <cell r="F188" t="str">
            <v>Y</v>
          </cell>
          <cell r="G188" t="str">
            <v>N</v>
          </cell>
          <cell r="H188" t="str">
            <v>N</v>
          </cell>
          <cell r="I188" t="str">
            <v>N</v>
          </cell>
          <cell r="J188" t="str">
            <v>Y</v>
          </cell>
          <cell r="K188" t="str">
            <v>N</v>
          </cell>
          <cell r="L188" t="str">
            <v>N</v>
          </cell>
          <cell r="M188" t="str">
            <v>N</v>
          </cell>
          <cell r="N188" t="str">
            <v>N</v>
          </cell>
          <cell r="O188" t="str">
            <v>N</v>
          </cell>
          <cell r="P188" t="str">
            <v>N</v>
          </cell>
          <cell r="Q188" t="str">
            <v>N</v>
          </cell>
          <cell r="R188">
            <v>1</v>
          </cell>
        </row>
        <row r="189">
          <cell r="A189" t="str">
            <v>E1436X</v>
          </cell>
          <cell r="B189" t="str">
            <v xml:space="preserve">Rother District Council                           </v>
          </cell>
          <cell r="C189" t="str">
            <v>1436GP</v>
          </cell>
          <cell r="D189" t="str">
            <v>T</v>
          </cell>
          <cell r="E189" t="str">
            <v xml:space="preserve">GP - Rother District Council                      </v>
          </cell>
          <cell r="F189" t="str">
            <v>Y</v>
          </cell>
          <cell r="G189" t="str">
            <v>N</v>
          </cell>
          <cell r="H189" t="str">
            <v>N</v>
          </cell>
          <cell r="I189" t="str">
            <v>N</v>
          </cell>
          <cell r="J189" t="str">
            <v>Y</v>
          </cell>
          <cell r="K189" t="str">
            <v>N</v>
          </cell>
          <cell r="L189" t="str">
            <v>N</v>
          </cell>
          <cell r="M189" t="str">
            <v>N</v>
          </cell>
          <cell r="N189" t="str">
            <v>N</v>
          </cell>
          <cell r="O189" t="str">
            <v>N</v>
          </cell>
          <cell r="P189" t="str">
            <v>N</v>
          </cell>
          <cell r="Q189" t="str">
            <v>N</v>
          </cell>
          <cell r="R189">
            <v>1</v>
          </cell>
        </row>
        <row r="190">
          <cell r="A190" t="str">
            <v>E1437X</v>
          </cell>
          <cell r="B190" t="str">
            <v xml:space="preserve">Wealden District Council                          </v>
          </cell>
          <cell r="C190" t="str">
            <v>1437GP</v>
          </cell>
          <cell r="D190" t="str">
            <v>T</v>
          </cell>
          <cell r="E190" t="str">
            <v xml:space="preserve">GP - Wealden District Council                     </v>
          </cell>
          <cell r="F190" t="str">
            <v>Y</v>
          </cell>
          <cell r="G190" t="str">
            <v>N</v>
          </cell>
          <cell r="H190" t="str">
            <v>N</v>
          </cell>
          <cell r="I190" t="str">
            <v>N</v>
          </cell>
          <cell r="J190" t="str">
            <v>Y</v>
          </cell>
          <cell r="K190" t="str">
            <v>N</v>
          </cell>
          <cell r="L190" t="str">
            <v>N</v>
          </cell>
          <cell r="M190" t="str">
            <v>N</v>
          </cell>
          <cell r="N190" t="str">
            <v>N</v>
          </cell>
          <cell r="O190" t="str">
            <v>N</v>
          </cell>
          <cell r="P190" t="str">
            <v>N</v>
          </cell>
          <cell r="Q190" t="str">
            <v>N</v>
          </cell>
          <cell r="R190">
            <v>1</v>
          </cell>
        </row>
        <row r="191">
          <cell r="A191" t="str">
            <v>E1501X</v>
          </cell>
          <cell r="B191" t="str">
            <v xml:space="preserve">Southend-on-Sea Borough Council                   </v>
          </cell>
          <cell r="C191" t="str">
            <v>1501GP</v>
          </cell>
          <cell r="D191" t="str">
            <v>T</v>
          </cell>
          <cell r="E191" t="str">
            <v xml:space="preserve">GP - Southend-on-Sea Borough Council              </v>
          </cell>
          <cell r="F191" t="str">
            <v>Y</v>
          </cell>
          <cell r="G191" t="str">
            <v>N</v>
          </cell>
          <cell r="H191" t="str">
            <v>N</v>
          </cell>
          <cell r="I191" t="str">
            <v>N</v>
          </cell>
          <cell r="J191" t="str">
            <v>Y</v>
          </cell>
          <cell r="K191" t="str">
            <v>N</v>
          </cell>
          <cell r="L191" t="str">
            <v>N</v>
          </cell>
          <cell r="M191" t="str">
            <v>N</v>
          </cell>
          <cell r="N191" t="str">
            <v>N</v>
          </cell>
          <cell r="O191" t="str">
            <v>N</v>
          </cell>
          <cell r="P191" t="str">
            <v>N</v>
          </cell>
          <cell r="Q191" t="str">
            <v>N</v>
          </cell>
          <cell r="R191">
            <v>1</v>
          </cell>
        </row>
        <row r="192">
          <cell r="A192" t="str">
            <v>E1502X</v>
          </cell>
          <cell r="B192" t="str">
            <v xml:space="preserve">Thurrock Borough Council                          </v>
          </cell>
          <cell r="C192" t="str">
            <v>1502GP</v>
          </cell>
          <cell r="D192" t="str">
            <v>T</v>
          </cell>
          <cell r="E192" t="str">
            <v xml:space="preserve">GP - Thurrock Borough Council                     </v>
          </cell>
          <cell r="F192" t="str">
            <v>Y</v>
          </cell>
          <cell r="G192" t="str">
            <v>N</v>
          </cell>
          <cell r="H192" t="str">
            <v>N</v>
          </cell>
          <cell r="I192" t="str">
            <v>N</v>
          </cell>
          <cell r="J192" t="str">
            <v>Y</v>
          </cell>
          <cell r="K192" t="str">
            <v>N</v>
          </cell>
          <cell r="L192" t="str">
            <v>N</v>
          </cell>
          <cell r="M192" t="str">
            <v>N</v>
          </cell>
          <cell r="N192" t="str">
            <v>N</v>
          </cell>
          <cell r="O192" t="str">
            <v>N</v>
          </cell>
          <cell r="P192" t="str">
            <v>N</v>
          </cell>
          <cell r="Q192" t="str">
            <v>N</v>
          </cell>
          <cell r="R192">
            <v>1</v>
          </cell>
        </row>
        <row r="193">
          <cell r="A193" t="str">
            <v>E1521X</v>
          </cell>
          <cell r="B193" t="str">
            <v xml:space="preserve">Essex County Council                              </v>
          </cell>
          <cell r="C193" t="str">
            <v>1521GP</v>
          </cell>
          <cell r="D193" t="str">
            <v>T</v>
          </cell>
          <cell r="E193" t="str">
            <v xml:space="preserve">GP - Essex County Council                         </v>
          </cell>
          <cell r="F193" t="str">
            <v>Y</v>
          </cell>
          <cell r="G193" t="str">
            <v>N</v>
          </cell>
          <cell r="H193" t="str">
            <v>N</v>
          </cell>
          <cell r="I193" t="str">
            <v>N</v>
          </cell>
          <cell r="J193" t="str">
            <v>Y</v>
          </cell>
          <cell r="K193" t="str">
            <v>N</v>
          </cell>
          <cell r="L193" t="str">
            <v>N</v>
          </cell>
          <cell r="M193" t="str">
            <v>N</v>
          </cell>
          <cell r="N193" t="str">
            <v>N</v>
          </cell>
          <cell r="O193" t="str">
            <v>N</v>
          </cell>
          <cell r="P193" t="str">
            <v>N</v>
          </cell>
          <cell r="Q193" t="str">
            <v>N</v>
          </cell>
          <cell r="R193">
            <v>1</v>
          </cell>
        </row>
        <row r="194">
          <cell r="A194" t="str">
            <v>E1531X</v>
          </cell>
          <cell r="B194" t="str">
            <v xml:space="preserve">Basildon District Council                         </v>
          </cell>
          <cell r="C194" t="str">
            <v>1531GP</v>
          </cell>
          <cell r="D194" t="str">
            <v>T</v>
          </cell>
          <cell r="E194" t="str">
            <v xml:space="preserve">GP - Basildon District Council                    </v>
          </cell>
          <cell r="F194" t="str">
            <v>Y</v>
          </cell>
          <cell r="G194" t="str">
            <v>N</v>
          </cell>
          <cell r="H194" t="str">
            <v>N</v>
          </cell>
          <cell r="I194" t="str">
            <v>N</v>
          </cell>
          <cell r="J194" t="str">
            <v>Y</v>
          </cell>
          <cell r="K194" t="str">
            <v>N</v>
          </cell>
          <cell r="L194" t="str">
            <v>N</v>
          </cell>
          <cell r="M194" t="str">
            <v>N</v>
          </cell>
          <cell r="N194" t="str">
            <v>N</v>
          </cell>
          <cell r="O194" t="str">
            <v>N</v>
          </cell>
          <cell r="P194" t="str">
            <v>N</v>
          </cell>
          <cell r="Q194" t="str">
            <v>N</v>
          </cell>
          <cell r="R194">
            <v>1</v>
          </cell>
        </row>
        <row r="195">
          <cell r="A195" t="str">
            <v>E1532X</v>
          </cell>
          <cell r="B195" t="str">
            <v xml:space="preserve">Braintree District Council                        </v>
          </cell>
          <cell r="C195" t="str">
            <v>1532GP</v>
          </cell>
          <cell r="D195" t="str">
            <v>T</v>
          </cell>
          <cell r="E195" t="str">
            <v xml:space="preserve">GP - Braintree District Council                   </v>
          </cell>
          <cell r="F195" t="str">
            <v>Y</v>
          </cell>
          <cell r="G195" t="str">
            <v>N</v>
          </cell>
          <cell r="H195" t="str">
            <v>N</v>
          </cell>
          <cell r="I195" t="str">
            <v>N</v>
          </cell>
          <cell r="J195" t="str">
            <v>Y</v>
          </cell>
          <cell r="K195" t="str">
            <v>N</v>
          </cell>
          <cell r="L195" t="str">
            <v>N</v>
          </cell>
          <cell r="M195" t="str">
            <v>N</v>
          </cell>
          <cell r="N195" t="str">
            <v>N</v>
          </cell>
          <cell r="O195" t="str">
            <v>N</v>
          </cell>
          <cell r="P195" t="str">
            <v>N</v>
          </cell>
          <cell r="Q195" t="str">
            <v>N</v>
          </cell>
          <cell r="R195">
            <v>1</v>
          </cell>
        </row>
        <row r="196">
          <cell r="A196" t="str">
            <v>E1533X</v>
          </cell>
          <cell r="B196" t="str">
            <v xml:space="preserve">Brentwood Borough Council                         </v>
          </cell>
          <cell r="C196" t="str">
            <v>1533GP</v>
          </cell>
          <cell r="D196" t="str">
            <v>T</v>
          </cell>
          <cell r="E196" t="str">
            <v xml:space="preserve">GP - Brentwood Borough Council                    </v>
          </cell>
          <cell r="F196" t="str">
            <v>Y</v>
          </cell>
          <cell r="G196" t="str">
            <v>N</v>
          </cell>
          <cell r="H196" t="str">
            <v>N</v>
          </cell>
          <cell r="I196" t="str">
            <v>N</v>
          </cell>
          <cell r="J196" t="str">
            <v>Y</v>
          </cell>
          <cell r="K196" t="str">
            <v>N</v>
          </cell>
          <cell r="L196" t="str">
            <v>N</v>
          </cell>
          <cell r="M196" t="str">
            <v>N</v>
          </cell>
          <cell r="N196" t="str">
            <v>N</v>
          </cell>
          <cell r="O196" t="str">
            <v>N</v>
          </cell>
          <cell r="P196" t="str">
            <v>N</v>
          </cell>
          <cell r="Q196" t="str">
            <v>N</v>
          </cell>
          <cell r="R196">
            <v>1</v>
          </cell>
        </row>
        <row r="197">
          <cell r="A197" t="str">
            <v>E1534X</v>
          </cell>
          <cell r="B197" t="str">
            <v xml:space="preserve">Castle Point Borough Council                      </v>
          </cell>
          <cell r="C197" t="str">
            <v>1534GP</v>
          </cell>
          <cell r="D197" t="str">
            <v>T</v>
          </cell>
          <cell r="E197" t="str">
            <v xml:space="preserve">GP - Castle Point Borough Council                 </v>
          </cell>
          <cell r="F197" t="str">
            <v>Y</v>
          </cell>
          <cell r="G197" t="str">
            <v>N</v>
          </cell>
          <cell r="H197" t="str">
            <v>N</v>
          </cell>
          <cell r="I197" t="str">
            <v>N</v>
          </cell>
          <cell r="J197" t="str">
            <v>Y</v>
          </cell>
          <cell r="K197" t="str">
            <v>N</v>
          </cell>
          <cell r="L197" t="str">
            <v>N</v>
          </cell>
          <cell r="M197" t="str">
            <v>N</v>
          </cell>
          <cell r="N197" t="str">
            <v>N</v>
          </cell>
          <cell r="O197" t="str">
            <v>N</v>
          </cell>
          <cell r="P197" t="str">
            <v>N</v>
          </cell>
          <cell r="Q197" t="str">
            <v>N</v>
          </cell>
          <cell r="R197">
            <v>1</v>
          </cell>
        </row>
        <row r="198">
          <cell r="A198" t="str">
            <v>E1535X</v>
          </cell>
          <cell r="B198" t="str">
            <v xml:space="preserve">Chelmsford Borough Council                        </v>
          </cell>
          <cell r="C198" t="str">
            <v>1535GP</v>
          </cell>
          <cell r="D198" t="str">
            <v>T</v>
          </cell>
          <cell r="E198" t="str">
            <v xml:space="preserve">GP - Chelmsford Borough Council                   </v>
          </cell>
          <cell r="F198" t="str">
            <v>Y</v>
          </cell>
          <cell r="G198" t="str">
            <v>N</v>
          </cell>
          <cell r="H198" t="str">
            <v>N</v>
          </cell>
          <cell r="I198" t="str">
            <v>N</v>
          </cell>
          <cell r="J198" t="str">
            <v>Y</v>
          </cell>
          <cell r="K198" t="str">
            <v>N</v>
          </cell>
          <cell r="L198" t="str">
            <v>N</v>
          </cell>
          <cell r="M198" t="str">
            <v>N</v>
          </cell>
          <cell r="N198" t="str">
            <v>N</v>
          </cell>
          <cell r="O198" t="str">
            <v>N</v>
          </cell>
          <cell r="P198" t="str">
            <v>N</v>
          </cell>
          <cell r="Q198" t="str">
            <v>N</v>
          </cell>
          <cell r="R198">
            <v>1</v>
          </cell>
        </row>
        <row r="199">
          <cell r="A199" t="str">
            <v>E1536X</v>
          </cell>
          <cell r="B199" t="str">
            <v xml:space="preserve">Colchester Borough Council                        </v>
          </cell>
          <cell r="C199" t="str">
            <v>1536GP</v>
          </cell>
          <cell r="D199" t="str">
            <v>T</v>
          </cell>
          <cell r="E199" t="str">
            <v xml:space="preserve">GP - Colchester Borough Council                   </v>
          </cell>
          <cell r="F199" t="str">
            <v>Y</v>
          </cell>
          <cell r="G199" t="str">
            <v>N</v>
          </cell>
          <cell r="H199" t="str">
            <v>N</v>
          </cell>
          <cell r="I199" t="str">
            <v>N</v>
          </cell>
          <cell r="J199" t="str">
            <v>Y</v>
          </cell>
          <cell r="K199" t="str">
            <v>N</v>
          </cell>
          <cell r="L199" t="str">
            <v>N</v>
          </cell>
          <cell r="M199" t="str">
            <v>N</v>
          </cell>
          <cell r="N199" t="str">
            <v>N</v>
          </cell>
          <cell r="O199" t="str">
            <v>N</v>
          </cell>
          <cell r="P199" t="str">
            <v>N</v>
          </cell>
          <cell r="Q199" t="str">
            <v>N</v>
          </cell>
          <cell r="R199">
            <v>1</v>
          </cell>
        </row>
        <row r="200">
          <cell r="A200" t="str">
            <v>E1537X</v>
          </cell>
          <cell r="B200" t="str">
            <v xml:space="preserve">Epping Forest District Council                    </v>
          </cell>
          <cell r="C200" t="str">
            <v>1537GP</v>
          </cell>
          <cell r="D200" t="str">
            <v>T</v>
          </cell>
          <cell r="E200" t="str">
            <v xml:space="preserve">GP - Epping Forest District Council               </v>
          </cell>
          <cell r="F200" t="str">
            <v>Y</v>
          </cell>
          <cell r="G200" t="str">
            <v>N</v>
          </cell>
          <cell r="H200" t="str">
            <v>N</v>
          </cell>
          <cell r="I200" t="str">
            <v>N</v>
          </cell>
          <cell r="J200" t="str">
            <v>Y</v>
          </cell>
          <cell r="K200" t="str">
            <v>N</v>
          </cell>
          <cell r="L200" t="str">
            <v>N</v>
          </cell>
          <cell r="M200" t="str">
            <v>N</v>
          </cell>
          <cell r="N200" t="str">
            <v>N</v>
          </cell>
          <cell r="O200" t="str">
            <v>N</v>
          </cell>
          <cell r="P200" t="str">
            <v>N</v>
          </cell>
          <cell r="Q200" t="str">
            <v>N</v>
          </cell>
          <cell r="R200">
            <v>1</v>
          </cell>
        </row>
        <row r="201">
          <cell r="A201" t="str">
            <v>E1538X</v>
          </cell>
          <cell r="B201" t="str">
            <v xml:space="preserve">Harlow District Council                           </v>
          </cell>
          <cell r="C201" t="str">
            <v>1538GP</v>
          </cell>
          <cell r="D201" t="str">
            <v>T</v>
          </cell>
          <cell r="E201" t="str">
            <v xml:space="preserve">GP - Harlow District Council                      </v>
          </cell>
          <cell r="F201" t="str">
            <v>Y</v>
          </cell>
          <cell r="G201" t="str">
            <v>N</v>
          </cell>
          <cell r="H201" t="str">
            <v>N</v>
          </cell>
          <cell r="I201" t="str">
            <v>N</v>
          </cell>
          <cell r="J201" t="str">
            <v>Y</v>
          </cell>
          <cell r="K201" t="str">
            <v>N</v>
          </cell>
          <cell r="L201" t="str">
            <v>N</v>
          </cell>
          <cell r="M201" t="str">
            <v>N</v>
          </cell>
          <cell r="N201" t="str">
            <v>N</v>
          </cell>
          <cell r="O201" t="str">
            <v>N</v>
          </cell>
          <cell r="P201" t="str">
            <v>N</v>
          </cell>
          <cell r="Q201" t="str">
            <v>N</v>
          </cell>
          <cell r="R201">
            <v>1</v>
          </cell>
        </row>
        <row r="202">
          <cell r="A202" t="str">
            <v>E1539X</v>
          </cell>
          <cell r="B202" t="str">
            <v xml:space="preserve">Maldon District Council                           </v>
          </cell>
          <cell r="C202" t="str">
            <v>1539GP</v>
          </cell>
          <cell r="D202" t="str">
            <v>T</v>
          </cell>
          <cell r="E202" t="str">
            <v xml:space="preserve">GP - Maldon District Council                      </v>
          </cell>
          <cell r="F202" t="str">
            <v>Y</v>
          </cell>
          <cell r="G202" t="str">
            <v>N</v>
          </cell>
          <cell r="H202" t="str">
            <v>N</v>
          </cell>
          <cell r="I202" t="str">
            <v>N</v>
          </cell>
          <cell r="J202" t="str">
            <v>Y</v>
          </cell>
          <cell r="K202" t="str">
            <v>N</v>
          </cell>
          <cell r="L202" t="str">
            <v>N</v>
          </cell>
          <cell r="M202" t="str">
            <v>N</v>
          </cell>
          <cell r="N202" t="str">
            <v>N</v>
          </cell>
          <cell r="O202" t="str">
            <v>N</v>
          </cell>
          <cell r="P202" t="str">
            <v>N</v>
          </cell>
          <cell r="Q202" t="str">
            <v>N</v>
          </cell>
          <cell r="R202">
            <v>1</v>
          </cell>
        </row>
        <row r="203">
          <cell r="A203" t="str">
            <v>E1540X</v>
          </cell>
          <cell r="B203" t="str">
            <v xml:space="preserve">Rochford District Council                         </v>
          </cell>
          <cell r="C203" t="str">
            <v>1540GP</v>
          </cell>
          <cell r="D203" t="str">
            <v>T</v>
          </cell>
          <cell r="E203" t="str">
            <v xml:space="preserve">GP - Rochford District Council                    </v>
          </cell>
          <cell r="F203" t="str">
            <v>Y</v>
          </cell>
          <cell r="G203" t="str">
            <v>N</v>
          </cell>
          <cell r="H203" t="str">
            <v>N</v>
          </cell>
          <cell r="I203" t="str">
            <v>N</v>
          </cell>
          <cell r="J203" t="str">
            <v>Y</v>
          </cell>
          <cell r="K203" t="str">
            <v>N</v>
          </cell>
          <cell r="L203" t="str">
            <v>N</v>
          </cell>
          <cell r="M203" t="str">
            <v>N</v>
          </cell>
          <cell r="N203" t="str">
            <v>N</v>
          </cell>
          <cell r="O203" t="str">
            <v>N</v>
          </cell>
          <cell r="P203" t="str">
            <v>N</v>
          </cell>
          <cell r="Q203" t="str">
            <v>N</v>
          </cell>
          <cell r="R203">
            <v>1</v>
          </cell>
        </row>
        <row r="204">
          <cell r="A204" t="str">
            <v>E1542X</v>
          </cell>
          <cell r="B204" t="str">
            <v xml:space="preserve">Tendring District Council                         </v>
          </cell>
          <cell r="C204" t="str">
            <v>1542GP</v>
          </cell>
          <cell r="D204" t="str">
            <v>T</v>
          </cell>
          <cell r="E204" t="str">
            <v xml:space="preserve">GP - Tendring District Council                    </v>
          </cell>
          <cell r="F204" t="str">
            <v>Y</v>
          </cell>
          <cell r="G204" t="str">
            <v>N</v>
          </cell>
          <cell r="H204" t="str">
            <v>N</v>
          </cell>
          <cell r="I204" t="str">
            <v>N</v>
          </cell>
          <cell r="J204" t="str">
            <v>Y</v>
          </cell>
          <cell r="K204" t="str">
            <v>N</v>
          </cell>
          <cell r="L204" t="str">
            <v>N</v>
          </cell>
          <cell r="M204" t="str">
            <v>N</v>
          </cell>
          <cell r="N204" t="str">
            <v>N</v>
          </cell>
          <cell r="O204" t="str">
            <v>N</v>
          </cell>
          <cell r="P204" t="str">
            <v>N</v>
          </cell>
          <cell r="Q204" t="str">
            <v>N</v>
          </cell>
          <cell r="R204">
            <v>1</v>
          </cell>
        </row>
        <row r="205">
          <cell r="A205" t="str">
            <v>E1544X</v>
          </cell>
          <cell r="B205" t="str">
            <v xml:space="preserve">Uttlesford District Council                       </v>
          </cell>
          <cell r="C205" t="str">
            <v>1544GP</v>
          </cell>
          <cell r="D205" t="str">
            <v>T</v>
          </cell>
          <cell r="E205" t="str">
            <v xml:space="preserve">GP - Uttlesford District Council                  </v>
          </cell>
          <cell r="F205" t="str">
            <v>Y</v>
          </cell>
          <cell r="G205" t="str">
            <v>N</v>
          </cell>
          <cell r="H205" t="str">
            <v>N</v>
          </cell>
          <cell r="I205" t="str">
            <v>N</v>
          </cell>
          <cell r="J205" t="str">
            <v>Y</v>
          </cell>
          <cell r="K205" t="str">
            <v>N</v>
          </cell>
          <cell r="L205" t="str">
            <v>N</v>
          </cell>
          <cell r="M205" t="str">
            <v>N</v>
          </cell>
          <cell r="N205" t="str">
            <v>N</v>
          </cell>
          <cell r="O205" t="str">
            <v>N</v>
          </cell>
          <cell r="P205" t="str">
            <v>N</v>
          </cell>
          <cell r="Q205" t="str">
            <v>N</v>
          </cell>
          <cell r="R205">
            <v>1</v>
          </cell>
        </row>
        <row r="206">
          <cell r="A206" t="str">
            <v>E1620X</v>
          </cell>
          <cell r="B206" t="str">
            <v xml:space="preserve">Gloucestershire County Council                    </v>
          </cell>
          <cell r="C206" t="str">
            <v>1620GP</v>
          </cell>
          <cell r="D206" t="str">
            <v>T</v>
          </cell>
          <cell r="E206" t="str">
            <v xml:space="preserve">GP - Gloucestershire County Council               </v>
          </cell>
          <cell r="F206" t="str">
            <v>Y</v>
          </cell>
          <cell r="G206" t="str">
            <v>N</v>
          </cell>
          <cell r="H206" t="str">
            <v>N</v>
          </cell>
          <cell r="I206" t="str">
            <v>N</v>
          </cell>
          <cell r="J206" t="str">
            <v>Y</v>
          </cell>
          <cell r="K206" t="str">
            <v>N</v>
          </cell>
          <cell r="L206" t="str">
            <v>N</v>
          </cell>
          <cell r="M206" t="str">
            <v>N</v>
          </cell>
          <cell r="N206" t="str">
            <v>N</v>
          </cell>
          <cell r="O206" t="str">
            <v>N</v>
          </cell>
          <cell r="P206" t="str">
            <v>N</v>
          </cell>
          <cell r="Q206" t="str">
            <v>N</v>
          </cell>
          <cell r="R206">
            <v>1</v>
          </cell>
        </row>
        <row r="207">
          <cell r="A207" t="str">
            <v>E1631X</v>
          </cell>
          <cell r="B207" t="str">
            <v xml:space="preserve">Cheltenham Borough Council                        </v>
          </cell>
          <cell r="C207" t="str">
            <v>1631GP</v>
          </cell>
          <cell r="D207" t="str">
            <v>T</v>
          </cell>
          <cell r="E207" t="str">
            <v xml:space="preserve">GP - Cheltenham Borough Council                   </v>
          </cell>
          <cell r="F207" t="str">
            <v>Y</v>
          </cell>
          <cell r="G207" t="str">
            <v>N</v>
          </cell>
          <cell r="H207" t="str">
            <v>N</v>
          </cell>
          <cell r="I207" t="str">
            <v>N</v>
          </cell>
          <cell r="J207" t="str">
            <v>Y</v>
          </cell>
          <cell r="K207" t="str">
            <v>N</v>
          </cell>
          <cell r="L207" t="str">
            <v>N</v>
          </cell>
          <cell r="M207" t="str">
            <v>N</v>
          </cell>
          <cell r="N207" t="str">
            <v>N</v>
          </cell>
          <cell r="O207" t="str">
            <v>N</v>
          </cell>
          <cell r="P207" t="str">
            <v>N</v>
          </cell>
          <cell r="Q207" t="str">
            <v>N</v>
          </cell>
          <cell r="R207">
            <v>1</v>
          </cell>
        </row>
        <row r="208">
          <cell r="A208" t="str">
            <v>E1632X</v>
          </cell>
          <cell r="B208" t="str">
            <v xml:space="preserve">Cotswold District Council                         </v>
          </cell>
          <cell r="C208" t="str">
            <v>1632GP</v>
          </cell>
          <cell r="D208" t="str">
            <v>T</v>
          </cell>
          <cell r="E208" t="str">
            <v xml:space="preserve">GP - Cotswold District Council                    </v>
          </cell>
          <cell r="F208" t="str">
            <v>Y</v>
          </cell>
          <cell r="G208" t="str">
            <v>N</v>
          </cell>
          <cell r="H208" t="str">
            <v>N</v>
          </cell>
          <cell r="I208" t="str">
            <v>N</v>
          </cell>
          <cell r="J208" t="str">
            <v>Y</v>
          </cell>
          <cell r="K208" t="str">
            <v>N</v>
          </cell>
          <cell r="L208" t="str">
            <v>N</v>
          </cell>
          <cell r="M208" t="str">
            <v>N</v>
          </cell>
          <cell r="N208" t="str">
            <v>N</v>
          </cell>
          <cell r="O208" t="str">
            <v>N</v>
          </cell>
          <cell r="P208" t="str">
            <v>N</v>
          </cell>
          <cell r="Q208" t="str">
            <v>N</v>
          </cell>
          <cell r="R208">
            <v>1</v>
          </cell>
        </row>
        <row r="209">
          <cell r="A209" t="str">
            <v>E1633X</v>
          </cell>
          <cell r="B209" t="str">
            <v xml:space="preserve">Forest of Dean District Council                   </v>
          </cell>
          <cell r="C209" t="str">
            <v>1633GP</v>
          </cell>
          <cell r="D209" t="str">
            <v>T</v>
          </cell>
          <cell r="E209" t="str">
            <v xml:space="preserve">GP - Forest of Dean District Council              </v>
          </cell>
          <cell r="F209" t="str">
            <v>Y</v>
          </cell>
          <cell r="G209" t="str">
            <v>N</v>
          </cell>
          <cell r="H209" t="str">
            <v>N</v>
          </cell>
          <cell r="I209" t="str">
            <v>N</v>
          </cell>
          <cell r="J209" t="str">
            <v>Y</v>
          </cell>
          <cell r="K209" t="str">
            <v>N</v>
          </cell>
          <cell r="L209" t="str">
            <v>N</v>
          </cell>
          <cell r="M209" t="str">
            <v>N</v>
          </cell>
          <cell r="N209" t="str">
            <v>N</v>
          </cell>
          <cell r="O209" t="str">
            <v>N</v>
          </cell>
          <cell r="P209" t="str">
            <v>N</v>
          </cell>
          <cell r="Q209" t="str">
            <v>N</v>
          </cell>
          <cell r="R209">
            <v>1</v>
          </cell>
        </row>
        <row r="210">
          <cell r="A210" t="str">
            <v>E1634X</v>
          </cell>
          <cell r="B210" t="str">
            <v xml:space="preserve">Gloucester City Council                           </v>
          </cell>
          <cell r="C210" t="str">
            <v>1634GP</v>
          </cell>
          <cell r="D210" t="str">
            <v>T</v>
          </cell>
          <cell r="E210" t="str">
            <v xml:space="preserve">GP - Gloucester City Council                      </v>
          </cell>
          <cell r="F210" t="str">
            <v>Y</v>
          </cell>
          <cell r="G210" t="str">
            <v>N</v>
          </cell>
          <cell r="H210" t="str">
            <v>N</v>
          </cell>
          <cell r="I210" t="str">
            <v>N</v>
          </cell>
          <cell r="J210" t="str">
            <v>Y</v>
          </cell>
          <cell r="K210" t="str">
            <v>N</v>
          </cell>
          <cell r="L210" t="str">
            <v>N</v>
          </cell>
          <cell r="M210" t="str">
            <v>N</v>
          </cell>
          <cell r="N210" t="str">
            <v>N</v>
          </cell>
          <cell r="O210" t="str">
            <v>N</v>
          </cell>
          <cell r="P210" t="str">
            <v>N</v>
          </cell>
          <cell r="Q210" t="str">
            <v>N</v>
          </cell>
          <cell r="R210">
            <v>1</v>
          </cell>
        </row>
        <row r="211">
          <cell r="A211" t="str">
            <v>E1635X</v>
          </cell>
          <cell r="B211" t="str">
            <v xml:space="preserve">Stroud District Council                           </v>
          </cell>
          <cell r="C211" t="str">
            <v>1635GP</v>
          </cell>
          <cell r="D211" t="str">
            <v>T</v>
          </cell>
          <cell r="E211" t="str">
            <v xml:space="preserve">GP - Stroud District Council                      </v>
          </cell>
          <cell r="F211" t="str">
            <v>Y</v>
          </cell>
          <cell r="G211" t="str">
            <v>N</v>
          </cell>
          <cell r="H211" t="str">
            <v>N</v>
          </cell>
          <cell r="I211" t="str">
            <v>N</v>
          </cell>
          <cell r="J211" t="str">
            <v>Y</v>
          </cell>
          <cell r="K211" t="str">
            <v>N</v>
          </cell>
          <cell r="L211" t="str">
            <v>N</v>
          </cell>
          <cell r="M211" t="str">
            <v>N</v>
          </cell>
          <cell r="N211" t="str">
            <v>N</v>
          </cell>
          <cell r="O211" t="str">
            <v>N</v>
          </cell>
          <cell r="P211" t="str">
            <v>N</v>
          </cell>
          <cell r="Q211" t="str">
            <v>N</v>
          </cell>
          <cell r="R211">
            <v>1</v>
          </cell>
        </row>
        <row r="212">
          <cell r="A212" t="str">
            <v>E1636X</v>
          </cell>
          <cell r="B212" t="str">
            <v xml:space="preserve">Tewkesbury Borough Council                        </v>
          </cell>
          <cell r="C212" t="str">
            <v>1636GP</v>
          </cell>
          <cell r="D212" t="str">
            <v>T</v>
          </cell>
          <cell r="E212" t="str">
            <v xml:space="preserve">GP - Tewkesbury Borough Council                   </v>
          </cell>
          <cell r="F212" t="str">
            <v>Y</v>
          </cell>
          <cell r="G212" t="str">
            <v>N</v>
          </cell>
          <cell r="H212" t="str">
            <v>N</v>
          </cell>
          <cell r="I212" t="str">
            <v>N</v>
          </cell>
          <cell r="J212" t="str">
            <v>Y</v>
          </cell>
          <cell r="K212" t="str">
            <v>N</v>
          </cell>
          <cell r="L212" t="str">
            <v>N</v>
          </cell>
          <cell r="M212" t="str">
            <v>N</v>
          </cell>
          <cell r="N212" t="str">
            <v>N</v>
          </cell>
          <cell r="O212" t="str">
            <v>N</v>
          </cell>
          <cell r="P212" t="str">
            <v>N</v>
          </cell>
          <cell r="Q212" t="str">
            <v>N</v>
          </cell>
          <cell r="R212">
            <v>1</v>
          </cell>
        </row>
        <row r="213">
          <cell r="A213" t="str">
            <v>E1701X</v>
          </cell>
          <cell r="B213" t="str">
            <v xml:space="preserve">Portsmouth City Council                           </v>
          </cell>
          <cell r="C213" t="str">
            <v>1701GP</v>
          </cell>
          <cell r="D213" t="str">
            <v>T</v>
          </cell>
          <cell r="E213" t="str">
            <v xml:space="preserve">GP - Portsmouth City Council                      </v>
          </cell>
          <cell r="F213" t="str">
            <v>Y</v>
          </cell>
          <cell r="G213" t="str">
            <v>N</v>
          </cell>
          <cell r="H213" t="str">
            <v>N</v>
          </cell>
          <cell r="I213" t="str">
            <v>N</v>
          </cell>
          <cell r="J213" t="str">
            <v>Y</v>
          </cell>
          <cell r="K213" t="str">
            <v>N</v>
          </cell>
          <cell r="L213" t="str">
            <v>N</v>
          </cell>
          <cell r="M213" t="str">
            <v>N</v>
          </cell>
          <cell r="N213" t="str">
            <v>N</v>
          </cell>
          <cell r="O213" t="str">
            <v>N</v>
          </cell>
          <cell r="P213" t="str">
            <v>N</v>
          </cell>
          <cell r="Q213" t="str">
            <v>N</v>
          </cell>
          <cell r="R213">
            <v>1</v>
          </cell>
        </row>
        <row r="214">
          <cell r="A214" t="str">
            <v>E1702X</v>
          </cell>
          <cell r="B214" t="str">
            <v xml:space="preserve">Southampton City Council                          </v>
          </cell>
          <cell r="C214" t="str">
            <v>1702GP</v>
          </cell>
          <cell r="D214" t="str">
            <v>T</v>
          </cell>
          <cell r="E214" t="str">
            <v xml:space="preserve">GP - Southampton City Council                     </v>
          </cell>
          <cell r="F214" t="str">
            <v>Y</v>
          </cell>
          <cell r="G214" t="str">
            <v>N</v>
          </cell>
          <cell r="H214" t="str">
            <v>N</v>
          </cell>
          <cell r="I214" t="str">
            <v>N</v>
          </cell>
          <cell r="J214" t="str">
            <v>Y</v>
          </cell>
          <cell r="K214" t="str">
            <v>N</v>
          </cell>
          <cell r="L214" t="str">
            <v>N</v>
          </cell>
          <cell r="M214" t="str">
            <v>N</v>
          </cell>
          <cell r="N214" t="str">
            <v>N</v>
          </cell>
          <cell r="O214" t="str">
            <v>N</v>
          </cell>
          <cell r="P214" t="str">
            <v>N</v>
          </cell>
          <cell r="Q214" t="str">
            <v>N</v>
          </cell>
          <cell r="R214">
            <v>1</v>
          </cell>
        </row>
        <row r="215">
          <cell r="A215" t="str">
            <v>E1721X</v>
          </cell>
          <cell r="B215" t="str">
            <v xml:space="preserve">Hampshire County Council                          </v>
          </cell>
          <cell r="C215" t="str">
            <v>1721GP</v>
          </cell>
          <cell r="D215" t="str">
            <v>T</v>
          </cell>
          <cell r="E215" t="str">
            <v xml:space="preserve">GP - Hampshire County Council                     </v>
          </cell>
          <cell r="F215" t="str">
            <v>Y</v>
          </cell>
          <cell r="G215" t="str">
            <v>N</v>
          </cell>
          <cell r="H215" t="str">
            <v>N</v>
          </cell>
          <cell r="I215" t="str">
            <v>N</v>
          </cell>
          <cell r="J215" t="str">
            <v>Y</v>
          </cell>
          <cell r="K215" t="str">
            <v>N</v>
          </cell>
          <cell r="L215" t="str">
            <v>N</v>
          </cell>
          <cell r="M215" t="str">
            <v>N</v>
          </cell>
          <cell r="N215" t="str">
            <v>N</v>
          </cell>
          <cell r="O215" t="str">
            <v>N</v>
          </cell>
          <cell r="P215" t="str">
            <v>N</v>
          </cell>
          <cell r="Q215" t="str">
            <v>N</v>
          </cell>
          <cell r="R215">
            <v>1</v>
          </cell>
        </row>
        <row r="216">
          <cell r="A216" t="str">
            <v>E1731X</v>
          </cell>
          <cell r="B216" t="str">
            <v xml:space="preserve">Basingstoke and Deane Borough Council             </v>
          </cell>
          <cell r="C216" t="str">
            <v>1731GP</v>
          </cell>
          <cell r="D216" t="str">
            <v>T</v>
          </cell>
          <cell r="E216" t="str">
            <v xml:space="preserve">GP - Basingstoke and Deane Borough Council        </v>
          </cell>
          <cell r="F216" t="str">
            <v>Y</v>
          </cell>
          <cell r="G216" t="str">
            <v>N</v>
          </cell>
          <cell r="H216" t="str">
            <v>N</v>
          </cell>
          <cell r="I216" t="str">
            <v>N</v>
          </cell>
          <cell r="J216" t="str">
            <v>Y</v>
          </cell>
          <cell r="K216" t="str">
            <v>N</v>
          </cell>
          <cell r="L216" t="str">
            <v>N</v>
          </cell>
          <cell r="M216" t="str">
            <v>N</v>
          </cell>
          <cell r="N216" t="str">
            <v>N</v>
          </cell>
          <cell r="O216" t="str">
            <v>N</v>
          </cell>
          <cell r="P216" t="str">
            <v>N</v>
          </cell>
          <cell r="Q216" t="str">
            <v>N</v>
          </cell>
          <cell r="R216">
            <v>1</v>
          </cell>
        </row>
        <row r="217">
          <cell r="A217" t="str">
            <v>E1732X</v>
          </cell>
          <cell r="B217" t="str">
            <v xml:space="preserve">East Hampshire District Council                   </v>
          </cell>
          <cell r="C217" t="str">
            <v>1732GP</v>
          </cell>
          <cell r="D217" t="str">
            <v>T</v>
          </cell>
          <cell r="E217" t="str">
            <v xml:space="preserve">GP - East Hampshire District Council              </v>
          </cell>
          <cell r="F217" t="str">
            <v>Y</v>
          </cell>
          <cell r="G217" t="str">
            <v>N</v>
          </cell>
          <cell r="H217" t="str">
            <v>N</v>
          </cell>
          <cell r="I217" t="str">
            <v>N</v>
          </cell>
          <cell r="J217" t="str">
            <v>Y</v>
          </cell>
          <cell r="K217" t="str">
            <v>N</v>
          </cell>
          <cell r="L217" t="str">
            <v>N</v>
          </cell>
          <cell r="M217" t="str">
            <v>N</v>
          </cell>
          <cell r="N217" t="str">
            <v>N</v>
          </cell>
          <cell r="O217" t="str">
            <v>N</v>
          </cell>
          <cell r="P217" t="str">
            <v>N</v>
          </cell>
          <cell r="Q217" t="str">
            <v>N</v>
          </cell>
          <cell r="R217">
            <v>1</v>
          </cell>
        </row>
        <row r="218">
          <cell r="A218" t="str">
            <v>E1733X</v>
          </cell>
          <cell r="B218" t="str">
            <v xml:space="preserve">Eastleigh Borough Council                         </v>
          </cell>
          <cell r="C218" t="str">
            <v>1733GP</v>
          </cell>
          <cell r="D218" t="str">
            <v>T</v>
          </cell>
          <cell r="E218" t="str">
            <v xml:space="preserve">GP - Eastleigh Borough Council                    </v>
          </cell>
          <cell r="F218" t="str">
            <v>Y</v>
          </cell>
          <cell r="G218" t="str">
            <v>N</v>
          </cell>
          <cell r="H218" t="str">
            <v>N</v>
          </cell>
          <cell r="I218" t="str">
            <v>N</v>
          </cell>
          <cell r="J218" t="str">
            <v>Y</v>
          </cell>
          <cell r="K218" t="str">
            <v>N</v>
          </cell>
          <cell r="L218" t="str">
            <v>N</v>
          </cell>
          <cell r="M218" t="str">
            <v>N</v>
          </cell>
          <cell r="N218" t="str">
            <v>N</v>
          </cell>
          <cell r="O218" t="str">
            <v>N</v>
          </cell>
          <cell r="P218" t="str">
            <v>N</v>
          </cell>
          <cell r="Q218" t="str">
            <v>N</v>
          </cell>
          <cell r="R218">
            <v>1</v>
          </cell>
        </row>
        <row r="219">
          <cell r="A219" t="str">
            <v>E1734X</v>
          </cell>
          <cell r="B219" t="str">
            <v xml:space="preserve">Fareham Borough Council                           </v>
          </cell>
          <cell r="C219" t="str">
            <v>1734GP</v>
          </cell>
          <cell r="D219" t="str">
            <v>T</v>
          </cell>
          <cell r="E219" t="str">
            <v xml:space="preserve">GP - Fareham Borough Council                      </v>
          </cell>
          <cell r="F219" t="str">
            <v>Y</v>
          </cell>
          <cell r="G219" t="str">
            <v>N</v>
          </cell>
          <cell r="H219" t="str">
            <v>N</v>
          </cell>
          <cell r="I219" t="str">
            <v>N</v>
          </cell>
          <cell r="J219" t="str">
            <v>Y</v>
          </cell>
          <cell r="K219" t="str">
            <v>N</v>
          </cell>
          <cell r="L219" t="str">
            <v>N</v>
          </cell>
          <cell r="M219" t="str">
            <v>N</v>
          </cell>
          <cell r="N219" t="str">
            <v>N</v>
          </cell>
          <cell r="O219" t="str">
            <v>N</v>
          </cell>
          <cell r="P219" t="str">
            <v>N</v>
          </cell>
          <cell r="Q219" t="str">
            <v>N</v>
          </cell>
          <cell r="R219">
            <v>1</v>
          </cell>
        </row>
        <row r="220">
          <cell r="A220" t="str">
            <v>E1735X</v>
          </cell>
          <cell r="B220" t="str">
            <v xml:space="preserve">Gosport Borough Council                           </v>
          </cell>
          <cell r="C220" t="str">
            <v>1735GP</v>
          </cell>
          <cell r="D220" t="str">
            <v>T</v>
          </cell>
          <cell r="E220" t="str">
            <v xml:space="preserve">GP - Gosport Borough Council                      </v>
          </cell>
          <cell r="F220" t="str">
            <v>Y</v>
          </cell>
          <cell r="G220" t="str">
            <v>N</v>
          </cell>
          <cell r="H220" t="str">
            <v>N</v>
          </cell>
          <cell r="I220" t="str">
            <v>N</v>
          </cell>
          <cell r="J220" t="str">
            <v>Y</v>
          </cell>
          <cell r="K220" t="str">
            <v>N</v>
          </cell>
          <cell r="L220" t="str">
            <v>N</v>
          </cell>
          <cell r="M220" t="str">
            <v>N</v>
          </cell>
          <cell r="N220" t="str">
            <v>N</v>
          </cell>
          <cell r="O220" t="str">
            <v>N</v>
          </cell>
          <cell r="P220" t="str">
            <v>N</v>
          </cell>
          <cell r="Q220" t="str">
            <v>N</v>
          </cell>
          <cell r="R220">
            <v>1</v>
          </cell>
        </row>
        <row r="221">
          <cell r="A221" t="str">
            <v>E1736X</v>
          </cell>
          <cell r="B221" t="str">
            <v xml:space="preserve">Hart District Council                             </v>
          </cell>
          <cell r="C221" t="str">
            <v>1736GP</v>
          </cell>
          <cell r="D221" t="str">
            <v>T</v>
          </cell>
          <cell r="E221" t="str">
            <v xml:space="preserve">GP - Hart District Council                        </v>
          </cell>
          <cell r="F221" t="str">
            <v>Y</v>
          </cell>
          <cell r="G221" t="str">
            <v>N</v>
          </cell>
          <cell r="H221" t="str">
            <v>N</v>
          </cell>
          <cell r="I221" t="str">
            <v>N</v>
          </cell>
          <cell r="J221" t="str">
            <v>Y</v>
          </cell>
          <cell r="K221" t="str">
            <v>N</v>
          </cell>
          <cell r="L221" t="str">
            <v>N</v>
          </cell>
          <cell r="M221" t="str">
            <v>N</v>
          </cell>
          <cell r="N221" t="str">
            <v>N</v>
          </cell>
          <cell r="O221" t="str">
            <v>N</v>
          </cell>
          <cell r="P221" t="str">
            <v>N</v>
          </cell>
          <cell r="Q221" t="str">
            <v>N</v>
          </cell>
          <cell r="R221">
            <v>1</v>
          </cell>
        </row>
        <row r="222">
          <cell r="A222" t="str">
            <v>E1737X</v>
          </cell>
          <cell r="B222" t="str">
            <v xml:space="preserve">Havant Borough Council                            </v>
          </cell>
          <cell r="C222" t="str">
            <v>1737GP</v>
          </cell>
          <cell r="D222" t="str">
            <v>T</v>
          </cell>
          <cell r="E222" t="str">
            <v xml:space="preserve">GP - Havant Borough Council                       </v>
          </cell>
          <cell r="F222" t="str">
            <v>Y</v>
          </cell>
          <cell r="G222" t="str">
            <v>N</v>
          </cell>
          <cell r="H222" t="str">
            <v>N</v>
          </cell>
          <cell r="I222" t="str">
            <v>N</v>
          </cell>
          <cell r="J222" t="str">
            <v>Y</v>
          </cell>
          <cell r="K222" t="str">
            <v>N</v>
          </cell>
          <cell r="L222" t="str">
            <v>N</v>
          </cell>
          <cell r="M222" t="str">
            <v>N</v>
          </cell>
          <cell r="N222" t="str">
            <v>N</v>
          </cell>
          <cell r="O222" t="str">
            <v>N</v>
          </cell>
          <cell r="P222" t="str">
            <v>N</v>
          </cell>
          <cell r="Q222" t="str">
            <v>N</v>
          </cell>
          <cell r="R222">
            <v>1</v>
          </cell>
        </row>
        <row r="223">
          <cell r="A223" t="str">
            <v>E1738X</v>
          </cell>
          <cell r="B223" t="str">
            <v xml:space="preserve">New Forest District Council                       </v>
          </cell>
          <cell r="C223" t="str">
            <v>1738GP</v>
          </cell>
          <cell r="D223" t="str">
            <v>T</v>
          </cell>
          <cell r="E223" t="str">
            <v xml:space="preserve">GP - New Forest District Council                  </v>
          </cell>
          <cell r="F223" t="str">
            <v>Y</v>
          </cell>
          <cell r="G223" t="str">
            <v>N</v>
          </cell>
          <cell r="H223" t="str">
            <v>N</v>
          </cell>
          <cell r="I223" t="str">
            <v>N</v>
          </cell>
          <cell r="J223" t="str">
            <v>Y</v>
          </cell>
          <cell r="K223" t="str">
            <v>N</v>
          </cell>
          <cell r="L223" t="str">
            <v>N</v>
          </cell>
          <cell r="M223" t="str">
            <v>N</v>
          </cell>
          <cell r="N223" t="str">
            <v>N</v>
          </cell>
          <cell r="O223" t="str">
            <v>N</v>
          </cell>
          <cell r="P223" t="str">
            <v>N</v>
          </cell>
          <cell r="Q223" t="str">
            <v>N</v>
          </cell>
          <cell r="R223">
            <v>1</v>
          </cell>
        </row>
        <row r="224">
          <cell r="A224" t="str">
            <v>E1740X</v>
          </cell>
          <cell r="B224" t="str">
            <v xml:space="preserve">Rushmoor Borough Council                          </v>
          </cell>
          <cell r="C224" t="str">
            <v>1740GP</v>
          </cell>
          <cell r="D224" t="str">
            <v>T</v>
          </cell>
          <cell r="E224" t="str">
            <v xml:space="preserve">GP - Rushmoor Borough Council                     </v>
          </cell>
          <cell r="F224" t="str">
            <v>Y</v>
          </cell>
          <cell r="G224" t="str">
            <v>N</v>
          </cell>
          <cell r="H224" t="str">
            <v>N</v>
          </cell>
          <cell r="I224" t="str">
            <v>N</v>
          </cell>
          <cell r="J224" t="str">
            <v>Y</v>
          </cell>
          <cell r="K224" t="str">
            <v>N</v>
          </cell>
          <cell r="L224" t="str">
            <v>N</v>
          </cell>
          <cell r="M224" t="str">
            <v>N</v>
          </cell>
          <cell r="N224" t="str">
            <v>N</v>
          </cell>
          <cell r="O224" t="str">
            <v>N</v>
          </cell>
          <cell r="P224" t="str">
            <v>N</v>
          </cell>
          <cell r="Q224" t="str">
            <v>N</v>
          </cell>
          <cell r="R224">
            <v>1</v>
          </cell>
        </row>
        <row r="225">
          <cell r="A225" t="str">
            <v>E1742X</v>
          </cell>
          <cell r="B225" t="str">
            <v xml:space="preserve">Test Valley Borough Council                       </v>
          </cell>
          <cell r="C225" t="str">
            <v>1742GP</v>
          </cell>
          <cell r="D225" t="str">
            <v>T</v>
          </cell>
          <cell r="E225" t="str">
            <v xml:space="preserve">GP - Test Valley Borough Council                  </v>
          </cell>
          <cell r="F225" t="str">
            <v>Y</v>
          </cell>
          <cell r="G225" t="str">
            <v>N</v>
          </cell>
          <cell r="H225" t="str">
            <v>N</v>
          </cell>
          <cell r="I225" t="str">
            <v>N</v>
          </cell>
          <cell r="J225" t="str">
            <v>Y</v>
          </cell>
          <cell r="K225" t="str">
            <v>N</v>
          </cell>
          <cell r="L225" t="str">
            <v>N</v>
          </cell>
          <cell r="M225" t="str">
            <v>N</v>
          </cell>
          <cell r="N225" t="str">
            <v>N</v>
          </cell>
          <cell r="O225" t="str">
            <v>N</v>
          </cell>
          <cell r="P225" t="str">
            <v>N</v>
          </cell>
          <cell r="Q225" t="str">
            <v>N</v>
          </cell>
          <cell r="R225">
            <v>1</v>
          </cell>
        </row>
        <row r="226">
          <cell r="A226" t="str">
            <v>E1743X</v>
          </cell>
          <cell r="B226" t="str">
            <v xml:space="preserve">Winchester City Council                           </v>
          </cell>
          <cell r="C226" t="str">
            <v>1743GP</v>
          </cell>
          <cell r="D226" t="str">
            <v>T</v>
          </cell>
          <cell r="E226" t="str">
            <v xml:space="preserve">GP - Winchester City Council                      </v>
          </cell>
          <cell r="F226" t="str">
            <v>Y</v>
          </cell>
          <cell r="G226" t="str">
            <v>N</v>
          </cell>
          <cell r="H226" t="str">
            <v>N</v>
          </cell>
          <cell r="I226" t="str">
            <v>N</v>
          </cell>
          <cell r="J226" t="str">
            <v>Y</v>
          </cell>
          <cell r="K226" t="str">
            <v>N</v>
          </cell>
          <cell r="L226" t="str">
            <v>N</v>
          </cell>
          <cell r="M226" t="str">
            <v>N</v>
          </cell>
          <cell r="N226" t="str">
            <v>N</v>
          </cell>
          <cell r="O226" t="str">
            <v>N</v>
          </cell>
          <cell r="P226" t="str">
            <v>N</v>
          </cell>
          <cell r="Q226" t="str">
            <v>N</v>
          </cell>
          <cell r="R226">
            <v>1</v>
          </cell>
        </row>
        <row r="227">
          <cell r="A227" t="str">
            <v>E1801X</v>
          </cell>
          <cell r="B227" t="str">
            <v xml:space="preserve">Herefordshire Council                             </v>
          </cell>
          <cell r="C227" t="str">
            <v>1801GP</v>
          </cell>
          <cell r="D227" t="str">
            <v>T</v>
          </cell>
          <cell r="E227" t="str">
            <v xml:space="preserve">GP - Herefordshire Council                        </v>
          </cell>
          <cell r="F227" t="str">
            <v>Y</v>
          </cell>
          <cell r="G227" t="str">
            <v>N</v>
          </cell>
          <cell r="H227" t="str">
            <v>N</v>
          </cell>
          <cell r="I227" t="str">
            <v>N</v>
          </cell>
          <cell r="J227" t="str">
            <v>Y</v>
          </cell>
          <cell r="K227" t="str">
            <v>N</v>
          </cell>
          <cell r="L227" t="str">
            <v>N</v>
          </cell>
          <cell r="M227" t="str">
            <v>N</v>
          </cell>
          <cell r="N227" t="str">
            <v>N</v>
          </cell>
          <cell r="O227" t="str">
            <v>N</v>
          </cell>
          <cell r="P227" t="str">
            <v>N</v>
          </cell>
          <cell r="Q227" t="str">
            <v>N</v>
          </cell>
          <cell r="R227">
            <v>1</v>
          </cell>
        </row>
        <row r="228">
          <cell r="A228" t="str">
            <v>E1821X</v>
          </cell>
          <cell r="B228" t="str">
            <v xml:space="preserve">Worcestershire County Council                     </v>
          </cell>
          <cell r="C228" t="str">
            <v>1821GP</v>
          </cell>
          <cell r="D228" t="str">
            <v>T</v>
          </cell>
          <cell r="E228" t="str">
            <v xml:space="preserve">GP - Worcestershire County Council                </v>
          </cell>
          <cell r="F228" t="str">
            <v>Y</v>
          </cell>
          <cell r="G228" t="str">
            <v>N</v>
          </cell>
          <cell r="H228" t="str">
            <v>N</v>
          </cell>
          <cell r="I228" t="str">
            <v>N</v>
          </cell>
          <cell r="J228" t="str">
            <v>Y</v>
          </cell>
          <cell r="K228" t="str">
            <v>N</v>
          </cell>
          <cell r="L228" t="str">
            <v>N</v>
          </cell>
          <cell r="M228" t="str">
            <v>N</v>
          </cell>
          <cell r="N228" t="str">
            <v>N</v>
          </cell>
          <cell r="O228" t="str">
            <v>N</v>
          </cell>
          <cell r="P228" t="str">
            <v>N</v>
          </cell>
          <cell r="Q228" t="str">
            <v>N</v>
          </cell>
          <cell r="R228">
            <v>1</v>
          </cell>
        </row>
        <row r="229">
          <cell r="A229" t="str">
            <v>E1831X</v>
          </cell>
          <cell r="B229" t="str">
            <v xml:space="preserve">Bromsgrove District Council                       </v>
          </cell>
          <cell r="C229" t="str">
            <v>1831GP</v>
          </cell>
          <cell r="D229" t="str">
            <v>T</v>
          </cell>
          <cell r="E229" t="str">
            <v xml:space="preserve">GP - Bromsgrove District Council                  </v>
          </cell>
          <cell r="F229" t="str">
            <v>Y</v>
          </cell>
          <cell r="G229" t="str">
            <v>N</v>
          </cell>
          <cell r="H229" t="str">
            <v>N</v>
          </cell>
          <cell r="I229" t="str">
            <v>N</v>
          </cell>
          <cell r="J229" t="str">
            <v>Y</v>
          </cell>
          <cell r="K229" t="str">
            <v>N</v>
          </cell>
          <cell r="L229" t="str">
            <v>N</v>
          </cell>
          <cell r="M229" t="str">
            <v>N</v>
          </cell>
          <cell r="N229" t="str">
            <v>N</v>
          </cell>
          <cell r="O229" t="str">
            <v>N</v>
          </cell>
          <cell r="P229" t="str">
            <v>N</v>
          </cell>
          <cell r="Q229" t="str">
            <v>N</v>
          </cell>
          <cell r="R229">
            <v>1</v>
          </cell>
        </row>
        <row r="230">
          <cell r="A230" t="str">
            <v>E1835X</v>
          </cell>
          <cell r="B230" t="str">
            <v xml:space="preserve">Redditch Borough Council                          </v>
          </cell>
          <cell r="C230" t="str">
            <v>1835GP</v>
          </cell>
          <cell r="D230" t="str">
            <v>T</v>
          </cell>
          <cell r="E230" t="str">
            <v xml:space="preserve">GP - Redditch Borough Council                     </v>
          </cell>
          <cell r="F230" t="str">
            <v>Y</v>
          </cell>
          <cell r="G230" t="str">
            <v>N</v>
          </cell>
          <cell r="H230" t="str">
            <v>N</v>
          </cell>
          <cell r="I230" t="str">
            <v>N</v>
          </cell>
          <cell r="J230" t="str">
            <v>Y</v>
          </cell>
          <cell r="K230" t="str">
            <v>N</v>
          </cell>
          <cell r="L230" t="str">
            <v>N</v>
          </cell>
          <cell r="M230" t="str">
            <v>N</v>
          </cell>
          <cell r="N230" t="str">
            <v>N</v>
          </cell>
          <cell r="O230" t="str">
            <v>N</v>
          </cell>
          <cell r="P230" t="str">
            <v>N</v>
          </cell>
          <cell r="Q230" t="str">
            <v>N</v>
          </cell>
          <cell r="R230">
            <v>1</v>
          </cell>
        </row>
        <row r="231">
          <cell r="A231" t="str">
            <v>E1837X</v>
          </cell>
          <cell r="B231" t="str">
            <v xml:space="preserve">Worcester City Council                            </v>
          </cell>
          <cell r="C231" t="str">
            <v>1837GP</v>
          </cell>
          <cell r="D231" t="str">
            <v>T</v>
          </cell>
          <cell r="E231" t="str">
            <v xml:space="preserve">GP - Worcester City Council                       </v>
          </cell>
          <cell r="F231" t="str">
            <v>Y</v>
          </cell>
          <cell r="G231" t="str">
            <v>N</v>
          </cell>
          <cell r="H231" t="str">
            <v>N</v>
          </cell>
          <cell r="I231" t="str">
            <v>N</v>
          </cell>
          <cell r="J231" t="str">
            <v>Y</v>
          </cell>
          <cell r="K231" t="str">
            <v>N</v>
          </cell>
          <cell r="L231" t="str">
            <v>N</v>
          </cell>
          <cell r="M231" t="str">
            <v>N</v>
          </cell>
          <cell r="N231" t="str">
            <v>N</v>
          </cell>
          <cell r="O231" t="str">
            <v>N</v>
          </cell>
          <cell r="P231" t="str">
            <v>N</v>
          </cell>
          <cell r="Q231" t="str">
            <v>N</v>
          </cell>
          <cell r="R231">
            <v>1</v>
          </cell>
        </row>
        <row r="232">
          <cell r="A232" t="str">
            <v>E1838X</v>
          </cell>
          <cell r="B232" t="str">
            <v xml:space="preserve">Wychavon District Council                         </v>
          </cell>
          <cell r="C232" t="str">
            <v>1838GP</v>
          </cell>
          <cell r="D232" t="str">
            <v>T</v>
          </cell>
          <cell r="E232" t="str">
            <v xml:space="preserve">GP - Wychavon District Council                    </v>
          </cell>
          <cell r="F232" t="str">
            <v>Y</v>
          </cell>
          <cell r="G232" t="str">
            <v>N</v>
          </cell>
          <cell r="H232" t="str">
            <v>N</v>
          </cell>
          <cell r="I232" t="str">
            <v>N</v>
          </cell>
          <cell r="J232" t="str">
            <v>Y</v>
          </cell>
          <cell r="K232" t="str">
            <v>N</v>
          </cell>
          <cell r="L232" t="str">
            <v>N</v>
          </cell>
          <cell r="M232" t="str">
            <v>N</v>
          </cell>
          <cell r="N232" t="str">
            <v>N</v>
          </cell>
          <cell r="O232" t="str">
            <v>N</v>
          </cell>
          <cell r="P232" t="str">
            <v>N</v>
          </cell>
          <cell r="Q232" t="str">
            <v>N</v>
          </cell>
          <cell r="R232">
            <v>1</v>
          </cell>
        </row>
        <row r="233">
          <cell r="A233" t="str">
            <v>E1839X</v>
          </cell>
          <cell r="B233" t="str">
            <v xml:space="preserve">Wyre Forest District Council                      </v>
          </cell>
          <cell r="C233" t="str">
            <v>1839GP</v>
          </cell>
          <cell r="D233" t="str">
            <v>T</v>
          </cell>
          <cell r="E233" t="str">
            <v xml:space="preserve">GP - Wyre Forest District Council                 </v>
          </cell>
          <cell r="F233" t="str">
            <v>Y</v>
          </cell>
          <cell r="G233" t="str">
            <v>N</v>
          </cell>
          <cell r="H233" t="str">
            <v>N</v>
          </cell>
          <cell r="I233" t="str">
            <v>N</v>
          </cell>
          <cell r="J233" t="str">
            <v>Y</v>
          </cell>
          <cell r="K233" t="str">
            <v>N</v>
          </cell>
          <cell r="L233" t="str">
            <v>N</v>
          </cell>
          <cell r="M233" t="str">
            <v>N</v>
          </cell>
          <cell r="N233" t="str">
            <v>N</v>
          </cell>
          <cell r="O233" t="str">
            <v>N</v>
          </cell>
          <cell r="P233" t="str">
            <v>N</v>
          </cell>
          <cell r="Q233" t="str">
            <v>N</v>
          </cell>
          <cell r="R233">
            <v>1</v>
          </cell>
        </row>
        <row r="234">
          <cell r="A234" t="str">
            <v>E1851X</v>
          </cell>
          <cell r="B234" t="str">
            <v xml:space="preserve">Malvern Hills District Council                    </v>
          </cell>
          <cell r="C234" t="str">
            <v>1851GP</v>
          </cell>
          <cell r="D234" t="str">
            <v>T</v>
          </cell>
          <cell r="E234" t="str">
            <v xml:space="preserve">GP - Malvern Hills District Council               </v>
          </cell>
          <cell r="F234" t="str">
            <v>Y</v>
          </cell>
          <cell r="G234" t="str">
            <v>N</v>
          </cell>
          <cell r="H234" t="str">
            <v>N</v>
          </cell>
          <cell r="I234" t="str">
            <v>N</v>
          </cell>
          <cell r="J234" t="str">
            <v>Y</v>
          </cell>
          <cell r="K234" t="str">
            <v>N</v>
          </cell>
          <cell r="L234" t="str">
            <v>N</v>
          </cell>
          <cell r="M234" t="str">
            <v>N</v>
          </cell>
          <cell r="N234" t="str">
            <v>N</v>
          </cell>
          <cell r="O234" t="str">
            <v>N</v>
          </cell>
          <cell r="P234" t="str">
            <v>N</v>
          </cell>
          <cell r="Q234" t="str">
            <v>N</v>
          </cell>
          <cell r="R234">
            <v>1</v>
          </cell>
        </row>
        <row r="235">
          <cell r="A235" t="str">
            <v>E1920X</v>
          </cell>
          <cell r="B235" t="str">
            <v xml:space="preserve">Hertfordshire County Council                      </v>
          </cell>
          <cell r="C235" t="str">
            <v>1920GP</v>
          </cell>
          <cell r="D235" t="str">
            <v>T</v>
          </cell>
          <cell r="E235" t="str">
            <v xml:space="preserve">GP - Hertfordshire County Council                 </v>
          </cell>
          <cell r="F235" t="str">
            <v>Y</v>
          </cell>
          <cell r="G235" t="str">
            <v>N</v>
          </cell>
          <cell r="H235" t="str">
            <v>N</v>
          </cell>
          <cell r="I235" t="str">
            <v>N</v>
          </cell>
          <cell r="J235" t="str">
            <v>Y</v>
          </cell>
          <cell r="K235" t="str">
            <v>N</v>
          </cell>
          <cell r="L235" t="str">
            <v>N</v>
          </cell>
          <cell r="M235" t="str">
            <v>N</v>
          </cell>
          <cell r="N235" t="str">
            <v>N</v>
          </cell>
          <cell r="O235" t="str">
            <v>N</v>
          </cell>
          <cell r="P235" t="str">
            <v>N</v>
          </cell>
          <cell r="Q235" t="str">
            <v>N</v>
          </cell>
          <cell r="R235">
            <v>1</v>
          </cell>
        </row>
        <row r="236">
          <cell r="A236" t="str">
            <v>E1931X</v>
          </cell>
          <cell r="B236" t="str">
            <v xml:space="preserve">Broxbourne Borough Council                        </v>
          </cell>
          <cell r="C236" t="str">
            <v>1931GP</v>
          </cell>
          <cell r="D236" t="str">
            <v>T</v>
          </cell>
          <cell r="E236" t="str">
            <v xml:space="preserve">GP - Broxbourne Borough Council                   </v>
          </cell>
          <cell r="F236" t="str">
            <v>Y</v>
          </cell>
          <cell r="G236" t="str">
            <v>N</v>
          </cell>
          <cell r="H236" t="str">
            <v>N</v>
          </cell>
          <cell r="I236" t="str">
            <v>N</v>
          </cell>
          <cell r="J236" t="str">
            <v>Y</v>
          </cell>
          <cell r="K236" t="str">
            <v>N</v>
          </cell>
          <cell r="L236" t="str">
            <v>N</v>
          </cell>
          <cell r="M236" t="str">
            <v>N</v>
          </cell>
          <cell r="N236" t="str">
            <v>N</v>
          </cell>
          <cell r="O236" t="str">
            <v>N</v>
          </cell>
          <cell r="P236" t="str">
            <v>N</v>
          </cell>
          <cell r="Q236" t="str">
            <v>N</v>
          </cell>
          <cell r="R236">
            <v>1</v>
          </cell>
        </row>
        <row r="237">
          <cell r="A237" t="str">
            <v>E1932X</v>
          </cell>
          <cell r="B237" t="str">
            <v xml:space="preserve">Dacorum Borough Council                           </v>
          </cell>
          <cell r="C237" t="str">
            <v>1932GP</v>
          </cell>
          <cell r="D237" t="str">
            <v>T</v>
          </cell>
          <cell r="E237" t="str">
            <v xml:space="preserve">GP - Dacorum Borough Council                      </v>
          </cell>
          <cell r="F237" t="str">
            <v>Y</v>
          </cell>
          <cell r="G237" t="str">
            <v>N</v>
          </cell>
          <cell r="H237" t="str">
            <v>N</v>
          </cell>
          <cell r="I237" t="str">
            <v>N</v>
          </cell>
          <cell r="J237" t="str">
            <v>Y</v>
          </cell>
          <cell r="K237" t="str">
            <v>N</v>
          </cell>
          <cell r="L237" t="str">
            <v>N</v>
          </cell>
          <cell r="M237" t="str">
            <v>N</v>
          </cell>
          <cell r="N237" t="str">
            <v>N</v>
          </cell>
          <cell r="O237" t="str">
            <v>N</v>
          </cell>
          <cell r="P237" t="str">
            <v>N</v>
          </cell>
          <cell r="Q237" t="str">
            <v>N</v>
          </cell>
          <cell r="R237">
            <v>1</v>
          </cell>
        </row>
        <row r="238">
          <cell r="A238" t="str">
            <v>E1933X</v>
          </cell>
          <cell r="B238" t="str">
            <v xml:space="preserve">East Hertfordshire District Council               </v>
          </cell>
          <cell r="C238" t="str">
            <v>1933GP</v>
          </cell>
          <cell r="D238" t="str">
            <v>T</v>
          </cell>
          <cell r="E238" t="str">
            <v xml:space="preserve">GP - East Hertfordshire District Council          </v>
          </cell>
          <cell r="F238" t="str">
            <v>Y</v>
          </cell>
          <cell r="G238" t="str">
            <v>N</v>
          </cell>
          <cell r="H238" t="str">
            <v>N</v>
          </cell>
          <cell r="I238" t="str">
            <v>N</v>
          </cell>
          <cell r="J238" t="str">
            <v>Y</v>
          </cell>
          <cell r="K238" t="str">
            <v>N</v>
          </cell>
          <cell r="L238" t="str">
            <v>N</v>
          </cell>
          <cell r="M238" t="str">
            <v>N</v>
          </cell>
          <cell r="N238" t="str">
            <v>N</v>
          </cell>
          <cell r="O238" t="str">
            <v>N</v>
          </cell>
          <cell r="P238" t="str">
            <v>N</v>
          </cell>
          <cell r="Q238" t="str">
            <v>N</v>
          </cell>
          <cell r="R238">
            <v>1</v>
          </cell>
        </row>
        <row r="239">
          <cell r="A239" t="str">
            <v>E1934X</v>
          </cell>
          <cell r="B239" t="str">
            <v xml:space="preserve">Hertsmere Borough Council                         </v>
          </cell>
          <cell r="C239" t="str">
            <v>1934GP</v>
          </cell>
          <cell r="D239" t="str">
            <v>T</v>
          </cell>
          <cell r="E239" t="str">
            <v xml:space="preserve">GP - Hertsmere Borough Council                    </v>
          </cell>
          <cell r="F239" t="str">
            <v>Y</v>
          </cell>
          <cell r="G239" t="str">
            <v>N</v>
          </cell>
          <cell r="H239" t="str">
            <v>N</v>
          </cell>
          <cell r="I239" t="str">
            <v>N</v>
          </cell>
          <cell r="J239" t="str">
            <v>Y</v>
          </cell>
          <cell r="K239" t="str">
            <v>N</v>
          </cell>
          <cell r="L239" t="str">
            <v>N</v>
          </cell>
          <cell r="M239" t="str">
            <v>N</v>
          </cell>
          <cell r="N239" t="str">
            <v>N</v>
          </cell>
          <cell r="O239" t="str">
            <v>N</v>
          </cell>
          <cell r="P239" t="str">
            <v>N</v>
          </cell>
          <cell r="Q239" t="str">
            <v>N</v>
          </cell>
          <cell r="R239">
            <v>1</v>
          </cell>
        </row>
        <row r="240">
          <cell r="A240" t="str">
            <v>E1935X</v>
          </cell>
          <cell r="B240" t="str">
            <v xml:space="preserve">North Hertfordshire District Council              </v>
          </cell>
          <cell r="C240" t="str">
            <v>1935GP</v>
          </cell>
          <cell r="D240" t="str">
            <v>T</v>
          </cell>
          <cell r="E240" t="str">
            <v xml:space="preserve">GP - North Hertfordshire District Council         </v>
          </cell>
          <cell r="F240" t="str">
            <v>Y</v>
          </cell>
          <cell r="G240" t="str">
            <v>N</v>
          </cell>
          <cell r="H240" t="str">
            <v>N</v>
          </cell>
          <cell r="I240" t="str">
            <v>N</v>
          </cell>
          <cell r="J240" t="str">
            <v>Y</v>
          </cell>
          <cell r="K240" t="str">
            <v>N</v>
          </cell>
          <cell r="L240" t="str">
            <v>N</v>
          </cell>
          <cell r="M240" t="str">
            <v>N</v>
          </cell>
          <cell r="N240" t="str">
            <v>N</v>
          </cell>
          <cell r="O240" t="str">
            <v>N</v>
          </cell>
          <cell r="P240" t="str">
            <v>N</v>
          </cell>
          <cell r="Q240" t="str">
            <v>N</v>
          </cell>
          <cell r="R240">
            <v>1</v>
          </cell>
        </row>
        <row r="241">
          <cell r="A241" t="str">
            <v>E1936X</v>
          </cell>
          <cell r="B241" t="str">
            <v xml:space="preserve">St Albans City and District Council               </v>
          </cell>
          <cell r="C241" t="str">
            <v>1936GP</v>
          </cell>
          <cell r="D241" t="str">
            <v>T</v>
          </cell>
          <cell r="E241" t="str">
            <v xml:space="preserve">GP - St Albans City and District Council          </v>
          </cell>
          <cell r="F241" t="str">
            <v>Y</v>
          </cell>
          <cell r="G241" t="str">
            <v>N</v>
          </cell>
          <cell r="H241" t="str">
            <v>N</v>
          </cell>
          <cell r="I241" t="str">
            <v>N</v>
          </cell>
          <cell r="J241" t="str">
            <v>Y</v>
          </cell>
          <cell r="K241" t="str">
            <v>N</v>
          </cell>
          <cell r="L241" t="str">
            <v>N</v>
          </cell>
          <cell r="M241" t="str">
            <v>N</v>
          </cell>
          <cell r="N241" t="str">
            <v>N</v>
          </cell>
          <cell r="O241" t="str">
            <v>N</v>
          </cell>
          <cell r="P241" t="str">
            <v>N</v>
          </cell>
          <cell r="Q241" t="str">
            <v>N</v>
          </cell>
          <cell r="R241">
            <v>1</v>
          </cell>
        </row>
        <row r="242">
          <cell r="A242" t="str">
            <v>E1937X</v>
          </cell>
          <cell r="B242" t="str">
            <v xml:space="preserve">Stevenage Borough Council                         </v>
          </cell>
          <cell r="C242" t="str">
            <v>1937GP</v>
          </cell>
          <cell r="D242" t="str">
            <v>T</v>
          </cell>
          <cell r="E242" t="str">
            <v xml:space="preserve">GP - Stevenage Borough Council                    </v>
          </cell>
          <cell r="F242" t="str">
            <v>Y</v>
          </cell>
          <cell r="G242" t="str">
            <v>N</v>
          </cell>
          <cell r="H242" t="str">
            <v>N</v>
          </cell>
          <cell r="I242" t="str">
            <v>N</v>
          </cell>
          <cell r="J242" t="str">
            <v>Y</v>
          </cell>
          <cell r="K242" t="str">
            <v>N</v>
          </cell>
          <cell r="L242" t="str">
            <v>N</v>
          </cell>
          <cell r="M242" t="str">
            <v>N</v>
          </cell>
          <cell r="N242" t="str">
            <v>N</v>
          </cell>
          <cell r="O242" t="str">
            <v>N</v>
          </cell>
          <cell r="P242" t="str">
            <v>N</v>
          </cell>
          <cell r="Q242" t="str">
            <v>N</v>
          </cell>
          <cell r="R242">
            <v>1</v>
          </cell>
        </row>
        <row r="243">
          <cell r="A243" t="str">
            <v>E1938X</v>
          </cell>
          <cell r="B243" t="str">
            <v xml:space="preserve">Three Rivers District Council                     </v>
          </cell>
          <cell r="C243" t="str">
            <v>1938GP</v>
          </cell>
          <cell r="D243" t="str">
            <v>T</v>
          </cell>
          <cell r="E243" t="str">
            <v xml:space="preserve">GP - Three Rivers District Council                </v>
          </cell>
          <cell r="F243" t="str">
            <v>Y</v>
          </cell>
          <cell r="G243" t="str">
            <v>N</v>
          </cell>
          <cell r="H243" t="str">
            <v>N</v>
          </cell>
          <cell r="I243" t="str">
            <v>N</v>
          </cell>
          <cell r="J243" t="str">
            <v>Y</v>
          </cell>
          <cell r="K243" t="str">
            <v>N</v>
          </cell>
          <cell r="L243" t="str">
            <v>N</v>
          </cell>
          <cell r="M243" t="str">
            <v>N</v>
          </cell>
          <cell r="N243" t="str">
            <v>N</v>
          </cell>
          <cell r="O243" t="str">
            <v>N</v>
          </cell>
          <cell r="P243" t="str">
            <v>N</v>
          </cell>
          <cell r="Q243" t="str">
            <v>N</v>
          </cell>
          <cell r="R243">
            <v>1</v>
          </cell>
        </row>
        <row r="244">
          <cell r="A244" t="str">
            <v>E1939X</v>
          </cell>
          <cell r="B244" t="str">
            <v xml:space="preserve">Watford Borough Council                           </v>
          </cell>
          <cell r="C244" t="str">
            <v>1939GP</v>
          </cell>
          <cell r="D244" t="str">
            <v>T</v>
          </cell>
          <cell r="E244" t="str">
            <v xml:space="preserve">GP - Watford Borough Council                      </v>
          </cell>
          <cell r="F244" t="str">
            <v>Y</v>
          </cell>
          <cell r="G244" t="str">
            <v>N</v>
          </cell>
          <cell r="H244" t="str">
            <v>N</v>
          </cell>
          <cell r="I244" t="str">
            <v>N</v>
          </cell>
          <cell r="J244" t="str">
            <v>Y</v>
          </cell>
          <cell r="K244" t="str">
            <v>N</v>
          </cell>
          <cell r="L244" t="str">
            <v>N</v>
          </cell>
          <cell r="M244" t="str">
            <v>N</v>
          </cell>
          <cell r="N244" t="str">
            <v>N</v>
          </cell>
          <cell r="O244" t="str">
            <v>N</v>
          </cell>
          <cell r="P244" t="str">
            <v>N</v>
          </cell>
          <cell r="Q244" t="str">
            <v>N</v>
          </cell>
          <cell r="R244">
            <v>1</v>
          </cell>
        </row>
        <row r="245">
          <cell r="A245" t="str">
            <v>E1940X</v>
          </cell>
          <cell r="B245" t="str">
            <v xml:space="preserve">Welwyn Hatfield District Council                  </v>
          </cell>
          <cell r="C245" t="str">
            <v>1940GP</v>
          </cell>
          <cell r="D245" t="str">
            <v>T</v>
          </cell>
          <cell r="E245" t="str">
            <v xml:space="preserve">GP - Welwyn Hatfield District Council             </v>
          </cell>
          <cell r="F245" t="str">
            <v>Y</v>
          </cell>
          <cell r="G245" t="str">
            <v>N</v>
          </cell>
          <cell r="H245" t="str">
            <v>N</v>
          </cell>
          <cell r="I245" t="str">
            <v>N</v>
          </cell>
          <cell r="J245" t="str">
            <v>Y</v>
          </cell>
          <cell r="K245" t="str">
            <v>N</v>
          </cell>
          <cell r="L245" t="str">
            <v>N</v>
          </cell>
          <cell r="M245" t="str">
            <v>N</v>
          </cell>
          <cell r="N245" t="str">
            <v>N</v>
          </cell>
          <cell r="O245" t="str">
            <v>N</v>
          </cell>
          <cell r="P245" t="str">
            <v>N</v>
          </cell>
          <cell r="Q245" t="str">
            <v>N</v>
          </cell>
          <cell r="R245">
            <v>1</v>
          </cell>
        </row>
        <row r="246">
          <cell r="A246" t="str">
            <v>E2001X</v>
          </cell>
          <cell r="B246" t="str">
            <v xml:space="preserve">East Riding of Yorkshire Council                  </v>
          </cell>
          <cell r="C246" t="str">
            <v>2001GP</v>
          </cell>
          <cell r="D246" t="str">
            <v>T</v>
          </cell>
          <cell r="E246" t="str">
            <v xml:space="preserve">GP - East Riding of Yorkshire Council             </v>
          </cell>
          <cell r="F246" t="str">
            <v>Y</v>
          </cell>
          <cell r="G246" t="str">
            <v>N</v>
          </cell>
          <cell r="H246" t="str">
            <v>N</v>
          </cell>
          <cell r="I246" t="str">
            <v>N</v>
          </cell>
          <cell r="J246" t="str">
            <v>Y</v>
          </cell>
          <cell r="K246" t="str">
            <v>N</v>
          </cell>
          <cell r="L246" t="str">
            <v>N</v>
          </cell>
          <cell r="M246" t="str">
            <v>N</v>
          </cell>
          <cell r="N246" t="str">
            <v>N</v>
          </cell>
          <cell r="O246" t="str">
            <v>N</v>
          </cell>
          <cell r="P246" t="str">
            <v>N</v>
          </cell>
          <cell r="Q246" t="str">
            <v>N</v>
          </cell>
          <cell r="R246">
            <v>1</v>
          </cell>
        </row>
        <row r="247">
          <cell r="A247" t="str">
            <v>E2002X</v>
          </cell>
          <cell r="B247" t="str">
            <v xml:space="preserve">Kingston upon Hull City Council                   </v>
          </cell>
          <cell r="C247" t="str">
            <v>2002GP</v>
          </cell>
          <cell r="D247" t="str">
            <v>T</v>
          </cell>
          <cell r="E247" t="str">
            <v xml:space="preserve">GP - Kingston upon Hull City Council              </v>
          </cell>
          <cell r="F247" t="str">
            <v>Y</v>
          </cell>
          <cell r="G247" t="str">
            <v>N</v>
          </cell>
          <cell r="H247" t="str">
            <v>N</v>
          </cell>
          <cell r="I247" t="str">
            <v>N</v>
          </cell>
          <cell r="J247" t="str">
            <v>Y</v>
          </cell>
          <cell r="K247" t="str">
            <v>N</v>
          </cell>
          <cell r="L247" t="str">
            <v>N</v>
          </cell>
          <cell r="M247" t="str">
            <v>N</v>
          </cell>
          <cell r="N247" t="str">
            <v>N</v>
          </cell>
          <cell r="O247" t="str">
            <v>N</v>
          </cell>
          <cell r="P247" t="str">
            <v>N</v>
          </cell>
          <cell r="Q247" t="str">
            <v>N</v>
          </cell>
          <cell r="R247">
            <v>1</v>
          </cell>
        </row>
        <row r="248">
          <cell r="A248" t="str">
            <v>E2003X</v>
          </cell>
          <cell r="B248" t="str">
            <v xml:space="preserve">North East Lincolnshire Council                   </v>
          </cell>
          <cell r="C248" t="str">
            <v>2003GP</v>
          </cell>
          <cell r="D248" t="str">
            <v>T</v>
          </cell>
          <cell r="E248" t="str">
            <v xml:space="preserve">GP - North East Lincolnshire Council              </v>
          </cell>
          <cell r="F248" t="str">
            <v>Y</v>
          </cell>
          <cell r="G248" t="str">
            <v>N</v>
          </cell>
          <cell r="H248" t="str">
            <v>N</v>
          </cell>
          <cell r="I248" t="str">
            <v>N</v>
          </cell>
          <cell r="J248" t="str">
            <v>Y</v>
          </cell>
          <cell r="K248" t="str">
            <v>N</v>
          </cell>
          <cell r="L248" t="str">
            <v>N</v>
          </cell>
          <cell r="M248" t="str">
            <v>N</v>
          </cell>
          <cell r="N248" t="str">
            <v>N</v>
          </cell>
          <cell r="O248" t="str">
            <v>N</v>
          </cell>
          <cell r="P248" t="str">
            <v>N</v>
          </cell>
          <cell r="Q248" t="str">
            <v>N</v>
          </cell>
          <cell r="R248">
            <v>1</v>
          </cell>
        </row>
        <row r="249">
          <cell r="A249" t="str">
            <v>E2004X</v>
          </cell>
          <cell r="B249" t="str">
            <v xml:space="preserve">North Lincolnshire Council                        </v>
          </cell>
          <cell r="C249" t="str">
            <v>2004GP</v>
          </cell>
          <cell r="D249" t="str">
            <v>T</v>
          </cell>
          <cell r="E249" t="str">
            <v xml:space="preserve">GP - North Lincolnshire Council                   </v>
          </cell>
          <cell r="F249" t="str">
            <v>Y</v>
          </cell>
          <cell r="G249" t="str">
            <v>N</v>
          </cell>
          <cell r="H249" t="str">
            <v>N</v>
          </cell>
          <cell r="I249" t="str">
            <v>N</v>
          </cell>
          <cell r="J249" t="str">
            <v>Y</v>
          </cell>
          <cell r="K249" t="str">
            <v>N</v>
          </cell>
          <cell r="L249" t="str">
            <v>N</v>
          </cell>
          <cell r="M249" t="str">
            <v>N</v>
          </cell>
          <cell r="N249" t="str">
            <v>N</v>
          </cell>
          <cell r="O249" t="str">
            <v>N</v>
          </cell>
          <cell r="P249" t="str">
            <v>N</v>
          </cell>
          <cell r="Q249" t="str">
            <v>N</v>
          </cell>
          <cell r="R249">
            <v>1</v>
          </cell>
        </row>
        <row r="250">
          <cell r="A250" t="str">
            <v>E2101X</v>
          </cell>
          <cell r="B250" t="str">
            <v xml:space="preserve">Isle of Wight Council                             </v>
          </cell>
          <cell r="C250" t="str">
            <v>2101GP</v>
          </cell>
          <cell r="D250" t="str">
            <v>T</v>
          </cell>
          <cell r="E250" t="str">
            <v xml:space="preserve">GP - Isle of Wight Council                        </v>
          </cell>
          <cell r="F250" t="str">
            <v>Y</v>
          </cell>
          <cell r="G250" t="str">
            <v>N</v>
          </cell>
          <cell r="H250" t="str">
            <v>N</v>
          </cell>
          <cell r="I250" t="str">
            <v>N</v>
          </cell>
          <cell r="J250" t="str">
            <v>Y</v>
          </cell>
          <cell r="K250" t="str">
            <v>N</v>
          </cell>
          <cell r="L250" t="str">
            <v>N</v>
          </cell>
          <cell r="M250" t="str">
            <v>N</v>
          </cell>
          <cell r="N250" t="str">
            <v>N</v>
          </cell>
          <cell r="O250" t="str">
            <v>N</v>
          </cell>
          <cell r="P250" t="str">
            <v>N</v>
          </cell>
          <cell r="Q250" t="str">
            <v>N</v>
          </cell>
          <cell r="R250">
            <v>1</v>
          </cell>
        </row>
        <row r="251">
          <cell r="A251" t="str">
            <v>E2201X</v>
          </cell>
          <cell r="B251" t="str">
            <v xml:space="preserve">Medway Council                                    </v>
          </cell>
          <cell r="C251" t="str">
            <v>2201GP</v>
          </cell>
          <cell r="D251" t="str">
            <v>T</v>
          </cell>
          <cell r="E251" t="str">
            <v xml:space="preserve">GP - Medway Council                               </v>
          </cell>
          <cell r="F251" t="str">
            <v>Y</v>
          </cell>
          <cell r="G251" t="str">
            <v>N</v>
          </cell>
          <cell r="H251" t="str">
            <v>N</v>
          </cell>
          <cell r="I251" t="str">
            <v>N</v>
          </cell>
          <cell r="J251" t="str">
            <v>Y</v>
          </cell>
          <cell r="K251" t="str">
            <v>N</v>
          </cell>
          <cell r="L251" t="str">
            <v>N</v>
          </cell>
          <cell r="M251" t="str">
            <v>N</v>
          </cell>
          <cell r="N251" t="str">
            <v>N</v>
          </cell>
          <cell r="O251" t="str">
            <v>N</v>
          </cell>
          <cell r="P251" t="str">
            <v>N</v>
          </cell>
          <cell r="Q251" t="str">
            <v>N</v>
          </cell>
          <cell r="R251">
            <v>1</v>
          </cell>
        </row>
        <row r="252">
          <cell r="A252" t="str">
            <v>E2221X</v>
          </cell>
          <cell r="B252" t="str">
            <v xml:space="preserve">Kent County Council                               </v>
          </cell>
          <cell r="C252" t="str">
            <v>2221GP</v>
          </cell>
          <cell r="D252" t="str">
            <v>T</v>
          </cell>
          <cell r="E252" t="str">
            <v xml:space="preserve">GP - Kent County Council                          </v>
          </cell>
          <cell r="F252" t="str">
            <v>Y</v>
          </cell>
          <cell r="G252" t="str">
            <v>N</v>
          </cell>
          <cell r="H252" t="str">
            <v>N</v>
          </cell>
          <cell r="I252" t="str">
            <v>N</v>
          </cell>
          <cell r="J252" t="str">
            <v>Y</v>
          </cell>
          <cell r="K252" t="str">
            <v>N</v>
          </cell>
          <cell r="L252" t="str">
            <v>N</v>
          </cell>
          <cell r="M252" t="str">
            <v>N</v>
          </cell>
          <cell r="N252" t="str">
            <v>N</v>
          </cell>
          <cell r="O252" t="str">
            <v>N</v>
          </cell>
          <cell r="P252" t="str">
            <v>N</v>
          </cell>
          <cell r="Q252" t="str">
            <v>N</v>
          </cell>
          <cell r="R252">
            <v>1</v>
          </cell>
        </row>
        <row r="253">
          <cell r="A253" t="str">
            <v>E2231X</v>
          </cell>
          <cell r="B253" t="str">
            <v xml:space="preserve">Ashford Borough Council                           </v>
          </cell>
          <cell r="C253" t="str">
            <v>2231GP</v>
          </cell>
          <cell r="D253" t="str">
            <v>T</v>
          </cell>
          <cell r="E253" t="str">
            <v xml:space="preserve">GP - Ashford Borough Council                      </v>
          </cell>
          <cell r="F253" t="str">
            <v>Y</v>
          </cell>
          <cell r="G253" t="str">
            <v>N</v>
          </cell>
          <cell r="H253" t="str">
            <v>N</v>
          </cell>
          <cell r="I253" t="str">
            <v>N</v>
          </cell>
          <cell r="J253" t="str">
            <v>Y</v>
          </cell>
          <cell r="K253" t="str">
            <v>N</v>
          </cell>
          <cell r="L253" t="str">
            <v>N</v>
          </cell>
          <cell r="M253" t="str">
            <v>N</v>
          </cell>
          <cell r="N253" t="str">
            <v>N</v>
          </cell>
          <cell r="O253" t="str">
            <v>N</v>
          </cell>
          <cell r="P253" t="str">
            <v>N</v>
          </cell>
          <cell r="Q253" t="str">
            <v>N</v>
          </cell>
          <cell r="R253">
            <v>1</v>
          </cell>
        </row>
        <row r="254">
          <cell r="A254" t="str">
            <v>E2232X</v>
          </cell>
          <cell r="B254" t="str">
            <v xml:space="preserve">Canterbury City Council                           </v>
          </cell>
          <cell r="C254" t="str">
            <v>2232GP</v>
          </cell>
          <cell r="D254" t="str">
            <v>T</v>
          </cell>
          <cell r="E254" t="str">
            <v xml:space="preserve">GP - Canterbury City Council                      </v>
          </cell>
          <cell r="F254" t="str">
            <v>Y</v>
          </cell>
          <cell r="G254" t="str">
            <v>N</v>
          </cell>
          <cell r="H254" t="str">
            <v>N</v>
          </cell>
          <cell r="I254" t="str">
            <v>N</v>
          </cell>
          <cell r="J254" t="str">
            <v>Y</v>
          </cell>
          <cell r="K254" t="str">
            <v>N</v>
          </cell>
          <cell r="L254" t="str">
            <v>N</v>
          </cell>
          <cell r="M254" t="str">
            <v>N</v>
          </cell>
          <cell r="N254" t="str">
            <v>N</v>
          </cell>
          <cell r="O254" t="str">
            <v>N</v>
          </cell>
          <cell r="P254" t="str">
            <v>N</v>
          </cell>
          <cell r="Q254" t="str">
            <v>N</v>
          </cell>
          <cell r="R254">
            <v>1</v>
          </cell>
        </row>
        <row r="255">
          <cell r="A255" t="str">
            <v>E2233X</v>
          </cell>
          <cell r="B255" t="str">
            <v xml:space="preserve">Dartford Borough Council                          </v>
          </cell>
          <cell r="C255" t="str">
            <v>2233GP</v>
          </cell>
          <cell r="D255" t="str">
            <v>T</v>
          </cell>
          <cell r="E255" t="str">
            <v xml:space="preserve">GP - Dartford Borough Council                     </v>
          </cell>
          <cell r="F255" t="str">
            <v>Y</v>
          </cell>
          <cell r="G255" t="str">
            <v>N</v>
          </cell>
          <cell r="H255" t="str">
            <v>N</v>
          </cell>
          <cell r="I255" t="str">
            <v>N</v>
          </cell>
          <cell r="J255" t="str">
            <v>Y</v>
          </cell>
          <cell r="K255" t="str">
            <v>N</v>
          </cell>
          <cell r="L255" t="str">
            <v>N</v>
          </cell>
          <cell r="M255" t="str">
            <v>N</v>
          </cell>
          <cell r="N255" t="str">
            <v>N</v>
          </cell>
          <cell r="O255" t="str">
            <v>N</v>
          </cell>
          <cell r="P255" t="str">
            <v>N</v>
          </cell>
          <cell r="Q255" t="str">
            <v>N</v>
          </cell>
          <cell r="R255">
            <v>1</v>
          </cell>
        </row>
        <row r="256">
          <cell r="A256" t="str">
            <v>E2234X</v>
          </cell>
          <cell r="B256" t="str">
            <v xml:space="preserve">Dover District Council                            </v>
          </cell>
          <cell r="C256" t="str">
            <v>2234GP</v>
          </cell>
          <cell r="D256" t="str">
            <v>T</v>
          </cell>
          <cell r="E256" t="str">
            <v xml:space="preserve">GP - Dover District Council                       </v>
          </cell>
          <cell r="F256" t="str">
            <v>Y</v>
          </cell>
          <cell r="G256" t="str">
            <v>N</v>
          </cell>
          <cell r="H256" t="str">
            <v>N</v>
          </cell>
          <cell r="I256" t="str">
            <v>N</v>
          </cell>
          <cell r="J256" t="str">
            <v>Y</v>
          </cell>
          <cell r="K256" t="str">
            <v>N</v>
          </cell>
          <cell r="L256" t="str">
            <v>N</v>
          </cell>
          <cell r="M256" t="str">
            <v>N</v>
          </cell>
          <cell r="N256" t="str">
            <v>N</v>
          </cell>
          <cell r="O256" t="str">
            <v>N</v>
          </cell>
          <cell r="P256" t="str">
            <v>N</v>
          </cell>
          <cell r="Q256" t="str">
            <v>N</v>
          </cell>
          <cell r="R256">
            <v>1</v>
          </cell>
        </row>
        <row r="257">
          <cell r="A257" t="str">
            <v>E2236X</v>
          </cell>
          <cell r="B257" t="str">
            <v xml:space="preserve">Gravesham Borough Council                         </v>
          </cell>
          <cell r="C257" t="str">
            <v>2236GP</v>
          </cell>
          <cell r="D257" t="str">
            <v>T</v>
          </cell>
          <cell r="E257" t="str">
            <v xml:space="preserve">GP - Gravesham Borough Council                    </v>
          </cell>
          <cell r="F257" t="str">
            <v>Y</v>
          </cell>
          <cell r="G257" t="str">
            <v>N</v>
          </cell>
          <cell r="H257" t="str">
            <v>N</v>
          </cell>
          <cell r="I257" t="str">
            <v>N</v>
          </cell>
          <cell r="J257" t="str">
            <v>Y</v>
          </cell>
          <cell r="K257" t="str">
            <v>N</v>
          </cell>
          <cell r="L257" t="str">
            <v>N</v>
          </cell>
          <cell r="M257" t="str">
            <v>N</v>
          </cell>
          <cell r="N257" t="str">
            <v>N</v>
          </cell>
          <cell r="O257" t="str">
            <v>N</v>
          </cell>
          <cell r="P257" t="str">
            <v>N</v>
          </cell>
          <cell r="Q257" t="str">
            <v>N</v>
          </cell>
          <cell r="R257">
            <v>1</v>
          </cell>
        </row>
        <row r="258">
          <cell r="A258" t="str">
            <v>E2237X</v>
          </cell>
          <cell r="B258" t="str">
            <v xml:space="preserve">Maidstone Borough Council                         </v>
          </cell>
          <cell r="C258" t="str">
            <v>2237GP</v>
          </cell>
          <cell r="D258" t="str">
            <v>T</v>
          </cell>
          <cell r="E258" t="str">
            <v xml:space="preserve">GP - Maidstone Borough Council                    </v>
          </cell>
          <cell r="F258" t="str">
            <v>Y</v>
          </cell>
          <cell r="G258" t="str">
            <v>N</v>
          </cell>
          <cell r="H258" t="str">
            <v>N</v>
          </cell>
          <cell r="I258" t="str">
            <v>N</v>
          </cell>
          <cell r="J258" t="str">
            <v>Y</v>
          </cell>
          <cell r="K258" t="str">
            <v>N</v>
          </cell>
          <cell r="L258" t="str">
            <v>N</v>
          </cell>
          <cell r="M258" t="str">
            <v>N</v>
          </cell>
          <cell r="N258" t="str">
            <v>N</v>
          </cell>
          <cell r="O258" t="str">
            <v>N</v>
          </cell>
          <cell r="P258" t="str">
            <v>N</v>
          </cell>
          <cell r="Q258" t="str">
            <v>N</v>
          </cell>
          <cell r="R258">
            <v>1</v>
          </cell>
        </row>
        <row r="259">
          <cell r="A259" t="str">
            <v>E2239X</v>
          </cell>
          <cell r="B259" t="str">
            <v xml:space="preserve">Sevenoaks District Council                        </v>
          </cell>
          <cell r="C259" t="str">
            <v>2239GP</v>
          </cell>
          <cell r="D259" t="str">
            <v>T</v>
          </cell>
          <cell r="E259" t="str">
            <v xml:space="preserve">GP - Sevenoaks District Council                   </v>
          </cell>
          <cell r="F259" t="str">
            <v>Y</v>
          </cell>
          <cell r="G259" t="str">
            <v>N</v>
          </cell>
          <cell r="H259" t="str">
            <v>N</v>
          </cell>
          <cell r="I259" t="str">
            <v>N</v>
          </cell>
          <cell r="J259" t="str">
            <v>Y</v>
          </cell>
          <cell r="K259" t="str">
            <v>N</v>
          </cell>
          <cell r="L259" t="str">
            <v>N</v>
          </cell>
          <cell r="M259" t="str">
            <v>N</v>
          </cell>
          <cell r="N259" t="str">
            <v>N</v>
          </cell>
          <cell r="O259" t="str">
            <v>N</v>
          </cell>
          <cell r="P259" t="str">
            <v>N</v>
          </cell>
          <cell r="Q259" t="str">
            <v>N</v>
          </cell>
          <cell r="R259">
            <v>1</v>
          </cell>
        </row>
        <row r="260">
          <cell r="A260" t="str">
            <v>E2240X</v>
          </cell>
          <cell r="B260" t="str">
            <v xml:space="preserve">Shepway District Council                          </v>
          </cell>
          <cell r="C260" t="str">
            <v>2240GP</v>
          </cell>
          <cell r="D260" t="str">
            <v>T</v>
          </cell>
          <cell r="E260" t="str">
            <v xml:space="preserve">GP - Shepway District Council                     </v>
          </cell>
          <cell r="F260" t="str">
            <v>Y</v>
          </cell>
          <cell r="G260" t="str">
            <v>N</v>
          </cell>
          <cell r="H260" t="str">
            <v>N</v>
          </cell>
          <cell r="I260" t="str">
            <v>N</v>
          </cell>
          <cell r="J260" t="str">
            <v>Y</v>
          </cell>
          <cell r="K260" t="str">
            <v>N</v>
          </cell>
          <cell r="L260" t="str">
            <v>N</v>
          </cell>
          <cell r="M260" t="str">
            <v>N</v>
          </cell>
          <cell r="N260" t="str">
            <v>N</v>
          </cell>
          <cell r="O260" t="str">
            <v>N</v>
          </cell>
          <cell r="P260" t="str">
            <v>N</v>
          </cell>
          <cell r="Q260" t="str">
            <v>N</v>
          </cell>
          <cell r="R260">
            <v>1</v>
          </cell>
        </row>
        <row r="261">
          <cell r="A261" t="str">
            <v>E2241X</v>
          </cell>
          <cell r="B261" t="str">
            <v xml:space="preserve">Swale Borough Council                             </v>
          </cell>
          <cell r="C261" t="str">
            <v>2241GP</v>
          </cell>
          <cell r="D261" t="str">
            <v>T</v>
          </cell>
          <cell r="E261" t="str">
            <v xml:space="preserve">GP - Swale Borough Council                        </v>
          </cell>
          <cell r="F261" t="str">
            <v>Y</v>
          </cell>
          <cell r="G261" t="str">
            <v>N</v>
          </cell>
          <cell r="H261" t="str">
            <v>N</v>
          </cell>
          <cell r="I261" t="str">
            <v>N</v>
          </cell>
          <cell r="J261" t="str">
            <v>Y</v>
          </cell>
          <cell r="K261" t="str">
            <v>N</v>
          </cell>
          <cell r="L261" t="str">
            <v>N</v>
          </cell>
          <cell r="M261" t="str">
            <v>N</v>
          </cell>
          <cell r="N261" t="str">
            <v>N</v>
          </cell>
          <cell r="O261" t="str">
            <v>N</v>
          </cell>
          <cell r="P261" t="str">
            <v>N</v>
          </cell>
          <cell r="Q261" t="str">
            <v>N</v>
          </cell>
          <cell r="R261">
            <v>1</v>
          </cell>
        </row>
        <row r="262">
          <cell r="A262" t="str">
            <v>E2242X</v>
          </cell>
          <cell r="B262" t="str">
            <v xml:space="preserve">Thanet District Council                           </v>
          </cell>
          <cell r="C262" t="str">
            <v>2242GP</v>
          </cell>
          <cell r="D262" t="str">
            <v>T</v>
          </cell>
          <cell r="E262" t="str">
            <v xml:space="preserve">GP - Thanet District Council                      </v>
          </cell>
          <cell r="F262" t="str">
            <v>Y</v>
          </cell>
          <cell r="G262" t="str">
            <v>N</v>
          </cell>
          <cell r="H262" t="str">
            <v>N</v>
          </cell>
          <cell r="I262" t="str">
            <v>N</v>
          </cell>
          <cell r="J262" t="str">
            <v>Y</v>
          </cell>
          <cell r="K262" t="str">
            <v>N</v>
          </cell>
          <cell r="L262" t="str">
            <v>N</v>
          </cell>
          <cell r="M262" t="str">
            <v>N</v>
          </cell>
          <cell r="N262" t="str">
            <v>N</v>
          </cell>
          <cell r="O262" t="str">
            <v>N</v>
          </cell>
          <cell r="P262" t="str">
            <v>N</v>
          </cell>
          <cell r="Q262" t="str">
            <v>N</v>
          </cell>
          <cell r="R262">
            <v>1</v>
          </cell>
        </row>
        <row r="263">
          <cell r="A263" t="str">
            <v>E2243X</v>
          </cell>
          <cell r="B263" t="str">
            <v xml:space="preserve">Tonbridge and Malling Borough Council             </v>
          </cell>
          <cell r="C263" t="str">
            <v>2243GP</v>
          </cell>
          <cell r="D263" t="str">
            <v>T</v>
          </cell>
          <cell r="E263" t="str">
            <v xml:space="preserve">GP - Tonbridge and Malling Borough Council        </v>
          </cell>
          <cell r="F263" t="str">
            <v>Y</v>
          </cell>
          <cell r="G263" t="str">
            <v>N</v>
          </cell>
          <cell r="H263" t="str">
            <v>N</v>
          </cell>
          <cell r="I263" t="str">
            <v>N</v>
          </cell>
          <cell r="J263" t="str">
            <v>Y</v>
          </cell>
          <cell r="K263" t="str">
            <v>N</v>
          </cell>
          <cell r="L263" t="str">
            <v>N</v>
          </cell>
          <cell r="M263" t="str">
            <v>N</v>
          </cell>
          <cell r="N263" t="str">
            <v>N</v>
          </cell>
          <cell r="O263" t="str">
            <v>N</v>
          </cell>
          <cell r="P263" t="str">
            <v>N</v>
          </cell>
          <cell r="Q263" t="str">
            <v>N</v>
          </cell>
          <cell r="R263">
            <v>1</v>
          </cell>
        </row>
        <row r="264">
          <cell r="A264" t="str">
            <v>E2244X</v>
          </cell>
          <cell r="B264" t="str">
            <v xml:space="preserve">Tunbridge Wells Borough Council                   </v>
          </cell>
          <cell r="C264" t="str">
            <v>2244GP</v>
          </cell>
          <cell r="D264" t="str">
            <v>T</v>
          </cell>
          <cell r="E264" t="str">
            <v xml:space="preserve">GP - Tunbridge Wells Borough Council              </v>
          </cell>
          <cell r="F264" t="str">
            <v>Y</v>
          </cell>
          <cell r="G264" t="str">
            <v>N</v>
          </cell>
          <cell r="H264" t="str">
            <v>N</v>
          </cell>
          <cell r="I264" t="str">
            <v>N</v>
          </cell>
          <cell r="J264" t="str">
            <v>Y</v>
          </cell>
          <cell r="K264" t="str">
            <v>N</v>
          </cell>
          <cell r="L264" t="str">
            <v>N</v>
          </cell>
          <cell r="M264" t="str">
            <v>N</v>
          </cell>
          <cell r="N264" t="str">
            <v>N</v>
          </cell>
          <cell r="O264" t="str">
            <v>N</v>
          </cell>
          <cell r="P264" t="str">
            <v>N</v>
          </cell>
          <cell r="Q264" t="str">
            <v>N</v>
          </cell>
          <cell r="R264">
            <v>1</v>
          </cell>
        </row>
        <row r="265">
          <cell r="A265" t="str">
            <v>E2301X</v>
          </cell>
          <cell r="B265" t="str">
            <v xml:space="preserve">Blackburn with Darwen Borough Council             </v>
          </cell>
          <cell r="C265" t="str">
            <v>2301GP</v>
          </cell>
          <cell r="D265" t="str">
            <v>T</v>
          </cell>
          <cell r="E265" t="str">
            <v xml:space="preserve">GP - Blackburn with Darwen Borough Council        </v>
          </cell>
          <cell r="F265" t="str">
            <v>Y</v>
          </cell>
          <cell r="G265" t="str">
            <v>N</v>
          </cell>
          <cell r="H265" t="str">
            <v>N</v>
          </cell>
          <cell r="I265" t="str">
            <v>N</v>
          </cell>
          <cell r="J265" t="str">
            <v>Y</v>
          </cell>
          <cell r="K265" t="str">
            <v>N</v>
          </cell>
          <cell r="L265" t="str">
            <v>N</v>
          </cell>
          <cell r="M265" t="str">
            <v>N</v>
          </cell>
          <cell r="N265" t="str">
            <v>N</v>
          </cell>
          <cell r="O265" t="str">
            <v>N</v>
          </cell>
          <cell r="P265" t="str">
            <v>N</v>
          </cell>
          <cell r="Q265" t="str">
            <v>N</v>
          </cell>
          <cell r="R265">
            <v>1</v>
          </cell>
        </row>
        <row r="266">
          <cell r="A266" t="str">
            <v>E2302X</v>
          </cell>
          <cell r="B266" t="str">
            <v xml:space="preserve">Blackpool Borough Council                         </v>
          </cell>
          <cell r="C266" t="str">
            <v>2302GP</v>
          </cell>
          <cell r="D266" t="str">
            <v>T</v>
          </cell>
          <cell r="E266" t="str">
            <v xml:space="preserve">GP - Blackpool Borough Council                    </v>
          </cell>
          <cell r="F266" t="str">
            <v>Y</v>
          </cell>
          <cell r="G266" t="str">
            <v>N</v>
          </cell>
          <cell r="H266" t="str">
            <v>N</v>
          </cell>
          <cell r="I266" t="str">
            <v>N</v>
          </cell>
          <cell r="J266" t="str">
            <v>Y</v>
          </cell>
          <cell r="K266" t="str">
            <v>N</v>
          </cell>
          <cell r="L266" t="str">
            <v>N</v>
          </cell>
          <cell r="M266" t="str">
            <v>N</v>
          </cell>
          <cell r="N266" t="str">
            <v>N</v>
          </cell>
          <cell r="O266" t="str">
            <v>N</v>
          </cell>
          <cell r="P266" t="str">
            <v>N</v>
          </cell>
          <cell r="Q266" t="str">
            <v>N</v>
          </cell>
          <cell r="R266">
            <v>1</v>
          </cell>
        </row>
        <row r="267">
          <cell r="A267" t="str">
            <v>E2321X</v>
          </cell>
          <cell r="B267" t="str">
            <v xml:space="preserve">Lancashire County Council                         </v>
          </cell>
          <cell r="C267" t="str">
            <v>2321GP</v>
          </cell>
          <cell r="D267" t="str">
            <v>T</v>
          </cell>
          <cell r="E267" t="str">
            <v xml:space="preserve">GP - Lancashire County Council                    </v>
          </cell>
          <cell r="F267" t="str">
            <v>Y</v>
          </cell>
          <cell r="G267" t="str">
            <v>N</v>
          </cell>
          <cell r="H267" t="str">
            <v>N</v>
          </cell>
          <cell r="I267" t="str">
            <v>N</v>
          </cell>
          <cell r="J267" t="str">
            <v>Y</v>
          </cell>
          <cell r="K267" t="str">
            <v>N</v>
          </cell>
          <cell r="L267" t="str">
            <v>N</v>
          </cell>
          <cell r="M267" t="str">
            <v>N</v>
          </cell>
          <cell r="N267" t="str">
            <v>N</v>
          </cell>
          <cell r="O267" t="str">
            <v>N</v>
          </cell>
          <cell r="P267" t="str">
            <v>N</v>
          </cell>
          <cell r="Q267" t="str">
            <v>N</v>
          </cell>
          <cell r="R267">
            <v>1</v>
          </cell>
        </row>
        <row r="268">
          <cell r="A268" t="str">
            <v>E2333X</v>
          </cell>
          <cell r="B268" t="str">
            <v xml:space="preserve">Burnley Borough Council                           </v>
          </cell>
          <cell r="C268" t="str">
            <v>2333GP</v>
          </cell>
          <cell r="D268" t="str">
            <v>T</v>
          </cell>
          <cell r="E268" t="str">
            <v xml:space="preserve">GP - Burnley Borough Council                      </v>
          </cell>
          <cell r="F268" t="str">
            <v>Y</v>
          </cell>
          <cell r="G268" t="str">
            <v>N</v>
          </cell>
          <cell r="H268" t="str">
            <v>N</v>
          </cell>
          <cell r="I268" t="str">
            <v>N</v>
          </cell>
          <cell r="J268" t="str">
            <v>Y</v>
          </cell>
          <cell r="K268" t="str">
            <v>N</v>
          </cell>
          <cell r="L268" t="str">
            <v>N</v>
          </cell>
          <cell r="M268" t="str">
            <v>N</v>
          </cell>
          <cell r="N268" t="str">
            <v>N</v>
          </cell>
          <cell r="O268" t="str">
            <v>N</v>
          </cell>
          <cell r="P268" t="str">
            <v>N</v>
          </cell>
          <cell r="Q268" t="str">
            <v>N</v>
          </cell>
          <cell r="R268">
            <v>1</v>
          </cell>
        </row>
        <row r="269">
          <cell r="A269" t="str">
            <v>E2334X</v>
          </cell>
          <cell r="B269" t="str">
            <v xml:space="preserve">Chorley Borough Council                           </v>
          </cell>
          <cell r="C269" t="str">
            <v>2334GP</v>
          </cell>
          <cell r="D269" t="str">
            <v>T</v>
          </cell>
          <cell r="E269" t="str">
            <v xml:space="preserve">GP - Chorley Borough Council                      </v>
          </cell>
          <cell r="F269" t="str">
            <v>Y</v>
          </cell>
          <cell r="G269" t="str">
            <v>N</v>
          </cell>
          <cell r="H269" t="str">
            <v>N</v>
          </cell>
          <cell r="I269" t="str">
            <v>N</v>
          </cell>
          <cell r="J269" t="str">
            <v>Y</v>
          </cell>
          <cell r="K269" t="str">
            <v>N</v>
          </cell>
          <cell r="L269" t="str">
            <v>N</v>
          </cell>
          <cell r="M269" t="str">
            <v>N</v>
          </cell>
          <cell r="N269" t="str">
            <v>N</v>
          </cell>
          <cell r="O269" t="str">
            <v>N</v>
          </cell>
          <cell r="P269" t="str">
            <v>N</v>
          </cell>
          <cell r="Q269" t="str">
            <v>N</v>
          </cell>
          <cell r="R269">
            <v>1</v>
          </cell>
        </row>
        <row r="270">
          <cell r="A270" t="str">
            <v>E2335X</v>
          </cell>
          <cell r="B270" t="str">
            <v xml:space="preserve">Fylde Borough Council                             </v>
          </cell>
          <cell r="C270" t="str">
            <v>2335GP</v>
          </cell>
          <cell r="D270" t="str">
            <v>T</v>
          </cell>
          <cell r="E270" t="str">
            <v xml:space="preserve">GP - Fylde Borough Council                        </v>
          </cell>
          <cell r="F270" t="str">
            <v>Y</v>
          </cell>
          <cell r="G270" t="str">
            <v>N</v>
          </cell>
          <cell r="H270" t="str">
            <v>N</v>
          </cell>
          <cell r="I270" t="str">
            <v>N</v>
          </cell>
          <cell r="J270" t="str">
            <v>Y</v>
          </cell>
          <cell r="K270" t="str">
            <v>N</v>
          </cell>
          <cell r="L270" t="str">
            <v>N</v>
          </cell>
          <cell r="M270" t="str">
            <v>N</v>
          </cell>
          <cell r="N270" t="str">
            <v>N</v>
          </cell>
          <cell r="O270" t="str">
            <v>N</v>
          </cell>
          <cell r="P270" t="str">
            <v>N</v>
          </cell>
          <cell r="Q270" t="str">
            <v>N</v>
          </cell>
          <cell r="R270">
            <v>1</v>
          </cell>
        </row>
        <row r="271">
          <cell r="A271" t="str">
            <v>E2336X</v>
          </cell>
          <cell r="B271" t="str">
            <v xml:space="preserve">Hyndburn Borough Council                          </v>
          </cell>
          <cell r="C271" t="str">
            <v>2336GP</v>
          </cell>
          <cell r="D271" t="str">
            <v>T</v>
          </cell>
          <cell r="E271" t="str">
            <v xml:space="preserve">GP - Hyndburn Borough Council                     </v>
          </cell>
          <cell r="F271" t="str">
            <v>Y</v>
          </cell>
          <cell r="G271" t="str">
            <v>N</v>
          </cell>
          <cell r="H271" t="str">
            <v>N</v>
          </cell>
          <cell r="I271" t="str">
            <v>N</v>
          </cell>
          <cell r="J271" t="str">
            <v>Y</v>
          </cell>
          <cell r="K271" t="str">
            <v>N</v>
          </cell>
          <cell r="L271" t="str">
            <v>N</v>
          </cell>
          <cell r="M271" t="str">
            <v>N</v>
          </cell>
          <cell r="N271" t="str">
            <v>N</v>
          </cell>
          <cell r="O271" t="str">
            <v>N</v>
          </cell>
          <cell r="P271" t="str">
            <v>N</v>
          </cell>
          <cell r="Q271" t="str">
            <v>N</v>
          </cell>
          <cell r="R271">
            <v>1</v>
          </cell>
        </row>
        <row r="272">
          <cell r="A272" t="str">
            <v>E2337X</v>
          </cell>
          <cell r="B272" t="str">
            <v xml:space="preserve">Lancaster City Council                            </v>
          </cell>
          <cell r="C272" t="str">
            <v>2337GP</v>
          </cell>
          <cell r="D272" t="str">
            <v>T</v>
          </cell>
          <cell r="E272" t="str">
            <v xml:space="preserve">GP - Lancaster City Council                       </v>
          </cell>
          <cell r="F272" t="str">
            <v>Y</v>
          </cell>
          <cell r="G272" t="str">
            <v>N</v>
          </cell>
          <cell r="H272" t="str">
            <v>N</v>
          </cell>
          <cell r="I272" t="str">
            <v>N</v>
          </cell>
          <cell r="J272" t="str">
            <v>Y</v>
          </cell>
          <cell r="K272" t="str">
            <v>N</v>
          </cell>
          <cell r="L272" t="str">
            <v>N</v>
          </cell>
          <cell r="M272" t="str">
            <v>N</v>
          </cell>
          <cell r="N272" t="str">
            <v>N</v>
          </cell>
          <cell r="O272" t="str">
            <v>N</v>
          </cell>
          <cell r="P272" t="str">
            <v>N</v>
          </cell>
          <cell r="Q272" t="str">
            <v>N</v>
          </cell>
          <cell r="R272">
            <v>1</v>
          </cell>
        </row>
        <row r="273">
          <cell r="A273" t="str">
            <v>E2338X</v>
          </cell>
          <cell r="B273" t="str">
            <v xml:space="preserve">Pendle Borough Council                            </v>
          </cell>
          <cell r="C273" t="str">
            <v>2338GP</v>
          </cell>
          <cell r="D273" t="str">
            <v>T</v>
          </cell>
          <cell r="E273" t="str">
            <v xml:space="preserve">GP - Pendle Borough Council                       </v>
          </cell>
          <cell r="F273" t="str">
            <v>Y</v>
          </cell>
          <cell r="G273" t="str">
            <v>N</v>
          </cell>
          <cell r="H273" t="str">
            <v>N</v>
          </cell>
          <cell r="I273" t="str">
            <v>N</v>
          </cell>
          <cell r="J273" t="str">
            <v>Y</v>
          </cell>
          <cell r="K273" t="str">
            <v>N</v>
          </cell>
          <cell r="L273" t="str">
            <v>N</v>
          </cell>
          <cell r="M273" t="str">
            <v>N</v>
          </cell>
          <cell r="N273" t="str">
            <v>N</v>
          </cell>
          <cell r="O273" t="str">
            <v>N</v>
          </cell>
          <cell r="P273" t="str">
            <v>N</v>
          </cell>
          <cell r="Q273" t="str">
            <v>N</v>
          </cell>
          <cell r="R273">
            <v>1</v>
          </cell>
        </row>
        <row r="274">
          <cell r="A274" t="str">
            <v>E2339X</v>
          </cell>
          <cell r="B274" t="str">
            <v xml:space="preserve">Preston City Council                              </v>
          </cell>
          <cell r="C274" t="str">
            <v>2339GP</v>
          </cell>
          <cell r="D274" t="str">
            <v>T</v>
          </cell>
          <cell r="E274" t="str">
            <v xml:space="preserve">GP - Preston City Council                         </v>
          </cell>
          <cell r="F274" t="str">
            <v>Y</v>
          </cell>
          <cell r="G274" t="str">
            <v>N</v>
          </cell>
          <cell r="H274" t="str">
            <v>N</v>
          </cell>
          <cell r="I274" t="str">
            <v>N</v>
          </cell>
          <cell r="J274" t="str">
            <v>Y</v>
          </cell>
          <cell r="K274" t="str">
            <v>N</v>
          </cell>
          <cell r="L274" t="str">
            <v>N</v>
          </cell>
          <cell r="M274" t="str">
            <v>N</v>
          </cell>
          <cell r="N274" t="str">
            <v>N</v>
          </cell>
          <cell r="O274" t="str">
            <v>N</v>
          </cell>
          <cell r="P274" t="str">
            <v>N</v>
          </cell>
          <cell r="Q274" t="str">
            <v>N</v>
          </cell>
          <cell r="R274">
            <v>1</v>
          </cell>
        </row>
        <row r="275">
          <cell r="A275" t="str">
            <v>E2340X</v>
          </cell>
          <cell r="B275" t="str">
            <v xml:space="preserve">Ribble Valley Borough Council                     </v>
          </cell>
          <cell r="C275" t="str">
            <v>2340GP</v>
          </cell>
          <cell r="D275" t="str">
            <v>T</v>
          </cell>
          <cell r="E275" t="str">
            <v xml:space="preserve">GP - Ribble Valley Borough Council                </v>
          </cell>
          <cell r="F275" t="str">
            <v>Y</v>
          </cell>
          <cell r="G275" t="str">
            <v>N</v>
          </cell>
          <cell r="H275" t="str">
            <v>N</v>
          </cell>
          <cell r="I275" t="str">
            <v>N</v>
          </cell>
          <cell r="J275" t="str">
            <v>Y</v>
          </cell>
          <cell r="K275" t="str">
            <v>N</v>
          </cell>
          <cell r="L275" t="str">
            <v>N</v>
          </cell>
          <cell r="M275" t="str">
            <v>N</v>
          </cell>
          <cell r="N275" t="str">
            <v>N</v>
          </cell>
          <cell r="O275" t="str">
            <v>N</v>
          </cell>
          <cell r="P275" t="str">
            <v>N</v>
          </cell>
          <cell r="Q275" t="str">
            <v>N</v>
          </cell>
          <cell r="R275">
            <v>1</v>
          </cell>
        </row>
        <row r="276">
          <cell r="A276" t="str">
            <v>E2341X</v>
          </cell>
          <cell r="B276" t="str">
            <v xml:space="preserve">Rossendale Borough Council                        </v>
          </cell>
          <cell r="C276" t="str">
            <v>2341GP</v>
          </cell>
          <cell r="D276" t="str">
            <v>T</v>
          </cell>
          <cell r="E276" t="str">
            <v xml:space="preserve">GP - Rossendale Borough Council                   </v>
          </cell>
          <cell r="F276" t="str">
            <v>Y</v>
          </cell>
          <cell r="G276" t="str">
            <v>N</v>
          </cell>
          <cell r="H276" t="str">
            <v>N</v>
          </cell>
          <cell r="I276" t="str">
            <v>N</v>
          </cell>
          <cell r="J276" t="str">
            <v>Y</v>
          </cell>
          <cell r="K276" t="str">
            <v>N</v>
          </cell>
          <cell r="L276" t="str">
            <v>N</v>
          </cell>
          <cell r="M276" t="str">
            <v>N</v>
          </cell>
          <cell r="N276" t="str">
            <v>N</v>
          </cell>
          <cell r="O276" t="str">
            <v>N</v>
          </cell>
          <cell r="P276" t="str">
            <v>N</v>
          </cell>
          <cell r="Q276" t="str">
            <v>N</v>
          </cell>
          <cell r="R276">
            <v>1</v>
          </cell>
        </row>
        <row r="277">
          <cell r="A277" t="str">
            <v>E2342X</v>
          </cell>
          <cell r="B277" t="str">
            <v xml:space="preserve">South Ribble Borough Council                      </v>
          </cell>
          <cell r="C277" t="str">
            <v>2342GP</v>
          </cell>
          <cell r="D277" t="str">
            <v>T</v>
          </cell>
          <cell r="E277" t="str">
            <v xml:space="preserve">GP - South Ribble Borough Council                 </v>
          </cell>
          <cell r="F277" t="str">
            <v>Y</v>
          </cell>
          <cell r="G277" t="str">
            <v>N</v>
          </cell>
          <cell r="H277" t="str">
            <v>N</v>
          </cell>
          <cell r="I277" t="str">
            <v>N</v>
          </cell>
          <cell r="J277" t="str">
            <v>Y</v>
          </cell>
          <cell r="K277" t="str">
            <v>N</v>
          </cell>
          <cell r="L277" t="str">
            <v>N</v>
          </cell>
          <cell r="M277" t="str">
            <v>N</v>
          </cell>
          <cell r="N277" t="str">
            <v>N</v>
          </cell>
          <cell r="O277" t="str">
            <v>N</v>
          </cell>
          <cell r="P277" t="str">
            <v>N</v>
          </cell>
          <cell r="Q277" t="str">
            <v>N</v>
          </cell>
          <cell r="R277">
            <v>1</v>
          </cell>
        </row>
        <row r="278">
          <cell r="A278" t="str">
            <v>E2343X</v>
          </cell>
          <cell r="B278" t="str">
            <v xml:space="preserve">West Lancashire District Council                  </v>
          </cell>
          <cell r="C278" t="str">
            <v>2343GP</v>
          </cell>
          <cell r="D278" t="str">
            <v>T</v>
          </cell>
          <cell r="E278" t="str">
            <v xml:space="preserve">GP - West Lancashire District Council             </v>
          </cell>
          <cell r="F278" t="str">
            <v>Y</v>
          </cell>
          <cell r="G278" t="str">
            <v>N</v>
          </cell>
          <cell r="H278" t="str">
            <v>N</v>
          </cell>
          <cell r="I278" t="str">
            <v>N</v>
          </cell>
          <cell r="J278" t="str">
            <v>Y</v>
          </cell>
          <cell r="K278" t="str">
            <v>N</v>
          </cell>
          <cell r="L278" t="str">
            <v>N</v>
          </cell>
          <cell r="M278" t="str">
            <v>N</v>
          </cell>
          <cell r="N278" t="str">
            <v>N</v>
          </cell>
          <cell r="O278" t="str">
            <v>N</v>
          </cell>
          <cell r="P278" t="str">
            <v>N</v>
          </cell>
          <cell r="Q278" t="str">
            <v>N</v>
          </cell>
          <cell r="R278">
            <v>1</v>
          </cell>
        </row>
        <row r="279">
          <cell r="A279" t="str">
            <v>E2344X</v>
          </cell>
          <cell r="B279" t="str">
            <v xml:space="preserve">Wyre Borough Council                              </v>
          </cell>
          <cell r="C279" t="str">
            <v>2344GP</v>
          </cell>
          <cell r="D279" t="str">
            <v>T</v>
          </cell>
          <cell r="E279" t="str">
            <v xml:space="preserve">GP - Wyre Borough Council                         </v>
          </cell>
          <cell r="F279" t="str">
            <v>Y</v>
          </cell>
          <cell r="G279" t="str">
            <v>N</v>
          </cell>
          <cell r="H279" t="str">
            <v>N</v>
          </cell>
          <cell r="I279" t="str">
            <v>N</v>
          </cell>
          <cell r="J279" t="str">
            <v>Y</v>
          </cell>
          <cell r="K279" t="str">
            <v>N</v>
          </cell>
          <cell r="L279" t="str">
            <v>N</v>
          </cell>
          <cell r="M279" t="str">
            <v>N</v>
          </cell>
          <cell r="N279" t="str">
            <v>N</v>
          </cell>
          <cell r="O279" t="str">
            <v>N</v>
          </cell>
          <cell r="P279" t="str">
            <v>N</v>
          </cell>
          <cell r="Q279" t="str">
            <v>N</v>
          </cell>
          <cell r="R279">
            <v>1</v>
          </cell>
        </row>
        <row r="280">
          <cell r="A280" t="str">
            <v>E2401X</v>
          </cell>
          <cell r="B280" t="str">
            <v xml:space="preserve">Leicester City Council                            </v>
          </cell>
          <cell r="C280" t="str">
            <v>2401GP</v>
          </cell>
          <cell r="D280" t="str">
            <v>T</v>
          </cell>
          <cell r="E280" t="str">
            <v xml:space="preserve">GP - Leicester City Council                       </v>
          </cell>
          <cell r="F280" t="str">
            <v>Y</v>
          </cell>
          <cell r="G280" t="str">
            <v>N</v>
          </cell>
          <cell r="H280" t="str">
            <v>N</v>
          </cell>
          <cell r="I280" t="str">
            <v>N</v>
          </cell>
          <cell r="J280" t="str">
            <v>Y</v>
          </cell>
          <cell r="K280" t="str">
            <v>N</v>
          </cell>
          <cell r="L280" t="str">
            <v>N</v>
          </cell>
          <cell r="M280" t="str">
            <v>N</v>
          </cell>
          <cell r="N280" t="str">
            <v>N</v>
          </cell>
          <cell r="O280" t="str">
            <v>N</v>
          </cell>
          <cell r="P280" t="str">
            <v>N</v>
          </cell>
          <cell r="Q280" t="str">
            <v>N</v>
          </cell>
          <cell r="R280">
            <v>1</v>
          </cell>
        </row>
        <row r="281">
          <cell r="A281" t="str">
            <v>E2402X</v>
          </cell>
          <cell r="B281" t="str">
            <v xml:space="preserve">Rutland County Council                            </v>
          </cell>
          <cell r="C281" t="str">
            <v>2402GP</v>
          </cell>
          <cell r="D281" t="str">
            <v>T</v>
          </cell>
          <cell r="E281" t="str">
            <v xml:space="preserve">GP - Rutland County Council                       </v>
          </cell>
          <cell r="F281" t="str">
            <v>Y</v>
          </cell>
          <cell r="G281" t="str">
            <v>N</v>
          </cell>
          <cell r="H281" t="str">
            <v>N</v>
          </cell>
          <cell r="I281" t="str">
            <v>N</v>
          </cell>
          <cell r="J281" t="str">
            <v>Y</v>
          </cell>
          <cell r="K281" t="str">
            <v>N</v>
          </cell>
          <cell r="L281" t="str">
            <v>N</v>
          </cell>
          <cell r="M281" t="str">
            <v>N</v>
          </cell>
          <cell r="N281" t="str">
            <v>N</v>
          </cell>
          <cell r="O281" t="str">
            <v>N</v>
          </cell>
          <cell r="P281" t="str">
            <v>N</v>
          </cell>
          <cell r="Q281" t="str">
            <v>N</v>
          </cell>
          <cell r="R281">
            <v>1</v>
          </cell>
        </row>
        <row r="282">
          <cell r="A282" t="str">
            <v>E2421X</v>
          </cell>
          <cell r="B282" t="str">
            <v xml:space="preserve">Leicestershire County Council                     </v>
          </cell>
          <cell r="C282" t="str">
            <v>2421GP</v>
          </cell>
          <cell r="D282" t="str">
            <v>T</v>
          </cell>
          <cell r="E282" t="str">
            <v xml:space="preserve">GP - Leicestershire County Council                </v>
          </cell>
          <cell r="F282" t="str">
            <v>Y</v>
          </cell>
          <cell r="G282" t="str">
            <v>N</v>
          </cell>
          <cell r="H282" t="str">
            <v>N</v>
          </cell>
          <cell r="I282" t="str">
            <v>N</v>
          </cell>
          <cell r="J282" t="str">
            <v>Y</v>
          </cell>
          <cell r="K282" t="str">
            <v>N</v>
          </cell>
          <cell r="L282" t="str">
            <v>N</v>
          </cell>
          <cell r="M282" t="str">
            <v>N</v>
          </cell>
          <cell r="N282" t="str">
            <v>N</v>
          </cell>
          <cell r="O282" t="str">
            <v>N</v>
          </cell>
          <cell r="P282" t="str">
            <v>N</v>
          </cell>
          <cell r="Q282" t="str">
            <v>N</v>
          </cell>
          <cell r="R282">
            <v>1</v>
          </cell>
        </row>
        <row r="283">
          <cell r="A283" t="str">
            <v>E2431X</v>
          </cell>
          <cell r="B283" t="str">
            <v xml:space="preserve">Blaby District Council                            </v>
          </cell>
          <cell r="C283" t="str">
            <v>2431GP</v>
          </cell>
          <cell r="D283" t="str">
            <v>T</v>
          </cell>
          <cell r="E283" t="str">
            <v xml:space="preserve">GP - Blaby District Council                       </v>
          </cell>
          <cell r="F283" t="str">
            <v>Y</v>
          </cell>
          <cell r="G283" t="str">
            <v>N</v>
          </cell>
          <cell r="H283" t="str">
            <v>N</v>
          </cell>
          <cell r="I283" t="str">
            <v>N</v>
          </cell>
          <cell r="J283" t="str">
            <v>Y</v>
          </cell>
          <cell r="K283" t="str">
            <v>N</v>
          </cell>
          <cell r="L283" t="str">
            <v>N</v>
          </cell>
          <cell r="M283" t="str">
            <v>N</v>
          </cell>
          <cell r="N283" t="str">
            <v>N</v>
          </cell>
          <cell r="O283" t="str">
            <v>N</v>
          </cell>
          <cell r="P283" t="str">
            <v>N</v>
          </cell>
          <cell r="Q283" t="str">
            <v>N</v>
          </cell>
          <cell r="R283">
            <v>1</v>
          </cell>
        </row>
        <row r="284">
          <cell r="A284" t="str">
            <v>E2432X</v>
          </cell>
          <cell r="B284" t="str">
            <v xml:space="preserve">Charnwood Borough Council                         </v>
          </cell>
          <cell r="C284" t="str">
            <v>2432GP</v>
          </cell>
          <cell r="D284" t="str">
            <v>T</v>
          </cell>
          <cell r="E284" t="str">
            <v xml:space="preserve">GP - Charnwood Borough Council                    </v>
          </cell>
          <cell r="F284" t="str">
            <v>Y</v>
          </cell>
          <cell r="G284" t="str">
            <v>N</v>
          </cell>
          <cell r="H284" t="str">
            <v>N</v>
          </cell>
          <cell r="I284" t="str">
            <v>N</v>
          </cell>
          <cell r="J284" t="str">
            <v>Y</v>
          </cell>
          <cell r="K284" t="str">
            <v>N</v>
          </cell>
          <cell r="L284" t="str">
            <v>N</v>
          </cell>
          <cell r="M284" t="str">
            <v>N</v>
          </cell>
          <cell r="N284" t="str">
            <v>N</v>
          </cell>
          <cell r="O284" t="str">
            <v>N</v>
          </cell>
          <cell r="P284" t="str">
            <v>N</v>
          </cell>
          <cell r="Q284" t="str">
            <v>N</v>
          </cell>
          <cell r="R284">
            <v>1</v>
          </cell>
        </row>
        <row r="285">
          <cell r="A285" t="str">
            <v>E2433X</v>
          </cell>
          <cell r="B285" t="str">
            <v xml:space="preserve">Harborough District Council                       </v>
          </cell>
          <cell r="C285" t="str">
            <v>2433GP</v>
          </cell>
          <cell r="D285" t="str">
            <v>T</v>
          </cell>
          <cell r="E285" t="str">
            <v xml:space="preserve">GP - Harborough District Council                  </v>
          </cell>
          <cell r="F285" t="str">
            <v>Y</v>
          </cell>
          <cell r="G285" t="str">
            <v>N</v>
          </cell>
          <cell r="H285" t="str">
            <v>N</v>
          </cell>
          <cell r="I285" t="str">
            <v>N</v>
          </cell>
          <cell r="J285" t="str">
            <v>Y</v>
          </cell>
          <cell r="K285" t="str">
            <v>N</v>
          </cell>
          <cell r="L285" t="str">
            <v>N</v>
          </cell>
          <cell r="M285" t="str">
            <v>N</v>
          </cell>
          <cell r="N285" t="str">
            <v>N</v>
          </cell>
          <cell r="O285" t="str">
            <v>N</v>
          </cell>
          <cell r="P285" t="str">
            <v>N</v>
          </cell>
          <cell r="Q285" t="str">
            <v>N</v>
          </cell>
          <cell r="R285">
            <v>1</v>
          </cell>
        </row>
        <row r="286">
          <cell r="A286" t="str">
            <v>E2434X</v>
          </cell>
          <cell r="B286" t="str">
            <v xml:space="preserve">Hinckley and Bosworth Borough Council             </v>
          </cell>
          <cell r="C286" t="str">
            <v>2434GP</v>
          </cell>
          <cell r="D286" t="str">
            <v>T</v>
          </cell>
          <cell r="E286" t="str">
            <v xml:space="preserve">GP - Hinckley and Bosworth Borough Council        </v>
          </cell>
          <cell r="F286" t="str">
            <v>Y</v>
          </cell>
          <cell r="G286" t="str">
            <v>N</v>
          </cell>
          <cell r="H286" t="str">
            <v>N</v>
          </cell>
          <cell r="I286" t="str">
            <v>N</v>
          </cell>
          <cell r="J286" t="str">
            <v>Y</v>
          </cell>
          <cell r="K286" t="str">
            <v>N</v>
          </cell>
          <cell r="L286" t="str">
            <v>N</v>
          </cell>
          <cell r="M286" t="str">
            <v>N</v>
          </cell>
          <cell r="N286" t="str">
            <v>N</v>
          </cell>
          <cell r="O286" t="str">
            <v>N</v>
          </cell>
          <cell r="P286" t="str">
            <v>N</v>
          </cell>
          <cell r="Q286" t="str">
            <v>N</v>
          </cell>
          <cell r="R286">
            <v>1</v>
          </cell>
        </row>
        <row r="287">
          <cell r="A287" t="str">
            <v>E2436X</v>
          </cell>
          <cell r="B287" t="str">
            <v xml:space="preserve">Melton Borough Council                            </v>
          </cell>
          <cell r="C287" t="str">
            <v>2436GP</v>
          </cell>
          <cell r="D287" t="str">
            <v>T</v>
          </cell>
          <cell r="E287" t="str">
            <v xml:space="preserve">GP - Melton Borough Council                       </v>
          </cell>
          <cell r="F287" t="str">
            <v>Y</v>
          </cell>
          <cell r="G287" t="str">
            <v>N</v>
          </cell>
          <cell r="H287" t="str">
            <v>N</v>
          </cell>
          <cell r="I287" t="str">
            <v>N</v>
          </cell>
          <cell r="J287" t="str">
            <v>Y</v>
          </cell>
          <cell r="K287" t="str">
            <v>N</v>
          </cell>
          <cell r="L287" t="str">
            <v>N</v>
          </cell>
          <cell r="M287" t="str">
            <v>N</v>
          </cell>
          <cell r="N287" t="str">
            <v>N</v>
          </cell>
          <cell r="O287" t="str">
            <v>N</v>
          </cell>
          <cell r="P287" t="str">
            <v>N</v>
          </cell>
          <cell r="Q287" t="str">
            <v>N</v>
          </cell>
          <cell r="R287">
            <v>1</v>
          </cell>
        </row>
        <row r="288">
          <cell r="A288" t="str">
            <v>E2437X</v>
          </cell>
          <cell r="B288" t="str">
            <v xml:space="preserve">North West Leicestershire District Council        </v>
          </cell>
          <cell r="C288" t="str">
            <v>2437GP</v>
          </cell>
          <cell r="D288" t="str">
            <v>T</v>
          </cell>
          <cell r="E288" t="str">
            <v xml:space="preserve">GP - North West Leicestershire District Council   </v>
          </cell>
          <cell r="F288" t="str">
            <v>Y</v>
          </cell>
          <cell r="G288" t="str">
            <v>N</v>
          </cell>
          <cell r="H288" t="str">
            <v>N</v>
          </cell>
          <cell r="I288" t="str">
            <v>N</v>
          </cell>
          <cell r="J288" t="str">
            <v>Y</v>
          </cell>
          <cell r="K288" t="str">
            <v>N</v>
          </cell>
          <cell r="L288" t="str">
            <v>N</v>
          </cell>
          <cell r="M288" t="str">
            <v>N</v>
          </cell>
          <cell r="N288" t="str">
            <v>N</v>
          </cell>
          <cell r="O288" t="str">
            <v>N</v>
          </cell>
          <cell r="P288" t="str">
            <v>N</v>
          </cell>
          <cell r="Q288" t="str">
            <v>N</v>
          </cell>
          <cell r="R288">
            <v>1</v>
          </cell>
        </row>
        <row r="289">
          <cell r="A289" t="str">
            <v>E2438X</v>
          </cell>
          <cell r="B289" t="str">
            <v xml:space="preserve">Oadby and Wigston Borough Council                 </v>
          </cell>
          <cell r="C289" t="str">
            <v>2438GP</v>
          </cell>
          <cell r="D289" t="str">
            <v>T</v>
          </cell>
          <cell r="E289" t="str">
            <v xml:space="preserve">GP - Oadby and Wigston Borough Council            </v>
          </cell>
          <cell r="F289" t="str">
            <v>Y</v>
          </cell>
          <cell r="G289" t="str">
            <v>N</v>
          </cell>
          <cell r="H289" t="str">
            <v>N</v>
          </cell>
          <cell r="I289" t="str">
            <v>N</v>
          </cell>
          <cell r="J289" t="str">
            <v>Y</v>
          </cell>
          <cell r="K289" t="str">
            <v>N</v>
          </cell>
          <cell r="L289" t="str">
            <v>N</v>
          </cell>
          <cell r="M289" t="str">
            <v>N</v>
          </cell>
          <cell r="N289" t="str">
            <v>N</v>
          </cell>
          <cell r="O289" t="str">
            <v>N</v>
          </cell>
          <cell r="P289" t="str">
            <v>N</v>
          </cell>
          <cell r="Q289" t="str">
            <v>N</v>
          </cell>
          <cell r="R289">
            <v>1</v>
          </cell>
        </row>
        <row r="290">
          <cell r="A290" t="str">
            <v>E2520X</v>
          </cell>
          <cell r="B290" t="str">
            <v xml:space="preserve">Lincolnshire County Council                       </v>
          </cell>
          <cell r="C290" t="str">
            <v>2520GP</v>
          </cell>
          <cell r="D290" t="str">
            <v>T</v>
          </cell>
          <cell r="E290" t="str">
            <v xml:space="preserve">GP - Lincolnshire County Council                  </v>
          </cell>
          <cell r="F290" t="str">
            <v>Y</v>
          </cell>
          <cell r="G290" t="str">
            <v>N</v>
          </cell>
          <cell r="H290" t="str">
            <v>N</v>
          </cell>
          <cell r="I290" t="str">
            <v>N</v>
          </cell>
          <cell r="J290" t="str">
            <v>Y</v>
          </cell>
          <cell r="K290" t="str">
            <v>N</v>
          </cell>
          <cell r="L290" t="str">
            <v>N</v>
          </cell>
          <cell r="M290" t="str">
            <v>N</v>
          </cell>
          <cell r="N290" t="str">
            <v>N</v>
          </cell>
          <cell r="O290" t="str">
            <v>N</v>
          </cell>
          <cell r="P290" t="str">
            <v>N</v>
          </cell>
          <cell r="Q290" t="str">
            <v>N</v>
          </cell>
          <cell r="R290">
            <v>1</v>
          </cell>
        </row>
        <row r="291">
          <cell r="A291" t="str">
            <v>E2531X</v>
          </cell>
          <cell r="B291" t="str">
            <v xml:space="preserve">Boston Borough Council                            </v>
          </cell>
          <cell r="C291" t="str">
            <v>2531GP</v>
          </cell>
          <cell r="D291" t="str">
            <v>T</v>
          </cell>
          <cell r="E291" t="str">
            <v xml:space="preserve">GP - Boston Borough Council                       </v>
          </cell>
          <cell r="F291" t="str">
            <v>Y</v>
          </cell>
          <cell r="G291" t="str">
            <v>N</v>
          </cell>
          <cell r="H291" t="str">
            <v>N</v>
          </cell>
          <cell r="I291" t="str">
            <v>N</v>
          </cell>
          <cell r="J291" t="str">
            <v>Y</v>
          </cell>
          <cell r="K291" t="str">
            <v>N</v>
          </cell>
          <cell r="L291" t="str">
            <v>N</v>
          </cell>
          <cell r="M291" t="str">
            <v>N</v>
          </cell>
          <cell r="N291" t="str">
            <v>N</v>
          </cell>
          <cell r="O291" t="str">
            <v>N</v>
          </cell>
          <cell r="P291" t="str">
            <v>N</v>
          </cell>
          <cell r="Q291" t="str">
            <v>N</v>
          </cell>
          <cell r="R291">
            <v>1</v>
          </cell>
        </row>
        <row r="292">
          <cell r="A292" t="str">
            <v>E2532X</v>
          </cell>
          <cell r="B292" t="str">
            <v xml:space="preserve">East Lindsey District Council                     </v>
          </cell>
          <cell r="C292" t="str">
            <v>2532GP</v>
          </cell>
          <cell r="D292" t="str">
            <v>T</v>
          </cell>
          <cell r="E292" t="str">
            <v xml:space="preserve">GP - East Lindsey District Council                </v>
          </cell>
          <cell r="F292" t="str">
            <v>Y</v>
          </cell>
          <cell r="G292" t="str">
            <v>N</v>
          </cell>
          <cell r="H292" t="str">
            <v>N</v>
          </cell>
          <cell r="I292" t="str">
            <v>N</v>
          </cell>
          <cell r="J292" t="str">
            <v>Y</v>
          </cell>
          <cell r="K292" t="str">
            <v>N</v>
          </cell>
          <cell r="L292" t="str">
            <v>N</v>
          </cell>
          <cell r="M292" t="str">
            <v>N</v>
          </cell>
          <cell r="N292" t="str">
            <v>N</v>
          </cell>
          <cell r="O292" t="str">
            <v>N</v>
          </cell>
          <cell r="P292" t="str">
            <v>N</v>
          </cell>
          <cell r="Q292" t="str">
            <v>N</v>
          </cell>
          <cell r="R292">
            <v>1</v>
          </cell>
        </row>
        <row r="293">
          <cell r="A293" t="str">
            <v>E2533X</v>
          </cell>
          <cell r="B293" t="str">
            <v xml:space="preserve">Lincoln City Council                              </v>
          </cell>
          <cell r="C293" t="str">
            <v>2533GP</v>
          </cell>
          <cell r="D293" t="str">
            <v>T</v>
          </cell>
          <cell r="E293" t="str">
            <v xml:space="preserve">GP - Lincoln City Council                         </v>
          </cell>
          <cell r="F293" t="str">
            <v>Y</v>
          </cell>
          <cell r="G293" t="str">
            <v>N</v>
          </cell>
          <cell r="H293" t="str">
            <v>N</v>
          </cell>
          <cell r="I293" t="str">
            <v>N</v>
          </cell>
          <cell r="J293" t="str">
            <v>Y</v>
          </cell>
          <cell r="K293" t="str">
            <v>N</v>
          </cell>
          <cell r="L293" t="str">
            <v>N</v>
          </cell>
          <cell r="M293" t="str">
            <v>N</v>
          </cell>
          <cell r="N293" t="str">
            <v>N</v>
          </cell>
          <cell r="O293" t="str">
            <v>N</v>
          </cell>
          <cell r="P293" t="str">
            <v>N</v>
          </cell>
          <cell r="Q293" t="str">
            <v>N</v>
          </cell>
          <cell r="R293">
            <v>1</v>
          </cell>
        </row>
        <row r="294">
          <cell r="A294" t="str">
            <v>E2534X</v>
          </cell>
          <cell r="B294" t="str">
            <v xml:space="preserve">North Kesteven District Council                   </v>
          </cell>
          <cell r="C294" t="str">
            <v>2534GP</v>
          </cell>
          <cell r="D294" t="str">
            <v>T</v>
          </cell>
          <cell r="E294" t="str">
            <v xml:space="preserve">GP - North Kesteven District Council              </v>
          </cell>
          <cell r="F294" t="str">
            <v>Y</v>
          </cell>
          <cell r="G294" t="str">
            <v>N</v>
          </cell>
          <cell r="H294" t="str">
            <v>N</v>
          </cell>
          <cell r="I294" t="str">
            <v>N</v>
          </cell>
          <cell r="J294" t="str">
            <v>Y</v>
          </cell>
          <cell r="K294" t="str">
            <v>N</v>
          </cell>
          <cell r="L294" t="str">
            <v>N</v>
          </cell>
          <cell r="M294" t="str">
            <v>N</v>
          </cell>
          <cell r="N294" t="str">
            <v>N</v>
          </cell>
          <cell r="O294" t="str">
            <v>N</v>
          </cell>
          <cell r="P294" t="str">
            <v>N</v>
          </cell>
          <cell r="Q294" t="str">
            <v>N</v>
          </cell>
          <cell r="R294">
            <v>1</v>
          </cell>
        </row>
        <row r="295">
          <cell r="A295" t="str">
            <v>E2535X</v>
          </cell>
          <cell r="B295" t="str">
            <v xml:space="preserve">South Holland District Council                    </v>
          </cell>
          <cell r="C295" t="str">
            <v>2535GP</v>
          </cell>
          <cell r="D295" t="str">
            <v>T</v>
          </cell>
          <cell r="E295" t="str">
            <v xml:space="preserve">GP - South Holland District Council               </v>
          </cell>
          <cell r="F295" t="str">
            <v>Y</v>
          </cell>
          <cell r="G295" t="str">
            <v>N</v>
          </cell>
          <cell r="H295" t="str">
            <v>N</v>
          </cell>
          <cell r="I295" t="str">
            <v>N</v>
          </cell>
          <cell r="J295" t="str">
            <v>Y</v>
          </cell>
          <cell r="K295" t="str">
            <v>N</v>
          </cell>
          <cell r="L295" t="str">
            <v>N</v>
          </cell>
          <cell r="M295" t="str">
            <v>N</v>
          </cell>
          <cell r="N295" t="str">
            <v>N</v>
          </cell>
          <cell r="O295" t="str">
            <v>N</v>
          </cell>
          <cell r="P295" t="str">
            <v>N</v>
          </cell>
          <cell r="Q295" t="str">
            <v>N</v>
          </cell>
          <cell r="R295">
            <v>1</v>
          </cell>
        </row>
        <row r="296">
          <cell r="A296" t="str">
            <v>E2536X</v>
          </cell>
          <cell r="B296" t="str">
            <v xml:space="preserve">South Kesteven District Council                   </v>
          </cell>
          <cell r="C296" t="str">
            <v>2536GP</v>
          </cell>
          <cell r="D296" t="str">
            <v>T</v>
          </cell>
          <cell r="E296" t="str">
            <v xml:space="preserve">GP - South Kesteven District Council              </v>
          </cell>
          <cell r="F296" t="str">
            <v>Y</v>
          </cell>
          <cell r="G296" t="str">
            <v>N</v>
          </cell>
          <cell r="H296" t="str">
            <v>N</v>
          </cell>
          <cell r="I296" t="str">
            <v>N</v>
          </cell>
          <cell r="J296" t="str">
            <v>Y</v>
          </cell>
          <cell r="K296" t="str">
            <v>N</v>
          </cell>
          <cell r="L296" t="str">
            <v>N</v>
          </cell>
          <cell r="M296" t="str">
            <v>N</v>
          </cell>
          <cell r="N296" t="str">
            <v>N</v>
          </cell>
          <cell r="O296" t="str">
            <v>N</v>
          </cell>
          <cell r="P296" t="str">
            <v>N</v>
          </cell>
          <cell r="Q296" t="str">
            <v>N</v>
          </cell>
          <cell r="R296">
            <v>1</v>
          </cell>
        </row>
        <row r="297">
          <cell r="A297" t="str">
            <v>E2537X</v>
          </cell>
          <cell r="B297" t="str">
            <v xml:space="preserve">West Lindsey District Council                     </v>
          </cell>
          <cell r="C297" t="str">
            <v>2537GP</v>
          </cell>
          <cell r="D297" t="str">
            <v>T</v>
          </cell>
          <cell r="E297" t="str">
            <v xml:space="preserve">GP - West Lindsey District Council                </v>
          </cell>
          <cell r="F297" t="str">
            <v>Y</v>
          </cell>
          <cell r="G297" t="str">
            <v>N</v>
          </cell>
          <cell r="H297" t="str">
            <v>N</v>
          </cell>
          <cell r="I297" t="str">
            <v>N</v>
          </cell>
          <cell r="J297" t="str">
            <v>Y</v>
          </cell>
          <cell r="K297" t="str">
            <v>N</v>
          </cell>
          <cell r="L297" t="str">
            <v>N</v>
          </cell>
          <cell r="M297" t="str">
            <v>N</v>
          </cell>
          <cell r="N297" t="str">
            <v>N</v>
          </cell>
          <cell r="O297" t="str">
            <v>N</v>
          </cell>
          <cell r="P297" t="str">
            <v>N</v>
          </cell>
          <cell r="Q297" t="str">
            <v>N</v>
          </cell>
          <cell r="R297">
            <v>1</v>
          </cell>
        </row>
        <row r="298">
          <cell r="A298" t="str">
            <v>E2620X</v>
          </cell>
          <cell r="B298" t="str">
            <v xml:space="preserve">Norfolk County Council                            </v>
          </cell>
          <cell r="C298" t="str">
            <v>2620GP</v>
          </cell>
          <cell r="D298" t="str">
            <v>T</v>
          </cell>
          <cell r="E298" t="str">
            <v xml:space="preserve">GP - Norfolk County Council                       </v>
          </cell>
          <cell r="F298" t="str">
            <v>Y</v>
          </cell>
          <cell r="G298" t="str">
            <v>N</v>
          </cell>
          <cell r="H298" t="str">
            <v>N</v>
          </cell>
          <cell r="I298" t="str">
            <v>N</v>
          </cell>
          <cell r="J298" t="str">
            <v>Y</v>
          </cell>
          <cell r="K298" t="str">
            <v>N</v>
          </cell>
          <cell r="L298" t="str">
            <v>N</v>
          </cell>
          <cell r="M298" t="str">
            <v>N</v>
          </cell>
          <cell r="N298" t="str">
            <v>N</v>
          </cell>
          <cell r="O298" t="str">
            <v>N</v>
          </cell>
          <cell r="P298" t="str">
            <v>N</v>
          </cell>
          <cell r="Q298" t="str">
            <v>N</v>
          </cell>
          <cell r="R298">
            <v>1</v>
          </cell>
        </row>
        <row r="299">
          <cell r="A299" t="str">
            <v>E2631X</v>
          </cell>
          <cell r="B299" t="str">
            <v xml:space="preserve">Breckland District Council                        </v>
          </cell>
          <cell r="C299" t="str">
            <v>2631GP</v>
          </cell>
          <cell r="D299" t="str">
            <v>T</v>
          </cell>
          <cell r="E299" t="str">
            <v xml:space="preserve">GP - Breckland District Council                   </v>
          </cell>
          <cell r="F299" t="str">
            <v>Y</v>
          </cell>
          <cell r="G299" t="str">
            <v>N</v>
          </cell>
          <cell r="H299" t="str">
            <v>N</v>
          </cell>
          <cell r="I299" t="str">
            <v>N</v>
          </cell>
          <cell r="J299" t="str">
            <v>Y</v>
          </cell>
          <cell r="K299" t="str">
            <v>N</v>
          </cell>
          <cell r="L299" t="str">
            <v>N</v>
          </cell>
          <cell r="M299" t="str">
            <v>N</v>
          </cell>
          <cell r="N299" t="str">
            <v>N</v>
          </cell>
          <cell r="O299" t="str">
            <v>N</v>
          </cell>
          <cell r="P299" t="str">
            <v>N</v>
          </cell>
          <cell r="Q299" t="str">
            <v>N</v>
          </cell>
          <cell r="R299">
            <v>1</v>
          </cell>
        </row>
        <row r="300">
          <cell r="A300" t="str">
            <v>E2632X</v>
          </cell>
          <cell r="B300" t="str">
            <v xml:space="preserve">Broadland District Council                        </v>
          </cell>
          <cell r="C300" t="str">
            <v>2632GP</v>
          </cell>
          <cell r="D300" t="str">
            <v>T</v>
          </cell>
          <cell r="E300" t="str">
            <v xml:space="preserve">GP - Broadland District Council                   </v>
          </cell>
          <cell r="F300" t="str">
            <v>Y</v>
          </cell>
          <cell r="G300" t="str">
            <v>N</v>
          </cell>
          <cell r="H300" t="str">
            <v>N</v>
          </cell>
          <cell r="I300" t="str">
            <v>N</v>
          </cell>
          <cell r="J300" t="str">
            <v>Y</v>
          </cell>
          <cell r="K300" t="str">
            <v>N</v>
          </cell>
          <cell r="L300" t="str">
            <v>N</v>
          </cell>
          <cell r="M300" t="str">
            <v>N</v>
          </cell>
          <cell r="N300" t="str">
            <v>N</v>
          </cell>
          <cell r="O300" t="str">
            <v>N</v>
          </cell>
          <cell r="P300" t="str">
            <v>N</v>
          </cell>
          <cell r="Q300" t="str">
            <v>N</v>
          </cell>
          <cell r="R300">
            <v>1</v>
          </cell>
        </row>
        <row r="301">
          <cell r="A301" t="str">
            <v>E2633X</v>
          </cell>
          <cell r="B301" t="str">
            <v xml:space="preserve">Great Yarmouth Borough Council                    </v>
          </cell>
          <cell r="C301" t="str">
            <v>2633GP</v>
          </cell>
          <cell r="D301" t="str">
            <v>T</v>
          </cell>
          <cell r="E301" t="str">
            <v xml:space="preserve">GP - Great Yarmouth Borough Council               </v>
          </cell>
          <cell r="F301" t="str">
            <v>Y</v>
          </cell>
          <cell r="G301" t="str">
            <v>N</v>
          </cell>
          <cell r="H301" t="str">
            <v>N</v>
          </cell>
          <cell r="I301" t="str">
            <v>N</v>
          </cell>
          <cell r="J301" t="str">
            <v>Y</v>
          </cell>
          <cell r="K301" t="str">
            <v>N</v>
          </cell>
          <cell r="L301" t="str">
            <v>N</v>
          </cell>
          <cell r="M301" t="str">
            <v>N</v>
          </cell>
          <cell r="N301" t="str">
            <v>N</v>
          </cell>
          <cell r="O301" t="str">
            <v>N</v>
          </cell>
          <cell r="P301" t="str">
            <v>N</v>
          </cell>
          <cell r="Q301" t="str">
            <v>N</v>
          </cell>
          <cell r="R301">
            <v>1</v>
          </cell>
        </row>
        <row r="302">
          <cell r="A302" t="str">
            <v>E2634X</v>
          </cell>
          <cell r="B302" t="str">
            <v xml:space="preserve">Kings Lynn and West Norfolk Borough Council       </v>
          </cell>
          <cell r="C302" t="str">
            <v>2634GP</v>
          </cell>
          <cell r="D302" t="str">
            <v>T</v>
          </cell>
          <cell r="E302" t="str">
            <v xml:space="preserve">GP - Kings Lynn and West Norfolk Borough Council  </v>
          </cell>
          <cell r="F302" t="str">
            <v>Y</v>
          </cell>
          <cell r="G302" t="str">
            <v>N</v>
          </cell>
          <cell r="H302" t="str">
            <v>N</v>
          </cell>
          <cell r="I302" t="str">
            <v>N</v>
          </cell>
          <cell r="J302" t="str">
            <v>Y</v>
          </cell>
          <cell r="K302" t="str">
            <v>N</v>
          </cell>
          <cell r="L302" t="str">
            <v>N</v>
          </cell>
          <cell r="M302" t="str">
            <v>N</v>
          </cell>
          <cell r="N302" t="str">
            <v>N</v>
          </cell>
          <cell r="O302" t="str">
            <v>N</v>
          </cell>
          <cell r="P302" t="str">
            <v>N</v>
          </cell>
          <cell r="Q302" t="str">
            <v>N</v>
          </cell>
          <cell r="R302">
            <v>1</v>
          </cell>
        </row>
        <row r="303">
          <cell r="A303" t="str">
            <v>E2635X</v>
          </cell>
          <cell r="B303" t="str">
            <v xml:space="preserve">North Norfolk District Council                    </v>
          </cell>
          <cell r="C303" t="str">
            <v>2635GP</v>
          </cell>
          <cell r="D303" t="str">
            <v>T</v>
          </cell>
          <cell r="E303" t="str">
            <v xml:space="preserve">GP - North Norfolk District Council               </v>
          </cell>
          <cell r="F303" t="str">
            <v>Y</v>
          </cell>
          <cell r="G303" t="str">
            <v>N</v>
          </cell>
          <cell r="H303" t="str">
            <v>N</v>
          </cell>
          <cell r="I303" t="str">
            <v>N</v>
          </cell>
          <cell r="J303" t="str">
            <v>Y</v>
          </cell>
          <cell r="K303" t="str">
            <v>N</v>
          </cell>
          <cell r="L303" t="str">
            <v>N</v>
          </cell>
          <cell r="M303" t="str">
            <v>N</v>
          </cell>
          <cell r="N303" t="str">
            <v>N</v>
          </cell>
          <cell r="O303" t="str">
            <v>N</v>
          </cell>
          <cell r="P303" t="str">
            <v>N</v>
          </cell>
          <cell r="Q303" t="str">
            <v>N</v>
          </cell>
          <cell r="R303">
            <v>1</v>
          </cell>
        </row>
        <row r="304">
          <cell r="A304" t="str">
            <v>E2636X</v>
          </cell>
          <cell r="B304" t="str">
            <v xml:space="preserve">Norwich City Council                              </v>
          </cell>
          <cell r="C304" t="str">
            <v>2636GP</v>
          </cell>
          <cell r="D304" t="str">
            <v>T</v>
          </cell>
          <cell r="E304" t="str">
            <v xml:space="preserve">GP - Norwich City Council                         </v>
          </cell>
          <cell r="F304" t="str">
            <v>Y</v>
          </cell>
          <cell r="G304" t="str">
            <v>N</v>
          </cell>
          <cell r="H304" t="str">
            <v>N</v>
          </cell>
          <cell r="I304" t="str">
            <v>N</v>
          </cell>
          <cell r="J304" t="str">
            <v>Y</v>
          </cell>
          <cell r="K304" t="str">
            <v>N</v>
          </cell>
          <cell r="L304" t="str">
            <v>N</v>
          </cell>
          <cell r="M304" t="str">
            <v>N</v>
          </cell>
          <cell r="N304" t="str">
            <v>N</v>
          </cell>
          <cell r="O304" t="str">
            <v>N</v>
          </cell>
          <cell r="P304" t="str">
            <v>N</v>
          </cell>
          <cell r="Q304" t="str">
            <v>N</v>
          </cell>
          <cell r="R304">
            <v>1</v>
          </cell>
        </row>
        <row r="305">
          <cell r="A305" t="str">
            <v>E2637X</v>
          </cell>
          <cell r="B305" t="str">
            <v xml:space="preserve">South Norfolk District Council                    </v>
          </cell>
          <cell r="C305" t="str">
            <v>2637GP</v>
          </cell>
          <cell r="D305" t="str">
            <v>T</v>
          </cell>
          <cell r="E305" t="str">
            <v xml:space="preserve">GP - South Norfolk District Council               </v>
          </cell>
          <cell r="F305" t="str">
            <v>Y</v>
          </cell>
          <cell r="G305" t="str">
            <v>N</v>
          </cell>
          <cell r="H305" t="str">
            <v>N</v>
          </cell>
          <cell r="I305" t="str">
            <v>N</v>
          </cell>
          <cell r="J305" t="str">
            <v>Y</v>
          </cell>
          <cell r="K305" t="str">
            <v>N</v>
          </cell>
          <cell r="L305" t="str">
            <v>N</v>
          </cell>
          <cell r="M305" t="str">
            <v>N</v>
          </cell>
          <cell r="N305" t="str">
            <v>N</v>
          </cell>
          <cell r="O305" t="str">
            <v>N</v>
          </cell>
          <cell r="P305" t="str">
            <v>N</v>
          </cell>
          <cell r="Q305" t="str">
            <v>N</v>
          </cell>
          <cell r="R305">
            <v>1</v>
          </cell>
        </row>
        <row r="306">
          <cell r="A306" t="str">
            <v>E2701X</v>
          </cell>
          <cell r="B306" t="str">
            <v xml:space="preserve">City of York Council                              </v>
          </cell>
          <cell r="C306" t="str">
            <v>2701GP</v>
          </cell>
          <cell r="D306" t="str">
            <v>T</v>
          </cell>
          <cell r="E306" t="str">
            <v xml:space="preserve">GP - City of York Council                         </v>
          </cell>
          <cell r="F306" t="str">
            <v>Y</v>
          </cell>
          <cell r="G306" t="str">
            <v>N</v>
          </cell>
          <cell r="H306" t="str">
            <v>N</v>
          </cell>
          <cell r="I306" t="str">
            <v>N</v>
          </cell>
          <cell r="J306" t="str">
            <v>Y</v>
          </cell>
          <cell r="K306" t="str">
            <v>N</v>
          </cell>
          <cell r="L306" t="str">
            <v>N</v>
          </cell>
          <cell r="M306" t="str">
            <v>N</v>
          </cell>
          <cell r="N306" t="str">
            <v>N</v>
          </cell>
          <cell r="O306" t="str">
            <v>N</v>
          </cell>
          <cell r="P306" t="str">
            <v>N</v>
          </cell>
          <cell r="Q306" t="str">
            <v>N</v>
          </cell>
          <cell r="R306">
            <v>1</v>
          </cell>
        </row>
        <row r="307">
          <cell r="A307" t="str">
            <v>E2721X</v>
          </cell>
          <cell r="B307" t="str">
            <v xml:space="preserve">North Yorkshire County Council                    </v>
          </cell>
          <cell r="C307" t="str">
            <v>2721GP</v>
          </cell>
          <cell r="D307" t="str">
            <v>T</v>
          </cell>
          <cell r="E307" t="str">
            <v xml:space="preserve">GP - North Yorkshire County Council               </v>
          </cell>
          <cell r="F307" t="str">
            <v>Y</v>
          </cell>
          <cell r="G307" t="str">
            <v>N</v>
          </cell>
          <cell r="H307" t="str">
            <v>N</v>
          </cell>
          <cell r="I307" t="str">
            <v>N</v>
          </cell>
          <cell r="J307" t="str">
            <v>Y</v>
          </cell>
          <cell r="K307" t="str">
            <v>N</v>
          </cell>
          <cell r="L307" t="str">
            <v>N</v>
          </cell>
          <cell r="M307" t="str">
            <v>N</v>
          </cell>
          <cell r="N307" t="str">
            <v>N</v>
          </cell>
          <cell r="O307" t="str">
            <v>N</v>
          </cell>
          <cell r="P307" t="str">
            <v>N</v>
          </cell>
          <cell r="Q307" t="str">
            <v>N</v>
          </cell>
          <cell r="R307">
            <v>1</v>
          </cell>
        </row>
        <row r="308">
          <cell r="A308" t="str">
            <v>E2731X</v>
          </cell>
          <cell r="B308" t="str">
            <v xml:space="preserve">Craven District Council                           </v>
          </cell>
          <cell r="C308" t="str">
            <v>2731GP</v>
          </cell>
          <cell r="D308" t="str">
            <v>T</v>
          </cell>
          <cell r="E308" t="str">
            <v xml:space="preserve">GP - Craven District Council                      </v>
          </cell>
          <cell r="F308" t="str">
            <v>Y</v>
          </cell>
          <cell r="G308" t="str">
            <v>N</v>
          </cell>
          <cell r="H308" t="str">
            <v>N</v>
          </cell>
          <cell r="I308" t="str">
            <v>N</v>
          </cell>
          <cell r="J308" t="str">
            <v>Y</v>
          </cell>
          <cell r="K308" t="str">
            <v>N</v>
          </cell>
          <cell r="L308" t="str">
            <v>N</v>
          </cell>
          <cell r="M308" t="str">
            <v>N</v>
          </cell>
          <cell r="N308" t="str">
            <v>N</v>
          </cell>
          <cell r="O308" t="str">
            <v>N</v>
          </cell>
          <cell r="P308" t="str">
            <v>N</v>
          </cell>
          <cell r="Q308" t="str">
            <v>N</v>
          </cell>
          <cell r="R308">
            <v>1</v>
          </cell>
        </row>
        <row r="309">
          <cell r="A309" t="str">
            <v>E2732X</v>
          </cell>
          <cell r="B309" t="str">
            <v xml:space="preserve">Hambleton District Council                        </v>
          </cell>
          <cell r="C309" t="str">
            <v>2732GP</v>
          </cell>
          <cell r="D309" t="str">
            <v>T</v>
          </cell>
          <cell r="E309" t="str">
            <v xml:space="preserve">GP - Hambleton District Council                   </v>
          </cell>
          <cell r="F309" t="str">
            <v>Y</v>
          </cell>
          <cell r="G309" t="str">
            <v>N</v>
          </cell>
          <cell r="H309" t="str">
            <v>N</v>
          </cell>
          <cell r="I309" t="str">
            <v>N</v>
          </cell>
          <cell r="J309" t="str">
            <v>Y</v>
          </cell>
          <cell r="K309" t="str">
            <v>N</v>
          </cell>
          <cell r="L309" t="str">
            <v>N</v>
          </cell>
          <cell r="M309" t="str">
            <v>N</v>
          </cell>
          <cell r="N309" t="str">
            <v>N</v>
          </cell>
          <cell r="O309" t="str">
            <v>N</v>
          </cell>
          <cell r="P309" t="str">
            <v>N</v>
          </cell>
          <cell r="Q309" t="str">
            <v>N</v>
          </cell>
          <cell r="R309">
            <v>1</v>
          </cell>
        </row>
        <row r="310">
          <cell r="A310" t="str">
            <v>E2734X</v>
          </cell>
          <cell r="B310" t="str">
            <v xml:space="preserve">Richmondshire District Council                    </v>
          </cell>
          <cell r="C310" t="str">
            <v>2734GP</v>
          </cell>
          <cell r="D310" t="str">
            <v>T</v>
          </cell>
          <cell r="E310" t="str">
            <v xml:space="preserve">GP - Richmondshire District Council               </v>
          </cell>
          <cell r="F310" t="str">
            <v>Y</v>
          </cell>
          <cell r="G310" t="str">
            <v>N</v>
          </cell>
          <cell r="H310" t="str">
            <v>N</v>
          </cell>
          <cell r="I310" t="str">
            <v>N</v>
          </cell>
          <cell r="J310" t="str">
            <v>Y</v>
          </cell>
          <cell r="K310" t="str">
            <v>N</v>
          </cell>
          <cell r="L310" t="str">
            <v>N</v>
          </cell>
          <cell r="M310" t="str">
            <v>N</v>
          </cell>
          <cell r="N310" t="str">
            <v>N</v>
          </cell>
          <cell r="O310" t="str">
            <v>N</v>
          </cell>
          <cell r="P310" t="str">
            <v>N</v>
          </cell>
          <cell r="Q310" t="str">
            <v>N</v>
          </cell>
          <cell r="R310">
            <v>1</v>
          </cell>
        </row>
        <row r="311">
          <cell r="A311" t="str">
            <v>E2736X</v>
          </cell>
          <cell r="B311" t="str">
            <v xml:space="preserve">Scarborough Borough Council                       </v>
          </cell>
          <cell r="C311" t="str">
            <v>2736GP</v>
          </cell>
          <cell r="D311" t="str">
            <v>T</v>
          </cell>
          <cell r="E311" t="str">
            <v xml:space="preserve">GP - Scarborough Borough Council                  </v>
          </cell>
          <cell r="F311" t="str">
            <v>Y</v>
          </cell>
          <cell r="G311" t="str">
            <v>N</v>
          </cell>
          <cell r="H311" t="str">
            <v>N</v>
          </cell>
          <cell r="I311" t="str">
            <v>N</v>
          </cell>
          <cell r="J311" t="str">
            <v>Y</v>
          </cell>
          <cell r="K311" t="str">
            <v>N</v>
          </cell>
          <cell r="L311" t="str">
            <v>N</v>
          </cell>
          <cell r="M311" t="str">
            <v>N</v>
          </cell>
          <cell r="N311" t="str">
            <v>N</v>
          </cell>
          <cell r="O311" t="str">
            <v>N</v>
          </cell>
          <cell r="P311" t="str">
            <v>N</v>
          </cell>
          <cell r="Q311" t="str">
            <v>N</v>
          </cell>
          <cell r="R311">
            <v>1</v>
          </cell>
        </row>
        <row r="312">
          <cell r="A312" t="str">
            <v>E2753X</v>
          </cell>
          <cell r="B312" t="str">
            <v xml:space="preserve">Harrogate Borough Council                         </v>
          </cell>
          <cell r="C312" t="str">
            <v>2753GP</v>
          </cell>
          <cell r="D312" t="str">
            <v>T</v>
          </cell>
          <cell r="E312" t="str">
            <v xml:space="preserve">GP - Harrogate Borough Council                    </v>
          </cell>
          <cell r="F312" t="str">
            <v>Y</v>
          </cell>
          <cell r="G312" t="str">
            <v>N</v>
          </cell>
          <cell r="H312" t="str">
            <v>N</v>
          </cell>
          <cell r="I312" t="str">
            <v>N</v>
          </cell>
          <cell r="J312" t="str">
            <v>Y</v>
          </cell>
          <cell r="K312" t="str">
            <v>N</v>
          </cell>
          <cell r="L312" t="str">
            <v>N</v>
          </cell>
          <cell r="M312" t="str">
            <v>N</v>
          </cell>
          <cell r="N312" t="str">
            <v>N</v>
          </cell>
          <cell r="O312" t="str">
            <v>N</v>
          </cell>
          <cell r="P312" t="str">
            <v>N</v>
          </cell>
          <cell r="Q312" t="str">
            <v>N</v>
          </cell>
          <cell r="R312">
            <v>1</v>
          </cell>
        </row>
        <row r="313">
          <cell r="A313" t="str">
            <v>E2755X</v>
          </cell>
          <cell r="B313" t="str">
            <v xml:space="preserve">Ryedale District Council                          </v>
          </cell>
          <cell r="C313" t="str">
            <v>2755GP</v>
          </cell>
          <cell r="D313" t="str">
            <v>T</v>
          </cell>
          <cell r="E313" t="str">
            <v xml:space="preserve">GP - Ryedale District Council                     </v>
          </cell>
          <cell r="F313" t="str">
            <v>Y</v>
          </cell>
          <cell r="G313" t="str">
            <v>N</v>
          </cell>
          <cell r="H313" t="str">
            <v>N</v>
          </cell>
          <cell r="I313" t="str">
            <v>N</v>
          </cell>
          <cell r="J313" t="str">
            <v>Y</v>
          </cell>
          <cell r="K313" t="str">
            <v>N</v>
          </cell>
          <cell r="L313" t="str">
            <v>N</v>
          </cell>
          <cell r="M313" t="str">
            <v>N</v>
          </cell>
          <cell r="N313" t="str">
            <v>N</v>
          </cell>
          <cell r="O313" t="str">
            <v>N</v>
          </cell>
          <cell r="P313" t="str">
            <v>N</v>
          </cell>
          <cell r="Q313" t="str">
            <v>N</v>
          </cell>
          <cell r="R313">
            <v>1</v>
          </cell>
        </row>
        <row r="314">
          <cell r="A314" t="str">
            <v>E2757X</v>
          </cell>
          <cell r="B314" t="str">
            <v xml:space="preserve">Selby District Council                            </v>
          </cell>
          <cell r="C314" t="str">
            <v>2757GP</v>
          </cell>
          <cell r="D314" t="str">
            <v>T</v>
          </cell>
          <cell r="E314" t="str">
            <v xml:space="preserve">GP - Selby District Council                       </v>
          </cell>
          <cell r="F314" t="str">
            <v>Y</v>
          </cell>
          <cell r="G314" t="str">
            <v>N</v>
          </cell>
          <cell r="H314" t="str">
            <v>N</v>
          </cell>
          <cell r="I314" t="str">
            <v>N</v>
          </cell>
          <cell r="J314" t="str">
            <v>Y</v>
          </cell>
          <cell r="K314" t="str">
            <v>N</v>
          </cell>
          <cell r="L314" t="str">
            <v>N</v>
          </cell>
          <cell r="M314" t="str">
            <v>N</v>
          </cell>
          <cell r="N314" t="str">
            <v>N</v>
          </cell>
          <cell r="O314" t="str">
            <v>N</v>
          </cell>
          <cell r="P314" t="str">
            <v>N</v>
          </cell>
          <cell r="Q314" t="str">
            <v>N</v>
          </cell>
          <cell r="R314">
            <v>1</v>
          </cell>
        </row>
        <row r="315">
          <cell r="A315" t="str">
            <v>E2820X</v>
          </cell>
          <cell r="B315" t="str">
            <v xml:space="preserve">Northamptonshire County Council                   </v>
          </cell>
          <cell r="C315" t="str">
            <v>2820GP</v>
          </cell>
          <cell r="D315" t="str">
            <v>T</v>
          </cell>
          <cell r="E315" t="str">
            <v xml:space="preserve">GP - Northamptonshire County Council              </v>
          </cell>
          <cell r="F315" t="str">
            <v>Y</v>
          </cell>
          <cell r="G315" t="str">
            <v>N</v>
          </cell>
          <cell r="H315" t="str">
            <v>N</v>
          </cell>
          <cell r="I315" t="str">
            <v>N</v>
          </cell>
          <cell r="J315" t="str">
            <v>Y</v>
          </cell>
          <cell r="K315" t="str">
            <v>N</v>
          </cell>
          <cell r="L315" t="str">
            <v>N</v>
          </cell>
          <cell r="M315" t="str">
            <v>N</v>
          </cell>
          <cell r="N315" t="str">
            <v>N</v>
          </cell>
          <cell r="O315" t="str">
            <v>N</v>
          </cell>
          <cell r="P315" t="str">
            <v>N</v>
          </cell>
          <cell r="Q315" t="str">
            <v>N</v>
          </cell>
          <cell r="R315">
            <v>1</v>
          </cell>
        </row>
        <row r="316">
          <cell r="A316" t="str">
            <v>E2831X</v>
          </cell>
          <cell r="B316" t="str">
            <v xml:space="preserve">Corby Borough Council                             </v>
          </cell>
          <cell r="C316" t="str">
            <v>2831GP</v>
          </cell>
          <cell r="D316" t="str">
            <v>T</v>
          </cell>
          <cell r="E316" t="str">
            <v xml:space="preserve">GP - Corby Borough Council                        </v>
          </cell>
          <cell r="F316" t="str">
            <v>Y</v>
          </cell>
          <cell r="G316" t="str">
            <v>N</v>
          </cell>
          <cell r="H316" t="str">
            <v>N</v>
          </cell>
          <cell r="I316" t="str">
            <v>N</v>
          </cell>
          <cell r="J316" t="str">
            <v>Y</v>
          </cell>
          <cell r="K316" t="str">
            <v>N</v>
          </cell>
          <cell r="L316" t="str">
            <v>N</v>
          </cell>
          <cell r="M316" t="str">
            <v>N</v>
          </cell>
          <cell r="N316" t="str">
            <v>N</v>
          </cell>
          <cell r="O316" t="str">
            <v>N</v>
          </cell>
          <cell r="P316" t="str">
            <v>N</v>
          </cell>
          <cell r="Q316" t="str">
            <v>N</v>
          </cell>
          <cell r="R316">
            <v>1</v>
          </cell>
        </row>
        <row r="317">
          <cell r="A317" t="str">
            <v>E2832X</v>
          </cell>
          <cell r="B317" t="str">
            <v xml:space="preserve">Daventry District Council                         </v>
          </cell>
          <cell r="C317" t="str">
            <v>2832GP</v>
          </cell>
          <cell r="D317" t="str">
            <v>T</v>
          </cell>
          <cell r="E317" t="str">
            <v xml:space="preserve">GP - Daventry District Council                    </v>
          </cell>
          <cell r="F317" t="str">
            <v>Y</v>
          </cell>
          <cell r="G317" t="str">
            <v>N</v>
          </cell>
          <cell r="H317" t="str">
            <v>N</v>
          </cell>
          <cell r="I317" t="str">
            <v>N</v>
          </cell>
          <cell r="J317" t="str">
            <v>Y</v>
          </cell>
          <cell r="K317" t="str">
            <v>N</v>
          </cell>
          <cell r="L317" t="str">
            <v>N</v>
          </cell>
          <cell r="M317" t="str">
            <v>N</v>
          </cell>
          <cell r="N317" t="str">
            <v>N</v>
          </cell>
          <cell r="O317" t="str">
            <v>N</v>
          </cell>
          <cell r="P317" t="str">
            <v>N</v>
          </cell>
          <cell r="Q317" t="str">
            <v>N</v>
          </cell>
          <cell r="R317">
            <v>1</v>
          </cell>
        </row>
        <row r="318">
          <cell r="A318" t="str">
            <v>E2833X</v>
          </cell>
          <cell r="B318" t="str">
            <v xml:space="preserve">East Northamptonshire District Council            </v>
          </cell>
          <cell r="C318" t="str">
            <v>2833GP</v>
          </cell>
          <cell r="D318" t="str">
            <v>T</v>
          </cell>
          <cell r="E318" t="str">
            <v xml:space="preserve">GP - East Northamptonshire District Council       </v>
          </cell>
          <cell r="F318" t="str">
            <v>Y</v>
          </cell>
          <cell r="G318" t="str">
            <v>N</v>
          </cell>
          <cell r="H318" t="str">
            <v>N</v>
          </cell>
          <cell r="I318" t="str">
            <v>N</v>
          </cell>
          <cell r="J318" t="str">
            <v>Y</v>
          </cell>
          <cell r="K318" t="str">
            <v>N</v>
          </cell>
          <cell r="L318" t="str">
            <v>N</v>
          </cell>
          <cell r="M318" t="str">
            <v>N</v>
          </cell>
          <cell r="N318" t="str">
            <v>N</v>
          </cell>
          <cell r="O318" t="str">
            <v>N</v>
          </cell>
          <cell r="P318" t="str">
            <v>N</v>
          </cell>
          <cell r="Q318" t="str">
            <v>N</v>
          </cell>
          <cell r="R318">
            <v>1</v>
          </cell>
        </row>
        <row r="319">
          <cell r="A319" t="str">
            <v>E2834X</v>
          </cell>
          <cell r="B319" t="str">
            <v xml:space="preserve">Kettering Borough Council                         </v>
          </cell>
          <cell r="C319" t="str">
            <v>2834GP</v>
          </cell>
          <cell r="D319" t="str">
            <v>T</v>
          </cell>
          <cell r="E319" t="str">
            <v xml:space="preserve">GP - Kettering Borough Council                    </v>
          </cell>
          <cell r="F319" t="str">
            <v>Y</v>
          </cell>
          <cell r="G319" t="str">
            <v>N</v>
          </cell>
          <cell r="H319" t="str">
            <v>N</v>
          </cell>
          <cell r="I319" t="str">
            <v>N</v>
          </cell>
          <cell r="J319" t="str">
            <v>Y</v>
          </cell>
          <cell r="K319" t="str">
            <v>N</v>
          </cell>
          <cell r="L319" t="str">
            <v>N</v>
          </cell>
          <cell r="M319" t="str">
            <v>N</v>
          </cell>
          <cell r="N319" t="str">
            <v>N</v>
          </cell>
          <cell r="O319" t="str">
            <v>N</v>
          </cell>
          <cell r="P319" t="str">
            <v>N</v>
          </cell>
          <cell r="Q319" t="str">
            <v>N</v>
          </cell>
          <cell r="R319">
            <v>1</v>
          </cell>
        </row>
        <row r="320">
          <cell r="A320" t="str">
            <v>E2835X</v>
          </cell>
          <cell r="B320" t="str">
            <v xml:space="preserve">Northampton Borough Council                       </v>
          </cell>
          <cell r="C320" t="str">
            <v>2835GP</v>
          </cell>
          <cell r="D320" t="str">
            <v>T</v>
          </cell>
          <cell r="E320" t="str">
            <v xml:space="preserve">GP - Northampton Borough Council                  </v>
          </cell>
          <cell r="F320" t="str">
            <v>Y</v>
          </cell>
          <cell r="G320" t="str">
            <v>N</v>
          </cell>
          <cell r="H320" t="str">
            <v>N</v>
          </cell>
          <cell r="I320" t="str">
            <v>N</v>
          </cell>
          <cell r="J320" t="str">
            <v>Y</v>
          </cell>
          <cell r="K320" t="str">
            <v>N</v>
          </cell>
          <cell r="L320" t="str">
            <v>N</v>
          </cell>
          <cell r="M320" t="str">
            <v>N</v>
          </cell>
          <cell r="N320" t="str">
            <v>N</v>
          </cell>
          <cell r="O320" t="str">
            <v>N</v>
          </cell>
          <cell r="P320" t="str">
            <v>N</v>
          </cell>
          <cell r="Q320" t="str">
            <v>N</v>
          </cell>
          <cell r="R320">
            <v>1</v>
          </cell>
        </row>
        <row r="321">
          <cell r="A321" t="str">
            <v>E2836X</v>
          </cell>
          <cell r="B321" t="str">
            <v xml:space="preserve">South Northamptonshire Council                    </v>
          </cell>
          <cell r="C321" t="str">
            <v>2836GP</v>
          </cell>
          <cell r="D321" t="str">
            <v>T</v>
          </cell>
          <cell r="E321" t="str">
            <v xml:space="preserve">GP - South Northamptonshire Council               </v>
          </cell>
          <cell r="F321" t="str">
            <v>Y</v>
          </cell>
          <cell r="G321" t="str">
            <v>N</v>
          </cell>
          <cell r="H321" t="str">
            <v>N</v>
          </cell>
          <cell r="I321" t="str">
            <v>N</v>
          </cell>
          <cell r="J321" t="str">
            <v>Y</v>
          </cell>
          <cell r="K321" t="str">
            <v>N</v>
          </cell>
          <cell r="L321" t="str">
            <v>N</v>
          </cell>
          <cell r="M321" t="str">
            <v>N</v>
          </cell>
          <cell r="N321" t="str">
            <v>N</v>
          </cell>
          <cell r="O321" t="str">
            <v>N</v>
          </cell>
          <cell r="P321" t="str">
            <v>N</v>
          </cell>
          <cell r="Q321" t="str">
            <v>N</v>
          </cell>
          <cell r="R321">
            <v>1</v>
          </cell>
        </row>
        <row r="322">
          <cell r="A322" t="str">
            <v>E2837X</v>
          </cell>
          <cell r="B322" t="str">
            <v xml:space="preserve">Wellingborough Borough Council                    </v>
          </cell>
          <cell r="C322" t="str">
            <v>2837GP</v>
          </cell>
          <cell r="D322" t="str">
            <v>T</v>
          </cell>
          <cell r="E322" t="str">
            <v xml:space="preserve">GP - Wellingborough Borough Council               </v>
          </cell>
          <cell r="F322" t="str">
            <v>Y</v>
          </cell>
          <cell r="G322" t="str">
            <v>N</v>
          </cell>
          <cell r="H322" t="str">
            <v>N</v>
          </cell>
          <cell r="I322" t="str">
            <v>N</v>
          </cell>
          <cell r="J322" t="str">
            <v>Y</v>
          </cell>
          <cell r="K322" t="str">
            <v>N</v>
          </cell>
          <cell r="L322" t="str">
            <v>N</v>
          </cell>
          <cell r="M322" t="str">
            <v>N</v>
          </cell>
          <cell r="N322" t="str">
            <v>N</v>
          </cell>
          <cell r="O322" t="str">
            <v>N</v>
          </cell>
          <cell r="P322" t="str">
            <v>N</v>
          </cell>
          <cell r="Q322" t="str">
            <v>N</v>
          </cell>
          <cell r="R322">
            <v>1</v>
          </cell>
        </row>
        <row r="323">
          <cell r="A323" t="str">
            <v>E2901X</v>
          </cell>
          <cell r="B323" t="str">
            <v xml:space="preserve">Northumberland Unitary Authority                  </v>
          </cell>
          <cell r="C323" t="str">
            <v>2901GP</v>
          </cell>
          <cell r="D323" t="str">
            <v>T</v>
          </cell>
          <cell r="E323" t="str">
            <v xml:space="preserve">GP - Northumberland Unitary Authority             </v>
          </cell>
          <cell r="F323" t="str">
            <v>Y</v>
          </cell>
          <cell r="G323" t="str">
            <v>N</v>
          </cell>
          <cell r="H323" t="str">
            <v>N</v>
          </cell>
          <cell r="I323" t="str">
            <v>N</v>
          </cell>
          <cell r="J323" t="str">
            <v>Y</v>
          </cell>
          <cell r="K323" t="str">
            <v>N</v>
          </cell>
          <cell r="L323" t="str">
            <v>N</v>
          </cell>
          <cell r="M323" t="str">
            <v>N</v>
          </cell>
          <cell r="N323" t="str">
            <v>N</v>
          </cell>
          <cell r="O323" t="str">
            <v>N</v>
          </cell>
          <cell r="P323" t="str">
            <v>N</v>
          </cell>
          <cell r="Q323" t="str">
            <v>N</v>
          </cell>
          <cell r="R323">
            <v>1</v>
          </cell>
        </row>
        <row r="324">
          <cell r="A324" t="str">
            <v>E3001X</v>
          </cell>
          <cell r="B324" t="str">
            <v xml:space="preserve">Nottingham City Council                           </v>
          </cell>
          <cell r="C324" t="str">
            <v>3001GP</v>
          </cell>
          <cell r="D324" t="str">
            <v>T</v>
          </cell>
          <cell r="E324" t="str">
            <v xml:space="preserve">GP - Nottingham City Council                      </v>
          </cell>
          <cell r="F324" t="str">
            <v>Y</v>
          </cell>
          <cell r="G324" t="str">
            <v>N</v>
          </cell>
          <cell r="H324" t="str">
            <v>N</v>
          </cell>
          <cell r="I324" t="str">
            <v>N</v>
          </cell>
          <cell r="J324" t="str">
            <v>Y</v>
          </cell>
          <cell r="K324" t="str">
            <v>N</v>
          </cell>
          <cell r="L324" t="str">
            <v>N</v>
          </cell>
          <cell r="M324" t="str">
            <v>N</v>
          </cell>
          <cell r="N324" t="str">
            <v>N</v>
          </cell>
          <cell r="O324" t="str">
            <v>N</v>
          </cell>
          <cell r="P324" t="str">
            <v>N</v>
          </cell>
          <cell r="Q324" t="str">
            <v>N</v>
          </cell>
          <cell r="R324">
            <v>1</v>
          </cell>
        </row>
        <row r="325">
          <cell r="A325" t="str">
            <v>E3021X</v>
          </cell>
          <cell r="B325" t="str">
            <v xml:space="preserve">Nottinghamshire County Council                    </v>
          </cell>
          <cell r="C325" t="str">
            <v>3021GP</v>
          </cell>
          <cell r="D325" t="str">
            <v>T</v>
          </cell>
          <cell r="E325" t="str">
            <v xml:space="preserve">GP - Nottinghamshire County Council               </v>
          </cell>
          <cell r="F325" t="str">
            <v>Y</v>
          </cell>
          <cell r="G325" t="str">
            <v>N</v>
          </cell>
          <cell r="H325" t="str">
            <v>N</v>
          </cell>
          <cell r="I325" t="str">
            <v>N</v>
          </cell>
          <cell r="J325" t="str">
            <v>Y</v>
          </cell>
          <cell r="K325" t="str">
            <v>N</v>
          </cell>
          <cell r="L325" t="str">
            <v>N</v>
          </cell>
          <cell r="M325" t="str">
            <v>N</v>
          </cell>
          <cell r="N325" t="str">
            <v>N</v>
          </cell>
          <cell r="O325" t="str">
            <v>N</v>
          </cell>
          <cell r="P325" t="str">
            <v>N</v>
          </cell>
          <cell r="Q325" t="str">
            <v>N</v>
          </cell>
          <cell r="R325">
            <v>1</v>
          </cell>
        </row>
        <row r="326">
          <cell r="A326" t="str">
            <v>E3031X</v>
          </cell>
          <cell r="B326" t="str">
            <v xml:space="preserve">Ashfield District Council                         </v>
          </cell>
          <cell r="C326" t="str">
            <v>3031GP</v>
          </cell>
          <cell r="D326" t="str">
            <v>T</v>
          </cell>
          <cell r="E326" t="str">
            <v xml:space="preserve">GP - Ashfield District Council                    </v>
          </cell>
          <cell r="F326" t="str">
            <v>Y</v>
          </cell>
          <cell r="G326" t="str">
            <v>N</v>
          </cell>
          <cell r="H326" t="str">
            <v>N</v>
          </cell>
          <cell r="I326" t="str">
            <v>N</v>
          </cell>
          <cell r="J326" t="str">
            <v>Y</v>
          </cell>
          <cell r="K326" t="str">
            <v>N</v>
          </cell>
          <cell r="L326" t="str">
            <v>N</v>
          </cell>
          <cell r="M326" t="str">
            <v>N</v>
          </cell>
          <cell r="N326" t="str">
            <v>N</v>
          </cell>
          <cell r="O326" t="str">
            <v>N</v>
          </cell>
          <cell r="P326" t="str">
            <v>N</v>
          </cell>
          <cell r="Q326" t="str">
            <v>N</v>
          </cell>
          <cell r="R326">
            <v>1</v>
          </cell>
        </row>
        <row r="327">
          <cell r="A327" t="str">
            <v>E3032X</v>
          </cell>
          <cell r="B327" t="str">
            <v xml:space="preserve">Bassetlaw District Council                        </v>
          </cell>
          <cell r="C327" t="str">
            <v>3032GP</v>
          </cell>
          <cell r="D327" t="str">
            <v>T</v>
          </cell>
          <cell r="E327" t="str">
            <v xml:space="preserve">GP - Bassetlaw District Council                   </v>
          </cell>
          <cell r="F327" t="str">
            <v>Y</v>
          </cell>
          <cell r="G327" t="str">
            <v>N</v>
          </cell>
          <cell r="H327" t="str">
            <v>N</v>
          </cell>
          <cell r="I327" t="str">
            <v>N</v>
          </cell>
          <cell r="J327" t="str">
            <v>Y</v>
          </cell>
          <cell r="K327" t="str">
            <v>N</v>
          </cell>
          <cell r="L327" t="str">
            <v>N</v>
          </cell>
          <cell r="M327" t="str">
            <v>N</v>
          </cell>
          <cell r="N327" t="str">
            <v>N</v>
          </cell>
          <cell r="O327" t="str">
            <v>N</v>
          </cell>
          <cell r="P327" t="str">
            <v>N</v>
          </cell>
          <cell r="Q327" t="str">
            <v>N</v>
          </cell>
          <cell r="R327">
            <v>1</v>
          </cell>
        </row>
        <row r="328">
          <cell r="A328" t="str">
            <v>E3033X</v>
          </cell>
          <cell r="B328" t="str">
            <v xml:space="preserve">Broxtowe Borough Council                          </v>
          </cell>
          <cell r="C328" t="str">
            <v>3033GP</v>
          </cell>
          <cell r="D328" t="str">
            <v>T</v>
          </cell>
          <cell r="E328" t="str">
            <v xml:space="preserve">GP - Broxtowe Borough Council                     </v>
          </cell>
          <cell r="F328" t="str">
            <v>Y</v>
          </cell>
          <cell r="G328" t="str">
            <v>N</v>
          </cell>
          <cell r="H328" t="str">
            <v>N</v>
          </cell>
          <cell r="I328" t="str">
            <v>N</v>
          </cell>
          <cell r="J328" t="str">
            <v>Y</v>
          </cell>
          <cell r="K328" t="str">
            <v>N</v>
          </cell>
          <cell r="L328" t="str">
            <v>N</v>
          </cell>
          <cell r="M328" t="str">
            <v>N</v>
          </cell>
          <cell r="N328" t="str">
            <v>N</v>
          </cell>
          <cell r="O328" t="str">
            <v>N</v>
          </cell>
          <cell r="P328" t="str">
            <v>N</v>
          </cell>
          <cell r="Q328" t="str">
            <v>N</v>
          </cell>
          <cell r="R328">
            <v>1</v>
          </cell>
        </row>
        <row r="329">
          <cell r="A329" t="str">
            <v>E3034X</v>
          </cell>
          <cell r="B329" t="str">
            <v xml:space="preserve">Gedling Borough Council                           </v>
          </cell>
          <cell r="C329" t="str">
            <v>3034GP</v>
          </cell>
          <cell r="D329" t="str">
            <v>T</v>
          </cell>
          <cell r="E329" t="str">
            <v xml:space="preserve">GP - Gedling Borough Council                      </v>
          </cell>
          <cell r="F329" t="str">
            <v>Y</v>
          </cell>
          <cell r="G329" t="str">
            <v>N</v>
          </cell>
          <cell r="H329" t="str">
            <v>N</v>
          </cell>
          <cell r="I329" t="str">
            <v>N</v>
          </cell>
          <cell r="J329" t="str">
            <v>Y</v>
          </cell>
          <cell r="K329" t="str">
            <v>N</v>
          </cell>
          <cell r="L329" t="str">
            <v>N</v>
          </cell>
          <cell r="M329" t="str">
            <v>N</v>
          </cell>
          <cell r="N329" t="str">
            <v>N</v>
          </cell>
          <cell r="O329" t="str">
            <v>N</v>
          </cell>
          <cell r="P329" t="str">
            <v>N</v>
          </cell>
          <cell r="Q329" t="str">
            <v>N</v>
          </cell>
          <cell r="R329">
            <v>1</v>
          </cell>
        </row>
        <row r="330">
          <cell r="A330" t="str">
            <v>E3035X</v>
          </cell>
          <cell r="B330" t="str">
            <v xml:space="preserve">Mansfield District Council                        </v>
          </cell>
          <cell r="C330" t="str">
            <v>3035GP</v>
          </cell>
          <cell r="D330" t="str">
            <v>T</v>
          </cell>
          <cell r="E330" t="str">
            <v xml:space="preserve">GP - Mansfield District Council                   </v>
          </cell>
          <cell r="F330" t="str">
            <v>Y</v>
          </cell>
          <cell r="G330" t="str">
            <v>N</v>
          </cell>
          <cell r="H330" t="str">
            <v>N</v>
          </cell>
          <cell r="I330" t="str">
            <v>N</v>
          </cell>
          <cell r="J330" t="str">
            <v>Y</v>
          </cell>
          <cell r="K330" t="str">
            <v>N</v>
          </cell>
          <cell r="L330" t="str">
            <v>N</v>
          </cell>
          <cell r="M330" t="str">
            <v>N</v>
          </cell>
          <cell r="N330" t="str">
            <v>N</v>
          </cell>
          <cell r="O330" t="str">
            <v>N</v>
          </cell>
          <cell r="P330" t="str">
            <v>N</v>
          </cell>
          <cell r="Q330" t="str">
            <v>N</v>
          </cell>
          <cell r="R330">
            <v>1</v>
          </cell>
        </row>
        <row r="331">
          <cell r="A331" t="str">
            <v>E3036X</v>
          </cell>
          <cell r="B331" t="str">
            <v xml:space="preserve">Newark and Sherwood District Council              </v>
          </cell>
          <cell r="C331" t="str">
            <v>3036GP</v>
          </cell>
          <cell r="D331" t="str">
            <v>T</v>
          </cell>
          <cell r="E331" t="str">
            <v xml:space="preserve">GP - Newark and Sherwood District Council         </v>
          </cell>
          <cell r="F331" t="str">
            <v>Y</v>
          </cell>
          <cell r="G331" t="str">
            <v>N</v>
          </cell>
          <cell r="H331" t="str">
            <v>N</v>
          </cell>
          <cell r="I331" t="str">
            <v>N</v>
          </cell>
          <cell r="J331" t="str">
            <v>Y</v>
          </cell>
          <cell r="K331" t="str">
            <v>N</v>
          </cell>
          <cell r="L331" t="str">
            <v>N</v>
          </cell>
          <cell r="M331" t="str">
            <v>N</v>
          </cell>
          <cell r="N331" t="str">
            <v>N</v>
          </cell>
          <cell r="O331" t="str">
            <v>N</v>
          </cell>
          <cell r="P331" t="str">
            <v>N</v>
          </cell>
          <cell r="Q331" t="str">
            <v>N</v>
          </cell>
          <cell r="R331">
            <v>1</v>
          </cell>
        </row>
        <row r="332">
          <cell r="A332" t="str">
            <v>E3038X</v>
          </cell>
          <cell r="B332" t="str">
            <v xml:space="preserve">Rushcliffe Borough Council                        </v>
          </cell>
          <cell r="C332" t="str">
            <v>3038GP</v>
          </cell>
          <cell r="D332" t="str">
            <v>T</v>
          </cell>
          <cell r="E332" t="str">
            <v xml:space="preserve">GP - Rushcliffe Borough Council                   </v>
          </cell>
          <cell r="F332" t="str">
            <v>Y</v>
          </cell>
          <cell r="G332" t="str">
            <v>N</v>
          </cell>
          <cell r="H332" t="str">
            <v>N</v>
          </cell>
          <cell r="I332" t="str">
            <v>N</v>
          </cell>
          <cell r="J332" t="str">
            <v>Y</v>
          </cell>
          <cell r="K332" t="str">
            <v>N</v>
          </cell>
          <cell r="L332" t="str">
            <v>N</v>
          </cell>
          <cell r="M332" t="str">
            <v>N</v>
          </cell>
          <cell r="N332" t="str">
            <v>N</v>
          </cell>
          <cell r="O332" t="str">
            <v>N</v>
          </cell>
          <cell r="P332" t="str">
            <v>N</v>
          </cell>
          <cell r="Q332" t="str">
            <v>N</v>
          </cell>
          <cell r="R332">
            <v>1</v>
          </cell>
        </row>
        <row r="333">
          <cell r="A333" t="str">
            <v>E3120X</v>
          </cell>
          <cell r="B333" t="str">
            <v xml:space="preserve">Oxfordshire County Council                        </v>
          </cell>
          <cell r="C333" t="str">
            <v>3120GP</v>
          </cell>
          <cell r="D333" t="str">
            <v>T</v>
          </cell>
          <cell r="E333" t="str">
            <v xml:space="preserve">GP - Oxfordshire County Council                   </v>
          </cell>
          <cell r="F333" t="str">
            <v>Y</v>
          </cell>
          <cell r="G333" t="str">
            <v>N</v>
          </cell>
          <cell r="H333" t="str">
            <v>N</v>
          </cell>
          <cell r="I333" t="str">
            <v>N</v>
          </cell>
          <cell r="J333" t="str">
            <v>Y</v>
          </cell>
          <cell r="K333" t="str">
            <v>N</v>
          </cell>
          <cell r="L333" t="str">
            <v>N</v>
          </cell>
          <cell r="M333" t="str">
            <v>N</v>
          </cell>
          <cell r="N333" t="str">
            <v>N</v>
          </cell>
          <cell r="O333" t="str">
            <v>N</v>
          </cell>
          <cell r="P333" t="str">
            <v>N</v>
          </cell>
          <cell r="Q333" t="str">
            <v>N</v>
          </cell>
          <cell r="R333">
            <v>1</v>
          </cell>
        </row>
        <row r="334">
          <cell r="A334" t="str">
            <v>E3131X</v>
          </cell>
          <cell r="B334" t="str">
            <v xml:space="preserve">Cherwell District Council                         </v>
          </cell>
          <cell r="C334" t="str">
            <v>3131GP</v>
          </cell>
          <cell r="D334" t="str">
            <v>T</v>
          </cell>
          <cell r="E334" t="str">
            <v xml:space="preserve">GP - Cherwell District Council                    </v>
          </cell>
          <cell r="F334" t="str">
            <v>Y</v>
          </cell>
          <cell r="G334" t="str">
            <v>N</v>
          </cell>
          <cell r="H334" t="str">
            <v>N</v>
          </cell>
          <cell r="I334" t="str">
            <v>N</v>
          </cell>
          <cell r="J334" t="str">
            <v>Y</v>
          </cell>
          <cell r="K334" t="str">
            <v>N</v>
          </cell>
          <cell r="L334" t="str">
            <v>N</v>
          </cell>
          <cell r="M334" t="str">
            <v>N</v>
          </cell>
          <cell r="N334" t="str">
            <v>N</v>
          </cell>
          <cell r="O334" t="str">
            <v>N</v>
          </cell>
          <cell r="P334" t="str">
            <v>N</v>
          </cell>
          <cell r="Q334" t="str">
            <v>N</v>
          </cell>
          <cell r="R334">
            <v>1</v>
          </cell>
        </row>
        <row r="335">
          <cell r="A335" t="str">
            <v>E3132X</v>
          </cell>
          <cell r="B335" t="str">
            <v xml:space="preserve">Oxford City Council                               </v>
          </cell>
          <cell r="C335" t="str">
            <v>3132GP</v>
          </cell>
          <cell r="D335" t="str">
            <v>T</v>
          </cell>
          <cell r="E335" t="str">
            <v xml:space="preserve">GP - Oxford City Council                          </v>
          </cell>
          <cell r="F335" t="str">
            <v>Y</v>
          </cell>
          <cell r="G335" t="str">
            <v>N</v>
          </cell>
          <cell r="H335" t="str">
            <v>N</v>
          </cell>
          <cell r="I335" t="str">
            <v>N</v>
          </cell>
          <cell r="J335" t="str">
            <v>Y</v>
          </cell>
          <cell r="K335" t="str">
            <v>N</v>
          </cell>
          <cell r="L335" t="str">
            <v>N</v>
          </cell>
          <cell r="M335" t="str">
            <v>N</v>
          </cell>
          <cell r="N335" t="str">
            <v>N</v>
          </cell>
          <cell r="O335" t="str">
            <v>N</v>
          </cell>
          <cell r="P335" t="str">
            <v>N</v>
          </cell>
          <cell r="Q335" t="str">
            <v>N</v>
          </cell>
          <cell r="R335">
            <v>1</v>
          </cell>
        </row>
        <row r="336">
          <cell r="A336" t="str">
            <v>E3133X</v>
          </cell>
          <cell r="B336" t="str">
            <v xml:space="preserve">South Oxfordshire District Council                </v>
          </cell>
          <cell r="C336" t="str">
            <v>3133GP</v>
          </cell>
          <cell r="D336" t="str">
            <v>T</v>
          </cell>
          <cell r="E336" t="str">
            <v xml:space="preserve">GP - South Oxfordshire District Council           </v>
          </cell>
          <cell r="F336" t="str">
            <v>Y</v>
          </cell>
          <cell r="G336" t="str">
            <v>N</v>
          </cell>
          <cell r="H336" t="str">
            <v>N</v>
          </cell>
          <cell r="I336" t="str">
            <v>N</v>
          </cell>
          <cell r="J336" t="str">
            <v>Y</v>
          </cell>
          <cell r="K336" t="str">
            <v>N</v>
          </cell>
          <cell r="L336" t="str">
            <v>N</v>
          </cell>
          <cell r="M336" t="str">
            <v>N</v>
          </cell>
          <cell r="N336" t="str">
            <v>N</v>
          </cell>
          <cell r="O336" t="str">
            <v>N</v>
          </cell>
          <cell r="P336" t="str">
            <v>N</v>
          </cell>
          <cell r="Q336" t="str">
            <v>N</v>
          </cell>
          <cell r="R336">
            <v>1</v>
          </cell>
        </row>
        <row r="337">
          <cell r="A337" t="str">
            <v>E3134X</v>
          </cell>
          <cell r="B337" t="str">
            <v xml:space="preserve">Vale of White Horse District Council              </v>
          </cell>
          <cell r="C337" t="str">
            <v>3134GP</v>
          </cell>
          <cell r="D337" t="str">
            <v>T</v>
          </cell>
          <cell r="E337" t="str">
            <v xml:space="preserve">GP - Vale of White Horse District Council         </v>
          </cell>
          <cell r="F337" t="str">
            <v>Y</v>
          </cell>
          <cell r="G337" t="str">
            <v>N</v>
          </cell>
          <cell r="H337" t="str">
            <v>N</v>
          </cell>
          <cell r="I337" t="str">
            <v>N</v>
          </cell>
          <cell r="J337" t="str">
            <v>Y</v>
          </cell>
          <cell r="K337" t="str">
            <v>N</v>
          </cell>
          <cell r="L337" t="str">
            <v>N</v>
          </cell>
          <cell r="M337" t="str">
            <v>N</v>
          </cell>
          <cell r="N337" t="str">
            <v>N</v>
          </cell>
          <cell r="O337" t="str">
            <v>N</v>
          </cell>
          <cell r="P337" t="str">
            <v>N</v>
          </cell>
          <cell r="Q337" t="str">
            <v>N</v>
          </cell>
          <cell r="R337">
            <v>1</v>
          </cell>
        </row>
        <row r="338">
          <cell r="A338" t="str">
            <v>E3135X</v>
          </cell>
          <cell r="B338" t="str">
            <v xml:space="preserve">West Oxfordshire District Council                 </v>
          </cell>
          <cell r="C338" t="str">
            <v>3135GP</v>
          </cell>
          <cell r="D338" t="str">
            <v>T</v>
          </cell>
          <cell r="E338" t="str">
            <v xml:space="preserve">GP - West Oxfordshire District Council            </v>
          </cell>
          <cell r="F338" t="str">
            <v>Y</v>
          </cell>
          <cell r="G338" t="str">
            <v>N</v>
          </cell>
          <cell r="H338" t="str">
            <v>N</v>
          </cell>
          <cell r="I338" t="str">
            <v>N</v>
          </cell>
          <cell r="J338" t="str">
            <v>Y</v>
          </cell>
          <cell r="K338" t="str">
            <v>N</v>
          </cell>
          <cell r="L338" t="str">
            <v>N</v>
          </cell>
          <cell r="M338" t="str">
            <v>N</v>
          </cell>
          <cell r="N338" t="str">
            <v>N</v>
          </cell>
          <cell r="O338" t="str">
            <v>N</v>
          </cell>
          <cell r="P338" t="str">
            <v>N</v>
          </cell>
          <cell r="Q338" t="str">
            <v>N</v>
          </cell>
          <cell r="R338">
            <v>1</v>
          </cell>
        </row>
        <row r="339">
          <cell r="A339" t="str">
            <v>E3201X</v>
          </cell>
          <cell r="B339" t="str">
            <v xml:space="preserve">Telford and Wrekin (Borough of)                   </v>
          </cell>
          <cell r="C339" t="str">
            <v>3201GP</v>
          </cell>
          <cell r="D339" t="str">
            <v>T</v>
          </cell>
          <cell r="E339" t="str">
            <v xml:space="preserve">GP - Telford and Wrekin (Borough of)              </v>
          </cell>
          <cell r="F339" t="str">
            <v>Y</v>
          </cell>
          <cell r="G339" t="str">
            <v>N</v>
          </cell>
          <cell r="H339" t="str">
            <v>N</v>
          </cell>
          <cell r="I339" t="str">
            <v>N</v>
          </cell>
          <cell r="J339" t="str">
            <v>Y</v>
          </cell>
          <cell r="K339" t="str">
            <v>N</v>
          </cell>
          <cell r="L339" t="str">
            <v>N</v>
          </cell>
          <cell r="M339" t="str">
            <v>N</v>
          </cell>
          <cell r="N339" t="str">
            <v>N</v>
          </cell>
          <cell r="O339" t="str">
            <v>N</v>
          </cell>
          <cell r="P339" t="str">
            <v>N</v>
          </cell>
          <cell r="Q339" t="str">
            <v>N</v>
          </cell>
          <cell r="R339">
            <v>1</v>
          </cell>
        </row>
        <row r="340">
          <cell r="A340" t="str">
            <v>E3202X</v>
          </cell>
          <cell r="B340" t="str">
            <v xml:space="preserve">Shropshire Unitary Authority                      </v>
          </cell>
          <cell r="C340" t="str">
            <v>3202GP</v>
          </cell>
          <cell r="D340" t="str">
            <v>T</v>
          </cell>
          <cell r="E340" t="str">
            <v xml:space="preserve">GP - Shropshire Unitary Authority                 </v>
          </cell>
          <cell r="F340" t="str">
            <v>Y</v>
          </cell>
          <cell r="G340" t="str">
            <v>N</v>
          </cell>
          <cell r="H340" t="str">
            <v>N</v>
          </cell>
          <cell r="I340" t="str">
            <v>N</v>
          </cell>
          <cell r="J340" t="str">
            <v>Y</v>
          </cell>
          <cell r="K340" t="str">
            <v>N</v>
          </cell>
          <cell r="L340" t="str">
            <v>N</v>
          </cell>
          <cell r="M340" t="str">
            <v>N</v>
          </cell>
          <cell r="N340" t="str">
            <v>N</v>
          </cell>
          <cell r="O340" t="str">
            <v>N</v>
          </cell>
          <cell r="P340" t="str">
            <v>N</v>
          </cell>
          <cell r="Q340" t="str">
            <v>N</v>
          </cell>
          <cell r="R340">
            <v>1</v>
          </cell>
        </row>
        <row r="341">
          <cell r="A341" t="str">
            <v>E3320X</v>
          </cell>
          <cell r="B341" t="str">
            <v xml:space="preserve">Somerset County Council                           </v>
          </cell>
          <cell r="C341" t="str">
            <v>3320GP</v>
          </cell>
          <cell r="D341" t="str">
            <v>T</v>
          </cell>
          <cell r="E341" t="str">
            <v xml:space="preserve">GP - Somerset County Council                      </v>
          </cell>
          <cell r="F341" t="str">
            <v>Y</v>
          </cell>
          <cell r="G341" t="str">
            <v>N</v>
          </cell>
          <cell r="H341" t="str">
            <v>N</v>
          </cell>
          <cell r="I341" t="str">
            <v>N</v>
          </cell>
          <cell r="J341" t="str">
            <v>Y</v>
          </cell>
          <cell r="K341" t="str">
            <v>N</v>
          </cell>
          <cell r="L341" t="str">
            <v>N</v>
          </cell>
          <cell r="M341" t="str">
            <v>N</v>
          </cell>
          <cell r="N341" t="str">
            <v>N</v>
          </cell>
          <cell r="O341" t="str">
            <v>N</v>
          </cell>
          <cell r="P341" t="str">
            <v>N</v>
          </cell>
          <cell r="Q341" t="str">
            <v>N</v>
          </cell>
          <cell r="R341">
            <v>1</v>
          </cell>
        </row>
        <row r="342">
          <cell r="A342" t="str">
            <v>E3331X</v>
          </cell>
          <cell r="B342" t="str">
            <v xml:space="preserve">Mendip District Council                           </v>
          </cell>
          <cell r="C342" t="str">
            <v>3331GP</v>
          </cell>
          <cell r="D342" t="str">
            <v>T</v>
          </cell>
          <cell r="E342" t="str">
            <v xml:space="preserve">GP - Mendip District Council                      </v>
          </cell>
          <cell r="F342" t="str">
            <v>Y</v>
          </cell>
          <cell r="G342" t="str">
            <v>N</v>
          </cell>
          <cell r="H342" t="str">
            <v>N</v>
          </cell>
          <cell r="I342" t="str">
            <v>N</v>
          </cell>
          <cell r="J342" t="str">
            <v>Y</v>
          </cell>
          <cell r="K342" t="str">
            <v>N</v>
          </cell>
          <cell r="L342" t="str">
            <v>N</v>
          </cell>
          <cell r="M342" t="str">
            <v>N</v>
          </cell>
          <cell r="N342" t="str">
            <v>N</v>
          </cell>
          <cell r="O342" t="str">
            <v>N</v>
          </cell>
          <cell r="P342" t="str">
            <v>N</v>
          </cell>
          <cell r="Q342" t="str">
            <v>N</v>
          </cell>
          <cell r="R342">
            <v>1</v>
          </cell>
        </row>
        <row r="343">
          <cell r="A343" t="str">
            <v>E3332X</v>
          </cell>
          <cell r="B343" t="str">
            <v xml:space="preserve">Sedgemoor District Council                        </v>
          </cell>
          <cell r="C343" t="str">
            <v>3332GP</v>
          </cell>
          <cell r="D343" t="str">
            <v>T</v>
          </cell>
          <cell r="E343" t="str">
            <v xml:space="preserve">GP - Sedgemoor District Council                   </v>
          </cell>
          <cell r="F343" t="str">
            <v>Y</v>
          </cell>
          <cell r="G343" t="str">
            <v>N</v>
          </cell>
          <cell r="H343" t="str">
            <v>N</v>
          </cell>
          <cell r="I343" t="str">
            <v>N</v>
          </cell>
          <cell r="J343" t="str">
            <v>Y</v>
          </cell>
          <cell r="K343" t="str">
            <v>N</v>
          </cell>
          <cell r="L343" t="str">
            <v>N</v>
          </cell>
          <cell r="M343" t="str">
            <v>N</v>
          </cell>
          <cell r="N343" t="str">
            <v>N</v>
          </cell>
          <cell r="O343" t="str">
            <v>N</v>
          </cell>
          <cell r="P343" t="str">
            <v>N</v>
          </cell>
          <cell r="Q343" t="str">
            <v>N</v>
          </cell>
          <cell r="R343">
            <v>1</v>
          </cell>
        </row>
        <row r="344">
          <cell r="A344" t="str">
            <v>E3333X</v>
          </cell>
          <cell r="B344" t="str">
            <v xml:space="preserve">Taunton Deane Borough Council                     </v>
          </cell>
          <cell r="C344" t="str">
            <v>3333GP</v>
          </cell>
          <cell r="D344" t="str">
            <v>T</v>
          </cell>
          <cell r="E344" t="str">
            <v xml:space="preserve">GP - Taunton Deane Borough Council                </v>
          </cell>
          <cell r="F344" t="str">
            <v>Y</v>
          </cell>
          <cell r="G344" t="str">
            <v>N</v>
          </cell>
          <cell r="H344" t="str">
            <v>N</v>
          </cell>
          <cell r="I344" t="str">
            <v>N</v>
          </cell>
          <cell r="J344" t="str">
            <v>Y</v>
          </cell>
          <cell r="K344" t="str">
            <v>N</v>
          </cell>
          <cell r="L344" t="str">
            <v>N</v>
          </cell>
          <cell r="M344" t="str">
            <v>N</v>
          </cell>
          <cell r="N344" t="str">
            <v>N</v>
          </cell>
          <cell r="O344" t="str">
            <v>N</v>
          </cell>
          <cell r="P344" t="str">
            <v>N</v>
          </cell>
          <cell r="Q344" t="str">
            <v>N</v>
          </cell>
          <cell r="R344">
            <v>1</v>
          </cell>
        </row>
        <row r="345">
          <cell r="A345" t="str">
            <v>E3334X</v>
          </cell>
          <cell r="B345" t="str">
            <v xml:space="preserve">South Somerset District Council                   </v>
          </cell>
          <cell r="C345" t="str">
            <v>3334GP</v>
          </cell>
          <cell r="D345" t="str">
            <v>T</v>
          </cell>
          <cell r="E345" t="str">
            <v xml:space="preserve">GP - South Somerset District Council              </v>
          </cell>
          <cell r="F345" t="str">
            <v>Y</v>
          </cell>
          <cell r="G345" t="str">
            <v>N</v>
          </cell>
          <cell r="H345" t="str">
            <v>N</v>
          </cell>
          <cell r="I345" t="str">
            <v>N</v>
          </cell>
          <cell r="J345" t="str">
            <v>Y</v>
          </cell>
          <cell r="K345" t="str">
            <v>N</v>
          </cell>
          <cell r="L345" t="str">
            <v>N</v>
          </cell>
          <cell r="M345" t="str">
            <v>N</v>
          </cell>
          <cell r="N345" t="str">
            <v>N</v>
          </cell>
          <cell r="O345" t="str">
            <v>N</v>
          </cell>
          <cell r="P345" t="str">
            <v>N</v>
          </cell>
          <cell r="Q345" t="str">
            <v>N</v>
          </cell>
          <cell r="R345">
            <v>1</v>
          </cell>
        </row>
        <row r="346">
          <cell r="A346" t="str">
            <v>E3335X</v>
          </cell>
          <cell r="B346" t="str">
            <v xml:space="preserve">West Somerset District Council                    </v>
          </cell>
          <cell r="C346" t="str">
            <v>3335GP</v>
          </cell>
          <cell r="D346" t="str">
            <v>T</v>
          </cell>
          <cell r="E346" t="str">
            <v xml:space="preserve">GP - West Somerset District Council               </v>
          </cell>
          <cell r="F346" t="str">
            <v>Y</v>
          </cell>
          <cell r="G346" t="str">
            <v>N</v>
          </cell>
          <cell r="H346" t="str">
            <v>N</v>
          </cell>
          <cell r="I346" t="str">
            <v>N</v>
          </cell>
          <cell r="J346" t="str">
            <v>Y</v>
          </cell>
          <cell r="K346" t="str">
            <v>N</v>
          </cell>
          <cell r="L346" t="str">
            <v>N</v>
          </cell>
          <cell r="M346" t="str">
            <v>N</v>
          </cell>
          <cell r="N346" t="str">
            <v>N</v>
          </cell>
          <cell r="O346" t="str">
            <v>N</v>
          </cell>
          <cell r="P346" t="str">
            <v>N</v>
          </cell>
          <cell r="Q346" t="str">
            <v>N</v>
          </cell>
          <cell r="R346">
            <v>1</v>
          </cell>
        </row>
        <row r="347">
          <cell r="A347" t="str">
            <v>E3401X</v>
          </cell>
          <cell r="B347" t="str">
            <v xml:space="preserve">Stoke-on-Trent City Council                       </v>
          </cell>
          <cell r="C347" t="str">
            <v>3401GP</v>
          </cell>
          <cell r="D347" t="str">
            <v>T</v>
          </cell>
          <cell r="E347" t="str">
            <v xml:space="preserve">GP - Stoke-on-Trent City Council                  </v>
          </cell>
          <cell r="F347" t="str">
            <v>Y</v>
          </cell>
          <cell r="G347" t="str">
            <v>N</v>
          </cell>
          <cell r="H347" t="str">
            <v>N</v>
          </cell>
          <cell r="I347" t="str">
            <v>N</v>
          </cell>
          <cell r="J347" t="str">
            <v>Y</v>
          </cell>
          <cell r="K347" t="str">
            <v>N</v>
          </cell>
          <cell r="L347" t="str">
            <v>N</v>
          </cell>
          <cell r="M347" t="str">
            <v>N</v>
          </cell>
          <cell r="N347" t="str">
            <v>N</v>
          </cell>
          <cell r="O347" t="str">
            <v>N</v>
          </cell>
          <cell r="P347" t="str">
            <v>N</v>
          </cell>
          <cell r="Q347" t="str">
            <v>N</v>
          </cell>
          <cell r="R347">
            <v>1</v>
          </cell>
        </row>
        <row r="348">
          <cell r="A348" t="str">
            <v>E3421X</v>
          </cell>
          <cell r="B348" t="str">
            <v xml:space="preserve">Staffordshire County Council                      </v>
          </cell>
          <cell r="C348" t="str">
            <v>3421GP</v>
          </cell>
          <cell r="D348" t="str">
            <v>T</v>
          </cell>
          <cell r="E348" t="str">
            <v xml:space="preserve">GP - Staffordshire County Council                 </v>
          </cell>
          <cell r="F348" t="str">
            <v>Y</v>
          </cell>
          <cell r="G348" t="str">
            <v>N</v>
          </cell>
          <cell r="H348" t="str">
            <v>N</v>
          </cell>
          <cell r="I348" t="str">
            <v>N</v>
          </cell>
          <cell r="J348" t="str">
            <v>Y</v>
          </cell>
          <cell r="K348" t="str">
            <v>N</v>
          </cell>
          <cell r="L348" t="str">
            <v>N</v>
          </cell>
          <cell r="M348" t="str">
            <v>N</v>
          </cell>
          <cell r="N348" t="str">
            <v>N</v>
          </cell>
          <cell r="O348" t="str">
            <v>N</v>
          </cell>
          <cell r="P348" t="str">
            <v>N</v>
          </cell>
          <cell r="Q348" t="str">
            <v>N</v>
          </cell>
          <cell r="R348">
            <v>1</v>
          </cell>
        </row>
        <row r="349">
          <cell r="A349" t="str">
            <v>E3431X</v>
          </cell>
          <cell r="B349" t="str">
            <v xml:space="preserve">Cannock Chase District Council                    </v>
          </cell>
          <cell r="C349" t="str">
            <v>3431GP</v>
          </cell>
          <cell r="D349" t="str">
            <v>T</v>
          </cell>
          <cell r="E349" t="str">
            <v xml:space="preserve">GP - Cannock Chase District Council               </v>
          </cell>
          <cell r="F349" t="str">
            <v>Y</v>
          </cell>
          <cell r="G349" t="str">
            <v>N</v>
          </cell>
          <cell r="H349" t="str">
            <v>N</v>
          </cell>
          <cell r="I349" t="str">
            <v>N</v>
          </cell>
          <cell r="J349" t="str">
            <v>Y</v>
          </cell>
          <cell r="K349" t="str">
            <v>N</v>
          </cell>
          <cell r="L349" t="str">
            <v>N</v>
          </cell>
          <cell r="M349" t="str">
            <v>N</v>
          </cell>
          <cell r="N349" t="str">
            <v>N</v>
          </cell>
          <cell r="O349" t="str">
            <v>N</v>
          </cell>
          <cell r="P349" t="str">
            <v>N</v>
          </cell>
          <cell r="Q349" t="str">
            <v>N</v>
          </cell>
          <cell r="R349">
            <v>1</v>
          </cell>
        </row>
        <row r="350">
          <cell r="A350" t="str">
            <v>E3432X</v>
          </cell>
          <cell r="B350" t="str">
            <v xml:space="preserve">East Staffordshire Borough Council                </v>
          </cell>
          <cell r="C350" t="str">
            <v>3432GP</v>
          </cell>
          <cell r="D350" t="str">
            <v>T</v>
          </cell>
          <cell r="E350" t="str">
            <v xml:space="preserve">GP - East Staffordshire Borough Council           </v>
          </cell>
          <cell r="F350" t="str">
            <v>Y</v>
          </cell>
          <cell r="G350" t="str">
            <v>N</v>
          </cell>
          <cell r="H350" t="str">
            <v>N</v>
          </cell>
          <cell r="I350" t="str">
            <v>N</v>
          </cell>
          <cell r="J350" t="str">
            <v>Y</v>
          </cell>
          <cell r="K350" t="str">
            <v>N</v>
          </cell>
          <cell r="L350" t="str">
            <v>N</v>
          </cell>
          <cell r="M350" t="str">
            <v>N</v>
          </cell>
          <cell r="N350" t="str">
            <v>N</v>
          </cell>
          <cell r="O350" t="str">
            <v>N</v>
          </cell>
          <cell r="P350" t="str">
            <v>N</v>
          </cell>
          <cell r="Q350" t="str">
            <v>N</v>
          </cell>
          <cell r="R350">
            <v>1</v>
          </cell>
        </row>
        <row r="351">
          <cell r="A351" t="str">
            <v>E3433X</v>
          </cell>
          <cell r="B351" t="str">
            <v xml:space="preserve">Lichfield District Council                        </v>
          </cell>
          <cell r="C351" t="str">
            <v>3433GP</v>
          </cell>
          <cell r="D351" t="str">
            <v>T</v>
          </cell>
          <cell r="E351" t="str">
            <v xml:space="preserve">GP - Lichfield District Council                   </v>
          </cell>
          <cell r="F351" t="str">
            <v>Y</v>
          </cell>
          <cell r="G351" t="str">
            <v>N</v>
          </cell>
          <cell r="H351" t="str">
            <v>N</v>
          </cell>
          <cell r="I351" t="str">
            <v>N</v>
          </cell>
          <cell r="J351" t="str">
            <v>Y</v>
          </cell>
          <cell r="K351" t="str">
            <v>N</v>
          </cell>
          <cell r="L351" t="str">
            <v>N</v>
          </cell>
          <cell r="M351" t="str">
            <v>N</v>
          </cell>
          <cell r="N351" t="str">
            <v>N</v>
          </cell>
          <cell r="O351" t="str">
            <v>N</v>
          </cell>
          <cell r="P351" t="str">
            <v>N</v>
          </cell>
          <cell r="Q351" t="str">
            <v>N</v>
          </cell>
          <cell r="R351">
            <v>1</v>
          </cell>
        </row>
        <row r="352">
          <cell r="A352" t="str">
            <v>E3434X</v>
          </cell>
          <cell r="B352" t="str">
            <v xml:space="preserve">Newcastle-under-Lyme Borough Council              </v>
          </cell>
          <cell r="C352" t="str">
            <v>3434GP</v>
          </cell>
          <cell r="D352" t="str">
            <v>T</v>
          </cell>
          <cell r="E352" t="str">
            <v xml:space="preserve">GP - Newcastle-under-Lyme Borough Council         </v>
          </cell>
          <cell r="F352" t="str">
            <v>Y</v>
          </cell>
          <cell r="G352" t="str">
            <v>N</v>
          </cell>
          <cell r="H352" t="str">
            <v>N</v>
          </cell>
          <cell r="I352" t="str">
            <v>N</v>
          </cell>
          <cell r="J352" t="str">
            <v>Y</v>
          </cell>
          <cell r="K352" t="str">
            <v>N</v>
          </cell>
          <cell r="L352" t="str">
            <v>N</v>
          </cell>
          <cell r="M352" t="str">
            <v>N</v>
          </cell>
          <cell r="N352" t="str">
            <v>N</v>
          </cell>
          <cell r="O352" t="str">
            <v>N</v>
          </cell>
          <cell r="P352" t="str">
            <v>N</v>
          </cell>
          <cell r="Q352" t="str">
            <v>N</v>
          </cell>
          <cell r="R352">
            <v>1</v>
          </cell>
        </row>
        <row r="353">
          <cell r="A353" t="str">
            <v>E3435X</v>
          </cell>
          <cell r="B353" t="str">
            <v xml:space="preserve">South Staffordshire District Council              </v>
          </cell>
          <cell r="C353" t="str">
            <v>3435GP</v>
          </cell>
          <cell r="D353" t="str">
            <v>T</v>
          </cell>
          <cell r="E353" t="str">
            <v xml:space="preserve">GP - South Staffordshire District Council         </v>
          </cell>
          <cell r="F353" t="str">
            <v>Y</v>
          </cell>
          <cell r="G353" t="str">
            <v>N</v>
          </cell>
          <cell r="H353" t="str">
            <v>N</v>
          </cell>
          <cell r="I353" t="str">
            <v>N</v>
          </cell>
          <cell r="J353" t="str">
            <v>Y</v>
          </cell>
          <cell r="K353" t="str">
            <v>N</v>
          </cell>
          <cell r="L353" t="str">
            <v>N</v>
          </cell>
          <cell r="M353" t="str">
            <v>N</v>
          </cell>
          <cell r="N353" t="str">
            <v>N</v>
          </cell>
          <cell r="O353" t="str">
            <v>N</v>
          </cell>
          <cell r="P353" t="str">
            <v>N</v>
          </cell>
          <cell r="Q353" t="str">
            <v>N</v>
          </cell>
          <cell r="R353">
            <v>1</v>
          </cell>
        </row>
        <row r="354">
          <cell r="A354" t="str">
            <v>E3436X</v>
          </cell>
          <cell r="B354" t="str">
            <v xml:space="preserve">Stafford Borough Council                          </v>
          </cell>
          <cell r="C354" t="str">
            <v>3436GP</v>
          </cell>
          <cell r="D354" t="str">
            <v>T</v>
          </cell>
          <cell r="E354" t="str">
            <v xml:space="preserve">GP - Stafford Borough Council                     </v>
          </cell>
          <cell r="F354" t="str">
            <v>Y</v>
          </cell>
          <cell r="G354" t="str">
            <v>N</v>
          </cell>
          <cell r="H354" t="str">
            <v>N</v>
          </cell>
          <cell r="I354" t="str">
            <v>N</v>
          </cell>
          <cell r="J354" t="str">
            <v>Y</v>
          </cell>
          <cell r="K354" t="str">
            <v>N</v>
          </cell>
          <cell r="L354" t="str">
            <v>N</v>
          </cell>
          <cell r="M354" t="str">
            <v>N</v>
          </cell>
          <cell r="N354" t="str">
            <v>N</v>
          </cell>
          <cell r="O354" t="str">
            <v>N</v>
          </cell>
          <cell r="P354" t="str">
            <v>N</v>
          </cell>
          <cell r="Q354" t="str">
            <v>N</v>
          </cell>
          <cell r="R354">
            <v>1</v>
          </cell>
        </row>
        <row r="355">
          <cell r="A355" t="str">
            <v>E3437X</v>
          </cell>
          <cell r="B355" t="str">
            <v xml:space="preserve">Staffordshire Moorlands District Council          </v>
          </cell>
          <cell r="C355" t="str">
            <v>3437GP</v>
          </cell>
          <cell r="D355" t="str">
            <v>T</v>
          </cell>
          <cell r="E355" t="str">
            <v xml:space="preserve">GP - Staffordshire Moorlands District Council     </v>
          </cell>
          <cell r="F355" t="str">
            <v>Y</v>
          </cell>
          <cell r="G355" t="str">
            <v>N</v>
          </cell>
          <cell r="H355" t="str">
            <v>N</v>
          </cell>
          <cell r="I355" t="str">
            <v>N</v>
          </cell>
          <cell r="J355" t="str">
            <v>Y</v>
          </cell>
          <cell r="K355" t="str">
            <v>N</v>
          </cell>
          <cell r="L355" t="str">
            <v>N</v>
          </cell>
          <cell r="M355" t="str">
            <v>N</v>
          </cell>
          <cell r="N355" t="str">
            <v>N</v>
          </cell>
          <cell r="O355" t="str">
            <v>N</v>
          </cell>
          <cell r="P355" t="str">
            <v>N</v>
          </cell>
          <cell r="Q355" t="str">
            <v>N</v>
          </cell>
          <cell r="R355">
            <v>1</v>
          </cell>
        </row>
        <row r="356">
          <cell r="A356" t="str">
            <v>E3439X</v>
          </cell>
          <cell r="B356" t="str">
            <v xml:space="preserve">Tamworth Borough Council                          </v>
          </cell>
          <cell r="C356" t="str">
            <v>3439GP</v>
          </cell>
          <cell r="D356" t="str">
            <v>T</v>
          </cell>
          <cell r="E356" t="str">
            <v xml:space="preserve">GP - Tamworth Borough Council                     </v>
          </cell>
          <cell r="F356" t="str">
            <v>Y</v>
          </cell>
          <cell r="G356" t="str">
            <v>N</v>
          </cell>
          <cell r="H356" t="str">
            <v>N</v>
          </cell>
          <cell r="I356" t="str">
            <v>N</v>
          </cell>
          <cell r="J356" t="str">
            <v>Y</v>
          </cell>
          <cell r="K356" t="str">
            <v>N</v>
          </cell>
          <cell r="L356" t="str">
            <v>N</v>
          </cell>
          <cell r="M356" t="str">
            <v>N</v>
          </cell>
          <cell r="N356" t="str">
            <v>N</v>
          </cell>
          <cell r="O356" t="str">
            <v>N</v>
          </cell>
          <cell r="P356" t="str">
            <v>N</v>
          </cell>
          <cell r="Q356" t="str">
            <v>N</v>
          </cell>
          <cell r="R356">
            <v>1</v>
          </cell>
        </row>
        <row r="357">
          <cell r="A357" t="str">
            <v>E3520X</v>
          </cell>
          <cell r="B357" t="str">
            <v xml:space="preserve">Suffolk County Council                            </v>
          </cell>
          <cell r="C357" t="str">
            <v>3520GP</v>
          </cell>
          <cell r="D357" t="str">
            <v>T</v>
          </cell>
          <cell r="E357" t="str">
            <v xml:space="preserve">GP - Suffolk County Council                       </v>
          </cell>
          <cell r="F357" t="str">
            <v>Y</v>
          </cell>
          <cell r="G357" t="str">
            <v>N</v>
          </cell>
          <cell r="H357" t="str">
            <v>N</v>
          </cell>
          <cell r="I357" t="str">
            <v>N</v>
          </cell>
          <cell r="J357" t="str">
            <v>Y</v>
          </cell>
          <cell r="K357" t="str">
            <v>N</v>
          </cell>
          <cell r="L357" t="str">
            <v>N</v>
          </cell>
          <cell r="M357" t="str">
            <v>N</v>
          </cell>
          <cell r="N357" t="str">
            <v>N</v>
          </cell>
          <cell r="O357" t="str">
            <v>N</v>
          </cell>
          <cell r="P357" t="str">
            <v>N</v>
          </cell>
          <cell r="Q357" t="str">
            <v>N</v>
          </cell>
          <cell r="R357">
            <v>1</v>
          </cell>
        </row>
        <row r="358">
          <cell r="A358" t="str">
            <v>E3531X</v>
          </cell>
          <cell r="B358" t="str">
            <v xml:space="preserve">Babergh District Council                          </v>
          </cell>
          <cell r="C358" t="str">
            <v>3531GP</v>
          </cell>
          <cell r="D358" t="str">
            <v>T</v>
          </cell>
          <cell r="E358" t="str">
            <v xml:space="preserve">GP - Babergh District Council                     </v>
          </cell>
          <cell r="F358" t="str">
            <v>Y</v>
          </cell>
          <cell r="G358" t="str">
            <v>N</v>
          </cell>
          <cell r="H358" t="str">
            <v>N</v>
          </cell>
          <cell r="I358" t="str">
            <v>N</v>
          </cell>
          <cell r="J358" t="str">
            <v>Y</v>
          </cell>
          <cell r="K358" t="str">
            <v>N</v>
          </cell>
          <cell r="L358" t="str">
            <v>N</v>
          </cell>
          <cell r="M358" t="str">
            <v>N</v>
          </cell>
          <cell r="N358" t="str">
            <v>N</v>
          </cell>
          <cell r="O358" t="str">
            <v>N</v>
          </cell>
          <cell r="P358" t="str">
            <v>N</v>
          </cell>
          <cell r="Q358" t="str">
            <v>N</v>
          </cell>
          <cell r="R358">
            <v>1</v>
          </cell>
        </row>
        <row r="359">
          <cell r="A359" t="str">
            <v>E3532X</v>
          </cell>
          <cell r="B359" t="str">
            <v xml:space="preserve">Forest Heath District Council                     </v>
          </cell>
          <cell r="C359" t="str">
            <v>3532GP</v>
          </cell>
          <cell r="D359" t="str">
            <v>T</v>
          </cell>
          <cell r="E359" t="str">
            <v xml:space="preserve">GP - Forest Heath District Council                </v>
          </cell>
          <cell r="F359" t="str">
            <v>Y</v>
          </cell>
          <cell r="G359" t="str">
            <v>N</v>
          </cell>
          <cell r="H359" t="str">
            <v>N</v>
          </cell>
          <cell r="I359" t="str">
            <v>N</v>
          </cell>
          <cell r="J359" t="str">
            <v>Y</v>
          </cell>
          <cell r="K359" t="str">
            <v>N</v>
          </cell>
          <cell r="L359" t="str">
            <v>N</v>
          </cell>
          <cell r="M359" t="str">
            <v>N</v>
          </cell>
          <cell r="N359" t="str">
            <v>N</v>
          </cell>
          <cell r="O359" t="str">
            <v>N</v>
          </cell>
          <cell r="P359" t="str">
            <v>N</v>
          </cell>
          <cell r="Q359" t="str">
            <v>N</v>
          </cell>
          <cell r="R359">
            <v>1</v>
          </cell>
        </row>
        <row r="360">
          <cell r="A360" t="str">
            <v>E3533X</v>
          </cell>
          <cell r="B360" t="str">
            <v xml:space="preserve">Ipswich Borough Council                           </v>
          </cell>
          <cell r="C360" t="str">
            <v>3533GP</v>
          </cell>
          <cell r="D360" t="str">
            <v>T</v>
          </cell>
          <cell r="E360" t="str">
            <v xml:space="preserve">GP - Ipswich Borough Council                      </v>
          </cell>
          <cell r="F360" t="str">
            <v>Y</v>
          </cell>
          <cell r="G360" t="str">
            <v>N</v>
          </cell>
          <cell r="H360" t="str">
            <v>N</v>
          </cell>
          <cell r="I360" t="str">
            <v>N</v>
          </cell>
          <cell r="J360" t="str">
            <v>Y</v>
          </cell>
          <cell r="K360" t="str">
            <v>N</v>
          </cell>
          <cell r="L360" t="str">
            <v>N</v>
          </cell>
          <cell r="M360" t="str">
            <v>N</v>
          </cell>
          <cell r="N360" t="str">
            <v>N</v>
          </cell>
          <cell r="O360" t="str">
            <v>N</v>
          </cell>
          <cell r="P360" t="str">
            <v>N</v>
          </cell>
          <cell r="Q360" t="str">
            <v>N</v>
          </cell>
          <cell r="R360">
            <v>1</v>
          </cell>
        </row>
        <row r="361">
          <cell r="A361" t="str">
            <v>E3534X</v>
          </cell>
          <cell r="B361" t="str">
            <v xml:space="preserve">Mid Suffolk District Council                      </v>
          </cell>
          <cell r="C361" t="str">
            <v>3534GP</v>
          </cell>
          <cell r="D361" t="str">
            <v>T</v>
          </cell>
          <cell r="E361" t="str">
            <v xml:space="preserve">GP - Mid Suffolk District Council                 </v>
          </cell>
          <cell r="F361" t="str">
            <v>Y</v>
          </cell>
          <cell r="G361" t="str">
            <v>N</v>
          </cell>
          <cell r="H361" t="str">
            <v>N</v>
          </cell>
          <cell r="I361" t="str">
            <v>N</v>
          </cell>
          <cell r="J361" t="str">
            <v>Y</v>
          </cell>
          <cell r="K361" t="str">
            <v>N</v>
          </cell>
          <cell r="L361" t="str">
            <v>N</v>
          </cell>
          <cell r="M361" t="str">
            <v>N</v>
          </cell>
          <cell r="N361" t="str">
            <v>N</v>
          </cell>
          <cell r="O361" t="str">
            <v>N</v>
          </cell>
          <cell r="P361" t="str">
            <v>N</v>
          </cell>
          <cell r="Q361" t="str">
            <v>N</v>
          </cell>
          <cell r="R361">
            <v>1</v>
          </cell>
        </row>
        <row r="362">
          <cell r="A362" t="str">
            <v>E3535X</v>
          </cell>
          <cell r="B362" t="str">
            <v xml:space="preserve">St Edmundsbury Borough Council                    </v>
          </cell>
          <cell r="C362" t="str">
            <v>3535GP</v>
          </cell>
          <cell r="D362" t="str">
            <v>T</v>
          </cell>
          <cell r="E362" t="str">
            <v xml:space="preserve">GP - St Edmundsbury Borough Council               </v>
          </cell>
          <cell r="F362" t="str">
            <v>Y</v>
          </cell>
          <cell r="G362" t="str">
            <v>N</v>
          </cell>
          <cell r="H362" t="str">
            <v>N</v>
          </cell>
          <cell r="I362" t="str">
            <v>N</v>
          </cell>
          <cell r="J362" t="str">
            <v>Y</v>
          </cell>
          <cell r="K362" t="str">
            <v>N</v>
          </cell>
          <cell r="L362" t="str">
            <v>N</v>
          </cell>
          <cell r="M362" t="str">
            <v>N</v>
          </cell>
          <cell r="N362" t="str">
            <v>N</v>
          </cell>
          <cell r="O362" t="str">
            <v>N</v>
          </cell>
          <cell r="P362" t="str">
            <v>N</v>
          </cell>
          <cell r="Q362" t="str">
            <v>N</v>
          </cell>
          <cell r="R362">
            <v>1</v>
          </cell>
        </row>
        <row r="363">
          <cell r="A363" t="str">
            <v>E3536X</v>
          </cell>
          <cell r="B363" t="str">
            <v xml:space="preserve">Suffolk Coastal District Council                  </v>
          </cell>
          <cell r="C363" t="str">
            <v>3536GP</v>
          </cell>
          <cell r="D363" t="str">
            <v>T</v>
          </cell>
          <cell r="E363" t="str">
            <v xml:space="preserve">GP - Suffolk Coastal District Council             </v>
          </cell>
          <cell r="F363" t="str">
            <v>Y</v>
          </cell>
          <cell r="G363" t="str">
            <v>N</v>
          </cell>
          <cell r="H363" t="str">
            <v>N</v>
          </cell>
          <cell r="I363" t="str">
            <v>N</v>
          </cell>
          <cell r="J363" t="str">
            <v>Y</v>
          </cell>
          <cell r="K363" t="str">
            <v>N</v>
          </cell>
          <cell r="L363" t="str">
            <v>N</v>
          </cell>
          <cell r="M363" t="str">
            <v>N</v>
          </cell>
          <cell r="N363" t="str">
            <v>N</v>
          </cell>
          <cell r="O363" t="str">
            <v>N</v>
          </cell>
          <cell r="P363" t="str">
            <v>N</v>
          </cell>
          <cell r="Q363" t="str">
            <v>N</v>
          </cell>
          <cell r="R363">
            <v>1</v>
          </cell>
        </row>
        <row r="364">
          <cell r="A364" t="str">
            <v>E3537X</v>
          </cell>
          <cell r="B364" t="str">
            <v xml:space="preserve">Waveney District Council                          </v>
          </cell>
          <cell r="C364" t="str">
            <v>3537GP</v>
          </cell>
          <cell r="D364" t="str">
            <v>T</v>
          </cell>
          <cell r="E364" t="str">
            <v xml:space="preserve">GP - Waveney District Council                     </v>
          </cell>
          <cell r="F364" t="str">
            <v>Y</v>
          </cell>
          <cell r="G364" t="str">
            <v>N</v>
          </cell>
          <cell r="H364" t="str">
            <v>N</v>
          </cell>
          <cell r="I364" t="str">
            <v>N</v>
          </cell>
          <cell r="J364" t="str">
            <v>Y</v>
          </cell>
          <cell r="K364" t="str">
            <v>N</v>
          </cell>
          <cell r="L364" t="str">
            <v>N</v>
          </cell>
          <cell r="M364" t="str">
            <v>N</v>
          </cell>
          <cell r="N364" t="str">
            <v>N</v>
          </cell>
          <cell r="O364" t="str">
            <v>N</v>
          </cell>
          <cell r="P364" t="str">
            <v>N</v>
          </cell>
          <cell r="Q364" t="str">
            <v>N</v>
          </cell>
          <cell r="R364">
            <v>1</v>
          </cell>
        </row>
        <row r="365">
          <cell r="A365" t="str">
            <v>E3620X</v>
          </cell>
          <cell r="B365" t="str">
            <v xml:space="preserve">Surrey County Council                             </v>
          </cell>
          <cell r="C365" t="str">
            <v>3620GP</v>
          </cell>
          <cell r="D365" t="str">
            <v>T</v>
          </cell>
          <cell r="E365" t="str">
            <v xml:space="preserve">GP - Surrey County Council                        </v>
          </cell>
          <cell r="F365" t="str">
            <v>Y</v>
          </cell>
          <cell r="G365" t="str">
            <v>N</v>
          </cell>
          <cell r="H365" t="str">
            <v>N</v>
          </cell>
          <cell r="I365" t="str">
            <v>N</v>
          </cell>
          <cell r="J365" t="str">
            <v>Y</v>
          </cell>
          <cell r="K365" t="str">
            <v>N</v>
          </cell>
          <cell r="L365" t="str">
            <v>N</v>
          </cell>
          <cell r="M365" t="str">
            <v>N</v>
          </cell>
          <cell r="N365" t="str">
            <v>N</v>
          </cell>
          <cell r="O365" t="str">
            <v>N</v>
          </cell>
          <cell r="P365" t="str">
            <v>N</v>
          </cell>
          <cell r="Q365" t="str">
            <v>N</v>
          </cell>
          <cell r="R365">
            <v>1</v>
          </cell>
        </row>
        <row r="366">
          <cell r="A366" t="str">
            <v>E3631X</v>
          </cell>
          <cell r="B366" t="str">
            <v xml:space="preserve">Elmbridge Borough Council                         </v>
          </cell>
          <cell r="C366" t="str">
            <v>3631GP</v>
          </cell>
          <cell r="D366" t="str">
            <v>T</v>
          </cell>
          <cell r="E366" t="str">
            <v xml:space="preserve">GP - Elmbridge Borough Council                    </v>
          </cell>
          <cell r="F366" t="str">
            <v>Y</v>
          </cell>
          <cell r="G366" t="str">
            <v>N</v>
          </cell>
          <cell r="H366" t="str">
            <v>N</v>
          </cell>
          <cell r="I366" t="str">
            <v>N</v>
          </cell>
          <cell r="J366" t="str">
            <v>Y</v>
          </cell>
          <cell r="K366" t="str">
            <v>N</v>
          </cell>
          <cell r="L366" t="str">
            <v>N</v>
          </cell>
          <cell r="M366" t="str">
            <v>N</v>
          </cell>
          <cell r="N366" t="str">
            <v>N</v>
          </cell>
          <cell r="O366" t="str">
            <v>N</v>
          </cell>
          <cell r="P366" t="str">
            <v>N</v>
          </cell>
          <cell r="Q366" t="str">
            <v>N</v>
          </cell>
          <cell r="R366">
            <v>1</v>
          </cell>
        </row>
        <row r="367">
          <cell r="A367" t="str">
            <v>E3632X</v>
          </cell>
          <cell r="B367" t="str">
            <v xml:space="preserve">Epsom and Ewell Borough Council                   </v>
          </cell>
          <cell r="C367" t="str">
            <v>3632GP</v>
          </cell>
          <cell r="D367" t="str">
            <v>T</v>
          </cell>
          <cell r="E367" t="str">
            <v xml:space="preserve">GP - Epsom and Ewell Borough Council              </v>
          </cell>
          <cell r="F367" t="str">
            <v>Y</v>
          </cell>
          <cell r="G367" t="str">
            <v>N</v>
          </cell>
          <cell r="H367" t="str">
            <v>N</v>
          </cell>
          <cell r="I367" t="str">
            <v>N</v>
          </cell>
          <cell r="J367" t="str">
            <v>Y</v>
          </cell>
          <cell r="K367" t="str">
            <v>N</v>
          </cell>
          <cell r="L367" t="str">
            <v>N</v>
          </cell>
          <cell r="M367" t="str">
            <v>N</v>
          </cell>
          <cell r="N367" t="str">
            <v>N</v>
          </cell>
          <cell r="O367" t="str">
            <v>N</v>
          </cell>
          <cell r="P367" t="str">
            <v>N</v>
          </cell>
          <cell r="Q367" t="str">
            <v>N</v>
          </cell>
          <cell r="R367">
            <v>1</v>
          </cell>
        </row>
        <row r="368">
          <cell r="A368" t="str">
            <v>E3633X</v>
          </cell>
          <cell r="B368" t="str">
            <v xml:space="preserve">Guildford Borough Council                         </v>
          </cell>
          <cell r="C368" t="str">
            <v>3633GP</v>
          </cell>
          <cell r="D368" t="str">
            <v>T</v>
          </cell>
          <cell r="E368" t="str">
            <v xml:space="preserve">GP - Guildford Borough Council                    </v>
          </cell>
          <cell r="F368" t="str">
            <v>Y</v>
          </cell>
          <cell r="G368" t="str">
            <v>N</v>
          </cell>
          <cell r="H368" t="str">
            <v>N</v>
          </cell>
          <cell r="I368" t="str">
            <v>N</v>
          </cell>
          <cell r="J368" t="str">
            <v>Y</v>
          </cell>
          <cell r="K368" t="str">
            <v>N</v>
          </cell>
          <cell r="L368" t="str">
            <v>N</v>
          </cell>
          <cell r="M368" t="str">
            <v>N</v>
          </cell>
          <cell r="N368" t="str">
            <v>N</v>
          </cell>
          <cell r="O368" t="str">
            <v>N</v>
          </cell>
          <cell r="P368" t="str">
            <v>N</v>
          </cell>
          <cell r="Q368" t="str">
            <v>N</v>
          </cell>
          <cell r="R368">
            <v>1</v>
          </cell>
        </row>
        <row r="369">
          <cell r="A369" t="str">
            <v>E3634X</v>
          </cell>
          <cell r="B369" t="str">
            <v xml:space="preserve">Mole Valley District Council                      </v>
          </cell>
          <cell r="C369" t="str">
            <v>3634GP</v>
          </cell>
          <cell r="D369" t="str">
            <v>T</v>
          </cell>
          <cell r="E369" t="str">
            <v xml:space="preserve">GP - Mole Valley District Council                 </v>
          </cell>
          <cell r="F369" t="str">
            <v>Y</v>
          </cell>
          <cell r="G369" t="str">
            <v>N</v>
          </cell>
          <cell r="H369" t="str">
            <v>N</v>
          </cell>
          <cell r="I369" t="str">
            <v>N</v>
          </cell>
          <cell r="J369" t="str">
            <v>Y</v>
          </cell>
          <cell r="K369" t="str">
            <v>N</v>
          </cell>
          <cell r="L369" t="str">
            <v>N</v>
          </cell>
          <cell r="M369" t="str">
            <v>N</v>
          </cell>
          <cell r="N369" t="str">
            <v>N</v>
          </cell>
          <cell r="O369" t="str">
            <v>N</v>
          </cell>
          <cell r="P369" t="str">
            <v>N</v>
          </cell>
          <cell r="Q369" t="str">
            <v>N</v>
          </cell>
          <cell r="R369">
            <v>1</v>
          </cell>
        </row>
        <row r="370">
          <cell r="A370" t="str">
            <v>E3635X</v>
          </cell>
          <cell r="B370" t="str">
            <v xml:space="preserve">Reigate and Banstead Borough Council              </v>
          </cell>
          <cell r="C370" t="str">
            <v>3635GP</v>
          </cell>
          <cell r="D370" t="str">
            <v>T</v>
          </cell>
          <cell r="E370" t="str">
            <v xml:space="preserve">GP - Reigate and Banstead Borough Council         </v>
          </cell>
          <cell r="F370" t="str">
            <v>Y</v>
          </cell>
          <cell r="G370" t="str">
            <v>N</v>
          </cell>
          <cell r="H370" t="str">
            <v>N</v>
          </cell>
          <cell r="I370" t="str">
            <v>N</v>
          </cell>
          <cell r="J370" t="str">
            <v>Y</v>
          </cell>
          <cell r="K370" t="str">
            <v>N</v>
          </cell>
          <cell r="L370" t="str">
            <v>N</v>
          </cell>
          <cell r="M370" t="str">
            <v>N</v>
          </cell>
          <cell r="N370" t="str">
            <v>N</v>
          </cell>
          <cell r="O370" t="str">
            <v>N</v>
          </cell>
          <cell r="P370" t="str">
            <v>N</v>
          </cell>
          <cell r="Q370" t="str">
            <v>N</v>
          </cell>
          <cell r="R370">
            <v>1</v>
          </cell>
        </row>
        <row r="371">
          <cell r="A371" t="str">
            <v>E3636X</v>
          </cell>
          <cell r="B371" t="str">
            <v xml:space="preserve">Runnymede Borough Council                         </v>
          </cell>
          <cell r="C371" t="str">
            <v>3636GP</v>
          </cell>
          <cell r="D371" t="str">
            <v>T</v>
          </cell>
          <cell r="E371" t="str">
            <v xml:space="preserve">GP - Runnymede Borough Council                    </v>
          </cell>
          <cell r="F371" t="str">
            <v>Y</v>
          </cell>
          <cell r="G371" t="str">
            <v>N</v>
          </cell>
          <cell r="H371" t="str">
            <v>N</v>
          </cell>
          <cell r="I371" t="str">
            <v>N</v>
          </cell>
          <cell r="J371" t="str">
            <v>Y</v>
          </cell>
          <cell r="K371" t="str">
            <v>N</v>
          </cell>
          <cell r="L371" t="str">
            <v>N</v>
          </cell>
          <cell r="M371" t="str">
            <v>N</v>
          </cell>
          <cell r="N371" t="str">
            <v>N</v>
          </cell>
          <cell r="O371" t="str">
            <v>N</v>
          </cell>
          <cell r="P371" t="str">
            <v>N</v>
          </cell>
          <cell r="Q371" t="str">
            <v>N</v>
          </cell>
          <cell r="R371">
            <v>1</v>
          </cell>
        </row>
        <row r="372">
          <cell r="A372" t="str">
            <v>E3637X</v>
          </cell>
          <cell r="B372" t="str">
            <v xml:space="preserve">Spelthorne Borough Council                        </v>
          </cell>
          <cell r="C372" t="str">
            <v>3637GP</v>
          </cell>
          <cell r="D372" t="str">
            <v>T</v>
          </cell>
          <cell r="E372" t="str">
            <v xml:space="preserve">GP - Spelthorne Borough Council                   </v>
          </cell>
          <cell r="F372" t="str">
            <v>Y</v>
          </cell>
          <cell r="G372" t="str">
            <v>N</v>
          </cell>
          <cell r="H372" t="str">
            <v>N</v>
          </cell>
          <cell r="I372" t="str">
            <v>N</v>
          </cell>
          <cell r="J372" t="str">
            <v>Y</v>
          </cell>
          <cell r="K372" t="str">
            <v>N</v>
          </cell>
          <cell r="L372" t="str">
            <v>N</v>
          </cell>
          <cell r="M372" t="str">
            <v>N</v>
          </cell>
          <cell r="N372" t="str">
            <v>N</v>
          </cell>
          <cell r="O372" t="str">
            <v>N</v>
          </cell>
          <cell r="P372" t="str">
            <v>N</v>
          </cell>
          <cell r="Q372" t="str">
            <v>N</v>
          </cell>
          <cell r="R372">
            <v>1</v>
          </cell>
        </row>
        <row r="373">
          <cell r="A373" t="str">
            <v>E3638X</v>
          </cell>
          <cell r="B373" t="str">
            <v xml:space="preserve">Surrey Heath Borough Council                      </v>
          </cell>
          <cell r="C373" t="str">
            <v>3638GP</v>
          </cell>
          <cell r="D373" t="str">
            <v>T</v>
          </cell>
          <cell r="E373" t="str">
            <v xml:space="preserve">GP - Surrey Heath Borough Council                 </v>
          </cell>
          <cell r="F373" t="str">
            <v>Y</v>
          </cell>
          <cell r="G373" t="str">
            <v>N</v>
          </cell>
          <cell r="H373" t="str">
            <v>N</v>
          </cell>
          <cell r="I373" t="str">
            <v>N</v>
          </cell>
          <cell r="J373" t="str">
            <v>Y</v>
          </cell>
          <cell r="K373" t="str">
            <v>N</v>
          </cell>
          <cell r="L373" t="str">
            <v>N</v>
          </cell>
          <cell r="M373" t="str">
            <v>N</v>
          </cell>
          <cell r="N373" t="str">
            <v>N</v>
          </cell>
          <cell r="O373" t="str">
            <v>N</v>
          </cell>
          <cell r="P373" t="str">
            <v>N</v>
          </cell>
          <cell r="Q373" t="str">
            <v>N</v>
          </cell>
          <cell r="R373">
            <v>1</v>
          </cell>
        </row>
        <row r="374">
          <cell r="A374" t="str">
            <v>E3639X</v>
          </cell>
          <cell r="B374" t="str">
            <v xml:space="preserve">Tandridge District Council                        </v>
          </cell>
          <cell r="C374" t="str">
            <v>3639GP</v>
          </cell>
          <cell r="D374" t="str">
            <v>T</v>
          </cell>
          <cell r="E374" t="str">
            <v xml:space="preserve">GP - Tandridge District Council                   </v>
          </cell>
          <cell r="F374" t="str">
            <v>Y</v>
          </cell>
          <cell r="G374" t="str">
            <v>N</v>
          </cell>
          <cell r="H374" t="str">
            <v>N</v>
          </cell>
          <cell r="I374" t="str">
            <v>N</v>
          </cell>
          <cell r="J374" t="str">
            <v>Y</v>
          </cell>
          <cell r="K374" t="str">
            <v>N</v>
          </cell>
          <cell r="L374" t="str">
            <v>N</v>
          </cell>
          <cell r="M374" t="str">
            <v>N</v>
          </cell>
          <cell r="N374" t="str">
            <v>N</v>
          </cell>
          <cell r="O374" t="str">
            <v>N</v>
          </cell>
          <cell r="P374" t="str">
            <v>N</v>
          </cell>
          <cell r="Q374" t="str">
            <v>N</v>
          </cell>
          <cell r="R374">
            <v>1</v>
          </cell>
        </row>
        <row r="375">
          <cell r="A375" t="str">
            <v>E3640X</v>
          </cell>
          <cell r="B375" t="str">
            <v xml:space="preserve">Waverley Borough Council                          </v>
          </cell>
          <cell r="C375" t="str">
            <v>3640GP</v>
          </cell>
          <cell r="D375" t="str">
            <v>T</v>
          </cell>
          <cell r="E375" t="str">
            <v xml:space="preserve">GP - Waverley Borough Council                     </v>
          </cell>
          <cell r="F375" t="str">
            <v>Y</v>
          </cell>
          <cell r="G375" t="str">
            <v>N</v>
          </cell>
          <cell r="H375" t="str">
            <v>N</v>
          </cell>
          <cell r="I375" t="str">
            <v>N</v>
          </cell>
          <cell r="J375" t="str">
            <v>Y</v>
          </cell>
          <cell r="K375" t="str">
            <v>N</v>
          </cell>
          <cell r="L375" t="str">
            <v>N</v>
          </cell>
          <cell r="M375" t="str">
            <v>N</v>
          </cell>
          <cell r="N375" t="str">
            <v>N</v>
          </cell>
          <cell r="O375" t="str">
            <v>N</v>
          </cell>
          <cell r="P375" t="str">
            <v>N</v>
          </cell>
          <cell r="Q375" t="str">
            <v>N</v>
          </cell>
          <cell r="R375">
            <v>1</v>
          </cell>
        </row>
        <row r="376">
          <cell r="A376" t="str">
            <v>E3641X</v>
          </cell>
          <cell r="B376" t="str">
            <v xml:space="preserve">Woking Borough Council                            </v>
          </cell>
          <cell r="C376" t="str">
            <v>3641GP</v>
          </cell>
          <cell r="D376" t="str">
            <v>T</v>
          </cell>
          <cell r="E376" t="str">
            <v xml:space="preserve">GP - Woking Borough Council                       </v>
          </cell>
          <cell r="F376" t="str">
            <v>Y</v>
          </cell>
          <cell r="G376" t="str">
            <v>N</v>
          </cell>
          <cell r="H376" t="str">
            <v>N</v>
          </cell>
          <cell r="I376" t="str">
            <v>N</v>
          </cell>
          <cell r="J376" t="str">
            <v>Y</v>
          </cell>
          <cell r="K376" t="str">
            <v>N</v>
          </cell>
          <cell r="L376" t="str">
            <v>N</v>
          </cell>
          <cell r="M376" t="str">
            <v>N</v>
          </cell>
          <cell r="N376" t="str">
            <v>N</v>
          </cell>
          <cell r="O376" t="str">
            <v>N</v>
          </cell>
          <cell r="P376" t="str">
            <v>N</v>
          </cell>
          <cell r="Q376" t="str">
            <v>N</v>
          </cell>
          <cell r="R376">
            <v>1</v>
          </cell>
        </row>
        <row r="377">
          <cell r="A377" t="str">
            <v>E3720X</v>
          </cell>
          <cell r="B377" t="str">
            <v xml:space="preserve">Warwickshire County Council                       </v>
          </cell>
          <cell r="C377" t="str">
            <v>3720GP</v>
          </cell>
          <cell r="D377" t="str">
            <v>T</v>
          </cell>
          <cell r="E377" t="str">
            <v xml:space="preserve">GP - Warwickshire County Council                  </v>
          </cell>
          <cell r="F377" t="str">
            <v>Y</v>
          </cell>
          <cell r="G377" t="str">
            <v>N</v>
          </cell>
          <cell r="H377" t="str">
            <v>N</v>
          </cell>
          <cell r="I377" t="str">
            <v>N</v>
          </cell>
          <cell r="J377" t="str">
            <v>Y</v>
          </cell>
          <cell r="K377" t="str">
            <v>N</v>
          </cell>
          <cell r="L377" t="str">
            <v>N</v>
          </cell>
          <cell r="M377" t="str">
            <v>N</v>
          </cell>
          <cell r="N377" t="str">
            <v>N</v>
          </cell>
          <cell r="O377" t="str">
            <v>N</v>
          </cell>
          <cell r="P377" t="str">
            <v>N</v>
          </cell>
          <cell r="Q377" t="str">
            <v>N</v>
          </cell>
          <cell r="R377">
            <v>1</v>
          </cell>
        </row>
        <row r="378">
          <cell r="A378" t="str">
            <v>E3731X</v>
          </cell>
          <cell r="B378" t="str">
            <v xml:space="preserve">North Warwickshire Borough Council                </v>
          </cell>
          <cell r="C378" t="str">
            <v>3731GP</v>
          </cell>
          <cell r="D378" t="str">
            <v>T</v>
          </cell>
          <cell r="E378" t="str">
            <v xml:space="preserve">GP - North Warwickshire Borough Council           </v>
          </cell>
          <cell r="F378" t="str">
            <v>Y</v>
          </cell>
          <cell r="G378" t="str">
            <v>N</v>
          </cell>
          <cell r="H378" t="str">
            <v>N</v>
          </cell>
          <cell r="I378" t="str">
            <v>N</v>
          </cell>
          <cell r="J378" t="str">
            <v>Y</v>
          </cell>
          <cell r="K378" t="str">
            <v>N</v>
          </cell>
          <cell r="L378" t="str">
            <v>N</v>
          </cell>
          <cell r="M378" t="str">
            <v>N</v>
          </cell>
          <cell r="N378" t="str">
            <v>N</v>
          </cell>
          <cell r="O378" t="str">
            <v>N</v>
          </cell>
          <cell r="P378" t="str">
            <v>N</v>
          </cell>
          <cell r="Q378" t="str">
            <v>N</v>
          </cell>
          <cell r="R378">
            <v>1</v>
          </cell>
        </row>
        <row r="379">
          <cell r="A379" t="str">
            <v>E3732X</v>
          </cell>
          <cell r="B379" t="str">
            <v xml:space="preserve">Nuneaton and Bedworth Borough Council             </v>
          </cell>
          <cell r="C379" t="str">
            <v>3732GP</v>
          </cell>
          <cell r="D379" t="str">
            <v>T</v>
          </cell>
          <cell r="E379" t="str">
            <v xml:space="preserve">GP - Nuneaton and Bedworth Borough Council        </v>
          </cell>
          <cell r="F379" t="str">
            <v>Y</v>
          </cell>
          <cell r="G379" t="str">
            <v>N</v>
          </cell>
          <cell r="H379" t="str">
            <v>N</v>
          </cell>
          <cell r="I379" t="str">
            <v>N</v>
          </cell>
          <cell r="J379" t="str">
            <v>Y</v>
          </cell>
          <cell r="K379" t="str">
            <v>N</v>
          </cell>
          <cell r="L379" t="str">
            <v>N</v>
          </cell>
          <cell r="M379" t="str">
            <v>N</v>
          </cell>
          <cell r="N379" t="str">
            <v>N</v>
          </cell>
          <cell r="O379" t="str">
            <v>N</v>
          </cell>
          <cell r="P379" t="str">
            <v>N</v>
          </cell>
          <cell r="Q379" t="str">
            <v>N</v>
          </cell>
          <cell r="R379">
            <v>1</v>
          </cell>
        </row>
        <row r="380">
          <cell r="A380" t="str">
            <v>E3733X</v>
          </cell>
          <cell r="B380" t="str">
            <v xml:space="preserve">Rugby Borough Council                             </v>
          </cell>
          <cell r="C380" t="str">
            <v>3733GP</v>
          </cell>
          <cell r="D380" t="str">
            <v>T</v>
          </cell>
          <cell r="E380" t="str">
            <v xml:space="preserve">GP - Rugby Borough Council                        </v>
          </cell>
          <cell r="F380" t="str">
            <v>Y</v>
          </cell>
          <cell r="G380" t="str">
            <v>N</v>
          </cell>
          <cell r="H380" t="str">
            <v>N</v>
          </cell>
          <cell r="I380" t="str">
            <v>N</v>
          </cell>
          <cell r="J380" t="str">
            <v>Y</v>
          </cell>
          <cell r="K380" t="str">
            <v>N</v>
          </cell>
          <cell r="L380" t="str">
            <v>N</v>
          </cell>
          <cell r="M380" t="str">
            <v>N</v>
          </cell>
          <cell r="N380" t="str">
            <v>N</v>
          </cell>
          <cell r="O380" t="str">
            <v>N</v>
          </cell>
          <cell r="P380" t="str">
            <v>N</v>
          </cell>
          <cell r="Q380" t="str">
            <v>N</v>
          </cell>
          <cell r="R380">
            <v>1</v>
          </cell>
        </row>
        <row r="381">
          <cell r="A381" t="str">
            <v>E3734X</v>
          </cell>
          <cell r="B381" t="str">
            <v xml:space="preserve">Stratford-on-Avon District Council                </v>
          </cell>
          <cell r="C381" t="str">
            <v>3734GP</v>
          </cell>
          <cell r="D381" t="str">
            <v>T</v>
          </cell>
          <cell r="E381" t="str">
            <v xml:space="preserve">GP - Stratford-on-Avon District Council           </v>
          </cell>
          <cell r="F381" t="str">
            <v>Y</v>
          </cell>
          <cell r="G381" t="str">
            <v>N</v>
          </cell>
          <cell r="H381" t="str">
            <v>N</v>
          </cell>
          <cell r="I381" t="str">
            <v>N</v>
          </cell>
          <cell r="J381" t="str">
            <v>Y</v>
          </cell>
          <cell r="K381" t="str">
            <v>N</v>
          </cell>
          <cell r="L381" t="str">
            <v>N</v>
          </cell>
          <cell r="M381" t="str">
            <v>N</v>
          </cell>
          <cell r="N381" t="str">
            <v>N</v>
          </cell>
          <cell r="O381" t="str">
            <v>N</v>
          </cell>
          <cell r="P381" t="str">
            <v>N</v>
          </cell>
          <cell r="Q381" t="str">
            <v>N</v>
          </cell>
          <cell r="R381">
            <v>1</v>
          </cell>
        </row>
        <row r="382">
          <cell r="A382" t="str">
            <v>E3735X</v>
          </cell>
          <cell r="B382" t="str">
            <v xml:space="preserve">Warwick District Council                          </v>
          </cell>
          <cell r="C382" t="str">
            <v>3735GP</v>
          </cell>
          <cell r="D382" t="str">
            <v>T</v>
          </cell>
          <cell r="E382" t="str">
            <v xml:space="preserve">GP - Warwick District Council                     </v>
          </cell>
          <cell r="F382" t="str">
            <v>Y</v>
          </cell>
          <cell r="G382" t="str">
            <v>N</v>
          </cell>
          <cell r="H382" t="str">
            <v>N</v>
          </cell>
          <cell r="I382" t="str">
            <v>N</v>
          </cell>
          <cell r="J382" t="str">
            <v>Y</v>
          </cell>
          <cell r="K382" t="str">
            <v>N</v>
          </cell>
          <cell r="L382" t="str">
            <v>N</v>
          </cell>
          <cell r="M382" t="str">
            <v>N</v>
          </cell>
          <cell r="N382" t="str">
            <v>N</v>
          </cell>
          <cell r="O382" t="str">
            <v>N</v>
          </cell>
          <cell r="P382" t="str">
            <v>N</v>
          </cell>
          <cell r="Q382" t="str">
            <v>N</v>
          </cell>
          <cell r="R382">
            <v>1</v>
          </cell>
        </row>
        <row r="383">
          <cell r="A383" t="str">
            <v>E3820X</v>
          </cell>
          <cell r="B383" t="str">
            <v xml:space="preserve">West Sussex County Council                        </v>
          </cell>
          <cell r="C383" t="str">
            <v>3820GP</v>
          </cell>
          <cell r="D383" t="str">
            <v>T</v>
          </cell>
          <cell r="E383" t="str">
            <v xml:space="preserve">GP - West Sussex County Council                   </v>
          </cell>
          <cell r="F383" t="str">
            <v>Y</v>
          </cell>
          <cell r="G383" t="str">
            <v>N</v>
          </cell>
          <cell r="H383" t="str">
            <v>N</v>
          </cell>
          <cell r="I383" t="str">
            <v>N</v>
          </cell>
          <cell r="J383" t="str">
            <v>Y</v>
          </cell>
          <cell r="K383" t="str">
            <v>N</v>
          </cell>
          <cell r="L383" t="str">
            <v>N</v>
          </cell>
          <cell r="M383" t="str">
            <v>N</v>
          </cell>
          <cell r="N383" t="str">
            <v>N</v>
          </cell>
          <cell r="O383" t="str">
            <v>N</v>
          </cell>
          <cell r="P383" t="str">
            <v>N</v>
          </cell>
          <cell r="Q383" t="str">
            <v>N</v>
          </cell>
          <cell r="R383">
            <v>1</v>
          </cell>
        </row>
        <row r="384">
          <cell r="A384" t="str">
            <v>E3831X</v>
          </cell>
          <cell r="B384" t="str">
            <v xml:space="preserve">Adur District Council                             </v>
          </cell>
          <cell r="C384" t="str">
            <v>3831GP</v>
          </cell>
          <cell r="D384" t="str">
            <v>T</v>
          </cell>
          <cell r="E384" t="str">
            <v xml:space="preserve">GP - Adur District Council                        </v>
          </cell>
          <cell r="F384" t="str">
            <v>Y</v>
          </cell>
          <cell r="G384" t="str">
            <v>N</v>
          </cell>
          <cell r="H384" t="str">
            <v>N</v>
          </cell>
          <cell r="I384" t="str">
            <v>N</v>
          </cell>
          <cell r="J384" t="str">
            <v>Y</v>
          </cell>
          <cell r="K384" t="str">
            <v>N</v>
          </cell>
          <cell r="L384" t="str">
            <v>N</v>
          </cell>
          <cell r="M384" t="str">
            <v>N</v>
          </cell>
          <cell r="N384" t="str">
            <v>N</v>
          </cell>
          <cell r="O384" t="str">
            <v>N</v>
          </cell>
          <cell r="P384" t="str">
            <v>N</v>
          </cell>
          <cell r="Q384" t="str">
            <v>N</v>
          </cell>
          <cell r="R384">
            <v>1</v>
          </cell>
        </row>
        <row r="385">
          <cell r="A385" t="str">
            <v>E3832X</v>
          </cell>
          <cell r="B385" t="str">
            <v xml:space="preserve">Arun District Council                             </v>
          </cell>
          <cell r="C385" t="str">
            <v>3832GP</v>
          </cell>
          <cell r="D385" t="str">
            <v>T</v>
          </cell>
          <cell r="E385" t="str">
            <v xml:space="preserve">GP - Arun District Council                        </v>
          </cell>
          <cell r="F385" t="str">
            <v>Y</v>
          </cell>
          <cell r="G385" t="str">
            <v>N</v>
          </cell>
          <cell r="H385" t="str">
            <v>N</v>
          </cell>
          <cell r="I385" t="str">
            <v>N</v>
          </cell>
          <cell r="J385" t="str">
            <v>Y</v>
          </cell>
          <cell r="K385" t="str">
            <v>N</v>
          </cell>
          <cell r="L385" t="str">
            <v>N</v>
          </cell>
          <cell r="M385" t="str">
            <v>N</v>
          </cell>
          <cell r="N385" t="str">
            <v>N</v>
          </cell>
          <cell r="O385" t="str">
            <v>N</v>
          </cell>
          <cell r="P385" t="str">
            <v>N</v>
          </cell>
          <cell r="Q385" t="str">
            <v>N</v>
          </cell>
          <cell r="R385">
            <v>1</v>
          </cell>
        </row>
        <row r="386">
          <cell r="A386" t="str">
            <v>E3833X</v>
          </cell>
          <cell r="B386" t="str">
            <v xml:space="preserve">Chichester District Council                       </v>
          </cell>
          <cell r="C386" t="str">
            <v>3833GP</v>
          </cell>
          <cell r="D386" t="str">
            <v>T</v>
          </cell>
          <cell r="E386" t="str">
            <v xml:space="preserve">GP - Chichester District Council                  </v>
          </cell>
          <cell r="F386" t="str">
            <v>Y</v>
          </cell>
          <cell r="G386" t="str">
            <v>N</v>
          </cell>
          <cell r="H386" t="str">
            <v>N</v>
          </cell>
          <cell r="I386" t="str">
            <v>N</v>
          </cell>
          <cell r="J386" t="str">
            <v>Y</v>
          </cell>
          <cell r="K386" t="str">
            <v>N</v>
          </cell>
          <cell r="L386" t="str">
            <v>N</v>
          </cell>
          <cell r="M386" t="str">
            <v>N</v>
          </cell>
          <cell r="N386" t="str">
            <v>N</v>
          </cell>
          <cell r="O386" t="str">
            <v>N</v>
          </cell>
          <cell r="P386" t="str">
            <v>N</v>
          </cell>
          <cell r="Q386" t="str">
            <v>N</v>
          </cell>
          <cell r="R386">
            <v>1</v>
          </cell>
        </row>
        <row r="387">
          <cell r="A387" t="str">
            <v>E3834X</v>
          </cell>
          <cell r="B387" t="str">
            <v xml:space="preserve">Crawley Borough Council                           </v>
          </cell>
          <cell r="C387" t="str">
            <v>3834GP</v>
          </cell>
          <cell r="D387" t="str">
            <v>T</v>
          </cell>
          <cell r="E387" t="str">
            <v xml:space="preserve">GP - Crawley Borough Council                      </v>
          </cell>
          <cell r="F387" t="str">
            <v>Y</v>
          </cell>
          <cell r="G387" t="str">
            <v>N</v>
          </cell>
          <cell r="H387" t="str">
            <v>N</v>
          </cell>
          <cell r="I387" t="str">
            <v>N</v>
          </cell>
          <cell r="J387" t="str">
            <v>Y</v>
          </cell>
          <cell r="K387" t="str">
            <v>N</v>
          </cell>
          <cell r="L387" t="str">
            <v>N</v>
          </cell>
          <cell r="M387" t="str">
            <v>N</v>
          </cell>
          <cell r="N387" t="str">
            <v>N</v>
          </cell>
          <cell r="O387" t="str">
            <v>N</v>
          </cell>
          <cell r="P387" t="str">
            <v>N</v>
          </cell>
          <cell r="Q387" t="str">
            <v>N</v>
          </cell>
          <cell r="R387">
            <v>1</v>
          </cell>
        </row>
        <row r="388">
          <cell r="A388" t="str">
            <v>E3835X</v>
          </cell>
          <cell r="B388" t="str">
            <v xml:space="preserve">Horsham District Council                          </v>
          </cell>
          <cell r="C388" t="str">
            <v>3835GP</v>
          </cell>
          <cell r="D388" t="str">
            <v>T</v>
          </cell>
          <cell r="E388" t="str">
            <v xml:space="preserve">GP - Horsham District Council                     </v>
          </cell>
          <cell r="F388" t="str">
            <v>Y</v>
          </cell>
          <cell r="G388" t="str">
            <v>N</v>
          </cell>
          <cell r="H388" t="str">
            <v>N</v>
          </cell>
          <cell r="I388" t="str">
            <v>N</v>
          </cell>
          <cell r="J388" t="str">
            <v>Y</v>
          </cell>
          <cell r="K388" t="str">
            <v>N</v>
          </cell>
          <cell r="L388" t="str">
            <v>N</v>
          </cell>
          <cell r="M388" t="str">
            <v>N</v>
          </cell>
          <cell r="N388" t="str">
            <v>N</v>
          </cell>
          <cell r="O388" t="str">
            <v>N</v>
          </cell>
          <cell r="P388" t="str">
            <v>N</v>
          </cell>
          <cell r="Q388" t="str">
            <v>N</v>
          </cell>
          <cell r="R388">
            <v>1</v>
          </cell>
        </row>
        <row r="389">
          <cell r="A389" t="str">
            <v>E3836X</v>
          </cell>
          <cell r="B389" t="str">
            <v xml:space="preserve">Mid Sussex District Council                       </v>
          </cell>
          <cell r="C389" t="str">
            <v>3836GP</v>
          </cell>
          <cell r="D389" t="str">
            <v>T</v>
          </cell>
          <cell r="E389" t="str">
            <v xml:space="preserve">GP - Mid Sussex District Council                  </v>
          </cell>
          <cell r="F389" t="str">
            <v>Y</v>
          </cell>
          <cell r="G389" t="str">
            <v>N</v>
          </cell>
          <cell r="H389" t="str">
            <v>N</v>
          </cell>
          <cell r="I389" t="str">
            <v>N</v>
          </cell>
          <cell r="J389" t="str">
            <v>Y</v>
          </cell>
          <cell r="K389" t="str">
            <v>N</v>
          </cell>
          <cell r="L389" t="str">
            <v>N</v>
          </cell>
          <cell r="M389" t="str">
            <v>N</v>
          </cell>
          <cell r="N389" t="str">
            <v>N</v>
          </cell>
          <cell r="O389" t="str">
            <v>N</v>
          </cell>
          <cell r="P389" t="str">
            <v>N</v>
          </cell>
          <cell r="Q389" t="str">
            <v>N</v>
          </cell>
          <cell r="R389">
            <v>1</v>
          </cell>
        </row>
        <row r="390">
          <cell r="A390" t="str">
            <v>E3837X</v>
          </cell>
          <cell r="B390" t="str">
            <v xml:space="preserve">Worthing Borough Council                          </v>
          </cell>
          <cell r="C390" t="str">
            <v>3837GP</v>
          </cell>
          <cell r="D390" t="str">
            <v>T</v>
          </cell>
          <cell r="E390" t="str">
            <v xml:space="preserve">GP - Worthing Borough Council                     </v>
          </cell>
          <cell r="F390" t="str">
            <v>Y</v>
          </cell>
          <cell r="G390" t="str">
            <v>N</v>
          </cell>
          <cell r="H390" t="str">
            <v>N</v>
          </cell>
          <cell r="I390" t="str">
            <v>N</v>
          </cell>
          <cell r="J390" t="str">
            <v>Y</v>
          </cell>
          <cell r="K390" t="str">
            <v>N</v>
          </cell>
          <cell r="L390" t="str">
            <v>N</v>
          </cell>
          <cell r="M390" t="str">
            <v>N</v>
          </cell>
          <cell r="N390" t="str">
            <v>N</v>
          </cell>
          <cell r="O390" t="str">
            <v>N</v>
          </cell>
          <cell r="P390" t="str">
            <v>N</v>
          </cell>
          <cell r="Q390" t="str">
            <v>N</v>
          </cell>
          <cell r="R390">
            <v>1</v>
          </cell>
        </row>
        <row r="391">
          <cell r="A391" t="str">
            <v>E3901X</v>
          </cell>
          <cell r="B391" t="str">
            <v xml:space="preserve">Swindon Borough Council                           </v>
          </cell>
          <cell r="C391" t="str">
            <v>3901GP</v>
          </cell>
          <cell r="D391" t="str">
            <v>T</v>
          </cell>
          <cell r="E391" t="str">
            <v xml:space="preserve">GP - Swindon Borough Council                      </v>
          </cell>
          <cell r="F391" t="str">
            <v>Y</v>
          </cell>
          <cell r="G391" t="str">
            <v>N</v>
          </cell>
          <cell r="H391" t="str">
            <v>N</v>
          </cell>
          <cell r="I391" t="str">
            <v>N</v>
          </cell>
          <cell r="J391" t="str">
            <v>Y</v>
          </cell>
          <cell r="K391" t="str">
            <v>N</v>
          </cell>
          <cell r="L391" t="str">
            <v>N</v>
          </cell>
          <cell r="M391" t="str">
            <v>N</v>
          </cell>
          <cell r="N391" t="str">
            <v>N</v>
          </cell>
          <cell r="O391" t="str">
            <v>N</v>
          </cell>
          <cell r="P391" t="str">
            <v>N</v>
          </cell>
          <cell r="Q391" t="str">
            <v>N</v>
          </cell>
          <cell r="R391">
            <v>1</v>
          </cell>
        </row>
        <row r="392">
          <cell r="A392" t="str">
            <v>E3902X</v>
          </cell>
          <cell r="B392" t="str">
            <v xml:space="preserve">Wiltshire Unitary Authority                       </v>
          </cell>
          <cell r="C392" t="str">
            <v>3902GP</v>
          </cell>
          <cell r="D392" t="str">
            <v>T</v>
          </cell>
          <cell r="E392" t="str">
            <v xml:space="preserve">GP - Wiltshire Unitary Authority                  </v>
          </cell>
          <cell r="F392" t="str">
            <v>Y</v>
          </cell>
          <cell r="G392" t="str">
            <v>N</v>
          </cell>
          <cell r="H392" t="str">
            <v>N</v>
          </cell>
          <cell r="I392" t="str">
            <v>N</v>
          </cell>
          <cell r="J392" t="str">
            <v>Y</v>
          </cell>
          <cell r="K392" t="str">
            <v>N</v>
          </cell>
          <cell r="L392" t="str">
            <v>N</v>
          </cell>
          <cell r="M392" t="str">
            <v>N</v>
          </cell>
          <cell r="N392" t="str">
            <v>N</v>
          </cell>
          <cell r="O392" t="str">
            <v>N</v>
          </cell>
          <cell r="P392" t="str">
            <v>N</v>
          </cell>
          <cell r="Q392" t="str">
            <v>N</v>
          </cell>
          <cell r="R392">
            <v>1</v>
          </cell>
        </row>
        <row r="393">
          <cell r="A393" t="str">
            <v>E4001X</v>
          </cell>
          <cell r="B393" t="str">
            <v xml:space="preserve">Isles of Scilly (Council of the)                  </v>
          </cell>
          <cell r="C393" t="str">
            <v>4001GP</v>
          </cell>
          <cell r="D393" t="str">
            <v>T</v>
          </cell>
          <cell r="E393" t="str">
            <v xml:space="preserve">GP - Isles of Scilly (Council of the)             </v>
          </cell>
          <cell r="F393" t="str">
            <v>Y</v>
          </cell>
          <cell r="G393" t="str">
            <v>N</v>
          </cell>
          <cell r="H393" t="str">
            <v>N</v>
          </cell>
          <cell r="I393" t="str">
            <v>N</v>
          </cell>
          <cell r="J393" t="str">
            <v>Y</v>
          </cell>
          <cell r="K393" t="str">
            <v>N</v>
          </cell>
          <cell r="L393" t="str">
            <v>N</v>
          </cell>
          <cell r="M393" t="str">
            <v>N</v>
          </cell>
          <cell r="N393" t="str">
            <v>N</v>
          </cell>
          <cell r="O393" t="str">
            <v>N</v>
          </cell>
          <cell r="P393" t="str">
            <v>N</v>
          </cell>
          <cell r="Q393" t="str">
            <v>N</v>
          </cell>
          <cell r="R393">
            <v>1</v>
          </cell>
        </row>
        <row r="394">
          <cell r="A394" t="str">
            <v>E4201X</v>
          </cell>
          <cell r="B394" t="str">
            <v xml:space="preserve">Bolton Metropolitan Borough Council               </v>
          </cell>
          <cell r="C394" t="str">
            <v>4201GP</v>
          </cell>
          <cell r="D394" t="str">
            <v>T</v>
          </cell>
          <cell r="E394" t="str">
            <v xml:space="preserve">GP - Bolton Metropolitan Borough Council          </v>
          </cell>
          <cell r="F394" t="str">
            <v>Y</v>
          </cell>
          <cell r="G394" t="str">
            <v>N</v>
          </cell>
          <cell r="H394" t="str">
            <v>N</v>
          </cell>
          <cell r="I394" t="str">
            <v>N</v>
          </cell>
          <cell r="J394" t="str">
            <v>Y</v>
          </cell>
          <cell r="K394" t="str">
            <v>N</v>
          </cell>
          <cell r="L394" t="str">
            <v>N</v>
          </cell>
          <cell r="M394" t="str">
            <v>N</v>
          </cell>
          <cell r="N394" t="str">
            <v>N</v>
          </cell>
          <cell r="O394" t="str">
            <v>N</v>
          </cell>
          <cell r="P394" t="str">
            <v>N</v>
          </cell>
          <cell r="Q394" t="str">
            <v>N</v>
          </cell>
          <cell r="R394">
            <v>1</v>
          </cell>
        </row>
        <row r="395">
          <cell r="A395" t="str">
            <v>E4202X</v>
          </cell>
          <cell r="B395" t="str">
            <v xml:space="preserve">Bury Metropolitan Borough Council                 </v>
          </cell>
          <cell r="C395" t="str">
            <v>4202GP</v>
          </cell>
          <cell r="D395" t="str">
            <v>T</v>
          </cell>
          <cell r="E395" t="str">
            <v xml:space="preserve">GP - Bury Metropolitan Borough Council            </v>
          </cell>
          <cell r="F395" t="str">
            <v>Y</v>
          </cell>
          <cell r="G395" t="str">
            <v>N</v>
          </cell>
          <cell r="H395" t="str">
            <v>N</v>
          </cell>
          <cell r="I395" t="str">
            <v>N</v>
          </cell>
          <cell r="J395" t="str">
            <v>Y</v>
          </cell>
          <cell r="K395" t="str">
            <v>N</v>
          </cell>
          <cell r="L395" t="str">
            <v>N</v>
          </cell>
          <cell r="M395" t="str">
            <v>N</v>
          </cell>
          <cell r="N395" t="str">
            <v>N</v>
          </cell>
          <cell r="O395" t="str">
            <v>N</v>
          </cell>
          <cell r="P395" t="str">
            <v>N</v>
          </cell>
          <cell r="Q395" t="str">
            <v>N</v>
          </cell>
          <cell r="R395">
            <v>1</v>
          </cell>
        </row>
        <row r="396">
          <cell r="A396" t="str">
            <v>E4203X</v>
          </cell>
          <cell r="B396" t="str">
            <v xml:space="preserve">Manchester City Council                           </v>
          </cell>
          <cell r="C396" t="str">
            <v>4203GP</v>
          </cell>
          <cell r="D396" t="str">
            <v>T</v>
          </cell>
          <cell r="E396" t="str">
            <v xml:space="preserve">GP - Manchester City Council                      </v>
          </cell>
          <cell r="F396" t="str">
            <v>Y</v>
          </cell>
          <cell r="G396" t="str">
            <v>N</v>
          </cell>
          <cell r="H396" t="str">
            <v>N</v>
          </cell>
          <cell r="I396" t="str">
            <v>N</v>
          </cell>
          <cell r="J396" t="str">
            <v>Y</v>
          </cell>
          <cell r="K396" t="str">
            <v>N</v>
          </cell>
          <cell r="L396" t="str">
            <v>N</v>
          </cell>
          <cell r="M396" t="str">
            <v>N</v>
          </cell>
          <cell r="N396" t="str">
            <v>N</v>
          </cell>
          <cell r="O396" t="str">
            <v>N</v>
          </cell>
          <cell r="P396" t="str">
            <v>N</v>
          </cell>
          <cell r="Q396" t="str">
            <v>N</v>
          </cell>
          <cell r="R396">
            <v>1</v>
          </cell>
        </row>
        <row r="397">
          <cell r="A397" t="str">
            <v>E4204X</v>
          </cell>
          <cell r="B397" t="str">
            <v xml:space="preserve">Oldham Metropolitan Borough Council               </v>
          </cell>
          <cell r="C397" t="str">
            <v>4204GP</v>
          </cell>
          <cell r="D397" t="str">
            <v>T</v>
          </cell>
          <cell r="E397" t="str">
            <v xml:space="preserve">GP - Oldham Metropolitan Borough Council          </v>
          </cell>
          <cell r="F397" t="str">
            <v>Y</v>
          </cell>
          <cell r="G397" t="str">
            <v>N</v>
          </cell>
          <cell r="H397" t="str">
            <v>N</v>
          </cell>
          <cell r="I397" t="str">
            <v>N</v>
          </cell>
          <cell r="J397" t="str">
            <v>Y</v>
          </cell>
          <cell r="K397" t="str">
            <v>N</v>
          </cell>
          <cell r="L397" t="str">
            <v>N</v>
          </cell>
          <cell r="M397" t="str">
            <v>N</v>
          </cell>
          <cell r="N397" t="str">
            <v>N</v>
          </cell>
          <cell r="O397" t="str">
            <v>N</v>
          </cell>
          <cell r="P397" t="str">
            <v>N</v>
          </cell>
          <cell r="Q397" t="str">
            <v>N</v>
          </cell>
          <cell r="R397">
            <v>1</v>
          </cell>
        </row>
        <row r="398">
          <cell r="A398" t="str">
            <v>E4205X</v>
          </cell>
          <cell r="B398" t="str">
            <v xml:space="preserve">Rochdale Borough Council                          </v>
          </cell>
          <cell r="C398" t="str">
            <v>4205GP</v>
          </cell>
          <cell r="D398" t="str">
            <v>T</v>
          </cell>
          <cell r="E398" t="str">
            <v xml:space="preserve">GP - Rochdale Borough Council                     </v>
          </cell>
          <cell r="F398" t="str">
            <v>Y</v>
          </cell>
          <cell r="G398" t="str">
            <v>N</v>
          </cell>
          <cell r="H398" t="str">
            <v>N</v>
          </cell>
          <cell r="I398" t="str">
            <v>N</v>
          </cell>
          <cell r="J398" t="str">
            <v>Y</v>
          </cell>
          <cell r="K398" t="str">
            <v>N</v>
          </cell>
          <cell r="L398" t="str">
            <v>N</v>
          </cell>
          <cell r="M398" t="str">
            <v>N</v>
          </cell>
          <cell r="N398" t="str">
            <v>N</v>
          </cell>
          <cell r="O398" t="str">
            <v>N</v>
          </cell>
          <cell r="P398" t="str">
            <v>N</v>
          </cell>
          <cell r="Q398" t="str">
            <v>N</v>
          </cell>
          <cell r="R398">
            <v>1</v>
          </cell>
        </row>
        <row r="399">
          <cell r="A399" t="str">
            <v>E4206X</v>
          </cell>
          <cell r="B399" t="str">
            <v xml:space="preserve">Salford City Council                              </v>
          </cell>
          <cell r="C399" t="str">
            <v>4206GP</v>
          </cell>
          <cell r="D399" t="str">
            <v>T</v>
          </cell>
          <cell r="E399" t="str">
            <v xml:space="preserve">GP - Salford City Council                         </v>
          </cell>
          <cell r="F399" t="str">
            <v>Y</v>
          </cell>
          <cell r="G399" t="str">
            <v>N</v>
          </cell>
          <cell r="H399" t="str">
            <v>N</v>
          </cell>
          <cell r="I399" t="str">
            <v>N</v>
          </cell>
          <cell r="J399" t="str">
            <v>Y</v>
          </cell>
          <cell r="K399" t="str">
            <v>N</v>
          </cell>
          <cell r="L399" t="str">
            <v>N</v>
          </cell>
          <cell r="M399" t="str">
            <v>N</v>
          </cell>
          <cell r="N399" t="str">
            <v>N</v>
          </cell>
          <cell r="O399" t="str">
            <v>N</v>
          </cell>
          <cell r="P399" t="str">
            <v>N</v>
          </cell>
          <cell r="Q399" t="str">
            <v>N</v>
          </cell>
          <cell r="R399">
            <v>1</v>
          </cell>
        </row>
        <row r="400">
          <cell r="A400" t="str">
            <v>E4207X</v>
          </cell>
          <cell r="B400" t="str">
            <v xml:space="preserve">Stockport Metropolitan Borough Council            </v>
          </cell>
          <cell r="C400" t="str">
            <v>4207GP</v>
          </cell>
          <cell r="D400" t="str">
            <v>T</v>
          </cell>
          <cell r="E400" t="str">
            <v xml:space="preserve">GP - Stockport Metropolitan Borough Council       </v>
          </cell>
          <cell r="F400" t="str">
            <v>Y</v>
          </cell>
          <cell r="G400" t="str">
            <v>N</v>
          </cell>
          <cell r="H400" t="str">
            <v>N</v>
          </cell>
          <cell r="I400" t="str">
            <v>N</v>
          </cell>
          <cell r="J400" t="str">
            <v>Y</v>
          </cell>
          <cell r="K400" t="str">
            <v>N</v>
          </cell>
          <cell r="L400" t="str">
            <v>N</v>
          </cell>
          <cell r="M400" t="str">
            <v>N</v>
          </cell>
          <cell r="N400" t="str">
            <v>N</v>
          </cell>
          <cell r="O400" t="str">
            <v>N</v>
          </cell>
          <cell r="P400" t="str">
            <v>N</v>
          </cell>
          <cell r="Q400" t="str">
            <v>N</v>
          </cell>
          <cell r="R400">
            <v>1</v>
          </cell>
        </row>
        <row r="401">
          <cell r="A401" t="str">
            <v>E4208X</v>
          </cell>
          <cell r="B401" t="str">
            <v xml:space="preserve">Tameside Metropolitan Borough Council             </v>
          </cell>
          <cell r="C401" t="str">
            <v>4208GP</v>
          </cell>
          <cell r="D401" t="str">
            <v>T</v>
          </cell>
          <cell r="E401" t="str">
            <v xml:space="preserve">GP - Tameside Metropolitan Borough Council        </v>
          </cell>
          <cell r="F401" t="str">
            <v>Y</v>
          </cell>
          <cell r="G401" t="str">
            <v>N</v>
          </cell>
          <cell r="H401" t="str">
            <v>N</v>
          </cell>
          <cell r="I401" t="str">
            <v>N</v>
          </cell>
          <cell r="J401" t="str">
            <v>Y</v>
          </cell>
          <cell r="K401" t="str">
            <v>N</v>
          </cell>
          <cell r="L401" t="str">
            <v>N</v>
          </cell>
          <cell r="M401" t="str">
            <v>N</v>
          </cell>
          <cell r="N401" t="str">
            <v>N</v>
          </cell>
          <cell r="O401" t="str">
            <v>N</v>
          </cell>
          <cell r="P401" t="str">
            <v>N</v>
          </cell>
          <cell r="Q401" t="str">
            <v>N</v>
          </cell>
          <cell r="R401">
            <v>1</v>
          </cell>
        </row>
        <row r="402">
          <cell r="A402" t="str">
            <v>E4209X</v>
          </cell>
          <cell r="B402" t="str">
            <v xml:space="preserve">Trafford Metropolitan Borough Council             </v>
          </cell>
          <cell r="C402" t="str">
            <v>4209GP</v>
          </cell>
          <cell r="D402" t="str">
            <v>T</v>
          </cell>
          <cell r="E402" t="str">
            <v xml:space="preserve">GP - Trafford Metropolitan Borough Council        </v>
          </cell>
          <cell r="F402" t="str">
            <v>Y</v>
          </cell>
          <cell r="G402" t="str">
            <v>N</v>
          </cell>
          <cell r="H402" t="str">
            <v>N</v>
          </cell>
          <cell r="I402" t="str">
            <v>N</v>
          </cell>
          <cell r="J402" t="str">
            <v>Y</v>
          </cell>
          <cell r="K402" t="str">
            <v>N</v>
          </cell>
          <cell r="L402" t="str">
            <v>N</v>
          </cell>
          <cell r="M402" t="str">
            <v>N</v>
          </cell>
          <cell r="N402" t="str">
            <v>N</v>
          </cell>
          <cell r="O402" t="str">
            <v>N</v>
          </cell>
          <cell r="P402" t="str">
            <v>N</v>
          </cell>
          <cell r="Q402" t="str">
            <v>N</v>
          </cell>
          <cell r="R402">
            <v>1</v>
          </cell>
        </row>
        <row r="403">
          <cell r="A403" t="str">
            <v>E4210X</v>
          </cell>
          <cell r="B403" t="str">
            <v xml:space="preserve">Wigan Metropolitan Borough Council                </v>
          </cell>
          <cell r="C403" t="str">
            <v>4210GP</v>
          </cell>
          <cell r="D403" t="str">
            <v>T</v>
          </cell>
          <cell r="E403" t="str">
            <v xml:space="preserve">GP - Wigan Metropolitan Borough Council           </v>
          </cell>
          <cell r="F403" t="str">
            <v>Y</v>
          </cell>
          <cell r="G403" t="str">
            <v>N</v>
          </cell>
          <cell r="H403" t="str">
            <v>N</v>
          </cell>
          <cell r="I403" t="str">
            <v>N</v>
          </cell>
          <cell r="J403" t="str">
            <v>Y</v>
          </cell>
          <cell r="K403" t="str">
            <v>N</v>
          </cell>
          <cell r="L403" t="str">
            <v>N</v>
          </cell>
          <cell r="M403" t="str">
            <v>N</v>
          </cell>
          <cell r="N403" t="str">
            <v>N</v>
          </cell>
          <cell r="O403" t="str">
            <v>N</v>
          </cell>
          <cell r="P403" t="str">
            <v>N</v>
          </cell>
          <cell r="Q403" t="str">
            <v>N</v>
          </cell>
          <cell r="R403">
            <v>1</v>
          </cell>
        </row>
        <row r="404">
          <cell r="A404" t="str">
            <v>E4301X</v>
          </cell>
          <cell r="B404" t="str">
            <v xml:space="preserve">Knowsley Metropolitan Borough Council             </v>
          </cell>
          <cell r="C404" t="str">
            <v>4301GP</v>
          </cell>
          <cell r="D404" t="str">
            <v>T</v>
          </cell>
          <cell r="E404" t="str">
            <v xml:space="preserve">GP - Knowsley Metropolitan Borough Council        </v>
          </cell>
          <cell r="F404" t="str">
            <v>Y</v>
          </cell>
          <cell r="G404" t="str">
            <v>N</v>
          </cell>
          <cell r="H404" t="str">
            <v>N</v>
          </cell>
          <cell r="I404" t="str">
            <v>N</v>
          </cell>
          <cell r="J404" t="str">
            <v>Y</v>
          </cell>
          <cell r="K404" t="str">
            <v>N</v>
          </cell>
          <cell r="L404" t="str">
            <v>N</v>
          </cell>
          <cell r="M404" t="str">
            <v>N</v>
          </cell>
          <cell r="N404" t="str">
            <v>N</v>
          </cell>
          <cell r="O404" t="str">
            <v>N</v>
          </cell>
          <cell r="P404" t="str">
            <v>N</v>
          </cell>
          <cell r="Q404" t="str">
            <v>N</v>
          </cell>
          <cell r="R404">
            <v>1</v>
          </cell>
        </row>
        <row r="405">
          <cell r="A405" t="str">
            <v>E4302X</v>
          </cell>
          <cell r="B405" t="str">
            <v xml:space="preserve">Liverpool City Council                            </v>
          </cell>
          <cell r="C405" t="str">
            <v>4302GP</v>
          </cell>
          <cell r="D405" t="str">
            <v>T</v>
          </cell>
          <cell r="E405" t="str">
            <v xml:space="preserve">GP - Liverpool City Council                       </v>
          </cell>
          <cell r="F405" t="str">
            <v>Y</v>
          </cell>
          <cell r="G405" t="str">
            <v>N</v>
          </cell>
          <cell r="H405" t="str">
            <v>N</v>
          </cell>
          <cell r="I405" t="str">
            <v>N</v>
          </cell>
          <cell r="J405" t="str">
            <v>Y</v>
          </cell>
          <cell r="K405" t="str">
            <v>N</v>
          </cell>
          <cell r="L405" t="str">
            <v>N</v>
          </cell>
          <cell r="M405" t="str">
            <v>N</v>
          </cell>
          <cell r="N405" t="str">
            <v>N</v>
          </cell>
          <cell r="O405" t="str">
            <v>N</v>
          </cell>
          <cell r="P405" t="str">
            <v>N</v>
          </cell>
          <cell r="Q405" t="str">
            <v>N</v>
          </cell>
          <cell r="R405">
            <v>1</v>
          </cell>
        </row>
        <row r="406">
          <cell r="A406" t="str">
            <v>E4303X</v>
          </cell>
          <cell r="B406" t="str">
            <v xml:space="preserve">St Helens Metropolitan Borough Council            </v>
          </cell>
          <cell r="C406" t="str">
            <v>4303GP</v>
          </cell>
          <cell r="D406" t="str">
            <v>T</v>
          </cell>
          <cell r="E406" t="str">
            <v xml:space="preserve">GP - St Helens Metropolitan Borough Council       </v>
          </cell>
          <cell r="F406" t="str">
            <v>Y</v>
          </cell>
          <cell r="G406" t="str">
            <v>N</v>
          </cell>
          <cell r="H406" t="str">
            <v>N</v>
          </cell>
          <cell r="I406" t="str">
            <v>N</v>
          </cell>
          <cell r="J406" t="str">
            <v>Y</v>
          </cell>
          <cell r="K406" t="str">
            <v>N</v>
          </cell>
          <cell r="L406" t="str">
            <v>N</v>
          </cell>
          <cell r="M406" t="str">
            <v>N</v>
          </cell>
          <cell r="N406" t="str">
            <v>N</v>
          </cell>
          <cell r="O406" t="str">
            <v>N</v>
          </cell>
          <cell r="P406" t="str">
            <v>N</v>
          </cell>
          <cell r="Q406" t="str">
            <v>N</v>
          </cell>
          <cell r="R406">
            <v>1</v>
          </cell>
        </row>
        <row r="407">
          <cell r="A407" t="str">
            <v>E4304X</v>
          </cell>
          <cell r="B407" t="str">
            <v xml:space="preserve">Sefton Metropolitan Borough Council               </v>
          </cell>
          <cell r="C407" t="str">
            <v>4304GP</v>
          </cell>
          <cell r="D407" t="str">
            <v>T</v>
          </cell>
          <cell r="E407" t="str">
            <v xml:space="preserve">GP - Sefton Metropolitan Borough Council          </v>
          </cell>
          <cell r="F407" t="str">
            <v>Y</v>
          </cell>
          <cell r="G407" t="str">
            <v>N</v>
          </cell>
          <cell r="H407" t="str">
            <v>N</v>
          </cell>
          <cell r="I407" t="str">
            <v>N</v>
          </cell>
          <cell r="J407" t="str">
            <v>Y</v>
          </cell>
          <cell r="K407" t="str">
            <v>N</v>
          </cell>
          <cell r="L407" t="str">
            <v>N</v>
          </cell>
          <cell r="M407" t="str">
            <v>N</v>
          </cell>
          <cell r="N407" t="str">
            <v>N</v>
          </cell>
          <cell r="O407" t="str">
            <v>N</v>
          </cell>
          <cell r="P407" t="str">
            <v>N</v>
          </cell>
          <cell r="Q407" t="str">
            <v>N</v>
          </cell>
          <cell r="R407">
            <v>1</v>
          </cell>
        </row>
        <row r="408">
          <cell r="A408" t="str">
            <v>E4305X</v>
          </cell>
          <cell r="B408" t="str">
            <v xml:space="preserve">Wirral Metropolitan Borough Council               </v>
          </cell>
          <cell r="C408" t="str">
            <v>4305GP</v>
          </cell>
          <cell r="D408" t="str">
            <v>T</v>
          </cell>
          <cell r="E408" t="str">
            <v xml:space="preserve">GP - Wirral Metropolitan Borough Council          </v>
          </cell>
          <cell r="F408" t="str">
            <v>Y</v>
          </cell>
          <cell r="G408" t="str">
            <v>N</v>
          </cell>
          <cell r="H408" t="str">
            <v>N</v>
          </cell>
          <cell r="I408" t="str">
            <v>N</v>
          </cell>
          <cell r="J408" t="str">
            <v>Y</v>
          </cell>
          <cell r="K408" t="str">
            <v>N</v>
          </cell>
          <cell r="L408" t="str">
            <v>N</v>
          </cell>
          <cell r="M408" t="str">
            <v>N</v>
          </cell>
          <cell r="N408" t="str">
            <v>N</v>
          </cell>
          <cell r="O408" t="str">
            <v>N</v>
          </cell>
          <cell r="P408" t="str">
            <v>N</v>
          </cell>
          <cell r="Q408" t="str">
            <v>N</v>
          </cell>
          <cell r="R408">
            <v>1</v>
          </cell>
        </row>
        <row r="409">
          <cell r="A409" t="str">
            <v>E4401X</v>
          </cell>
          <cell r="B409" t="str">
            <v xml:space="preserve">Barnsley Metropolitan Borough Council             </v>
          </cell>
          <cell r="C409" t="str">
            <v>4401GP</v>
          </cell>
          <cell r="D409" t="str">
            <v>T</v>
          </cell>
          <cell r="E409" t="str">
            <v xml:space="preserve">GP - Barnsley Metropolitan Borough Council        </v>
          </cell>
          <cell r="F409" t="str">
            <v>Y</v>
          </cell>
          <cell r="G409" t="str">
            <v>N</v>
          </cell>
          <cell r="H409" t="str">
            <v>N</v>
          </cell>
          <cell r="I409" t="str">
            <v>N</v>
          </cell>
          <cell r="J409" t="str">
            <v>Y</v>
          </cell>
          <cell r="K409" t="str">
            <v>N</v>
          </cell>
          <cell r="L409" t="str">
            <v>N</v>
          </cell>
          <cell r="M409" t="str">
            <v>N</v>
          </cell>
          <cell r="N409" t="str">
            <v>N</v>
          </cell>
          <cell r="O409" t="str">
            <v>N</v>
          </cell>
          <cell r="P409" t="str">
            <v>N</v>
          </cell>
          <cell r="Q409" t="str">
            <v>N</v>
          </cell>
          <cell r="R409">
            <v>1</v>
          </cell>
        </row>
        <row r="410">
          <cell r="A410" t="str">
            <v>E4402X</v>
          </cell>
          <cell r="B410" t="str">
            <v xml:space="preserve">Doncaster Metropolitan Borough Council            </v>
          </cell>
          <cell r="C410" t="str">
            <v>4402GP</v>
          </cell>
          <cell r="D410" t="str">
            <v>T</v>
          </cell>
          <cell r="E410" t="str">
            <v xml:space="preserve">GP - Doncaster Metropolitan Borough Council       </v>
          </cell>
          <cell r="F410" t="str">
            <v>Y</v>
          </cell>
          <cell r="G410" t="str">
            <v>N</v>
          </cell>
          <cell r="H410" t="str">
            <v>N</v>
          </cell>
          <cell r="I410" t="str">
            <v>N</v>
          </cell>
          <cell r="J410" t="str">
            <v>Y</v>
          </cell>
          <cell r="K410" t="str">
            <v>N</v>
          </cell>
          <cell r="L410" t="str">
            <v>N</v>
          </cell>
          <cell r="M410" t="str">
            <v>N</v>
          </cell>
          <cell r="N410" t="str">
            <v>N</v>
          </cell>
          <cell r="O410" t="str">
            <v>N</v>
          </cell>
          <cell r="P410" t="str">
            <v>N</v>
          </cell>
          <cell r="Q410" t="str">
            <v>N</v>
          </cell>
          <cell r="R410">
            <v>1</v>
          </cell>
        </row>
        <row r="411">
          <cell r="A411" t="str">
            <v>E4403X</v>
          </cell>
          <cell r="B411" t="str">
            <v xml:space="preserve">Rotherham Borough Council                         </v>
          </cell>
          <cell r="C411" t="str">
            <v>4403GP</v>
          </cell>
          <cell r="D411" t="str">
            <v>T</v>
          </cell>
          <cell r="E411" t="str">
            <v xml:space="preserve">GP - Rotherham Borough Council                    </v>
          </cell>
          <cell r="F411" t="str">
            <v>Y</v>
          </cell>
          <cell r="G411" t="str">
            <v>N</v>
          </cell>
          <cell r="H411" t="str">
            <v>N</v>
          </cell>
          <cell r="I411" t="str">
            <v>N</v>
          </cell>
          <cell r="J411" t="str">
            <v>Y</v>
          </cell>
          <cell r="K411" t="str">
            <v>N</v>
          </cell>
          <cell r="L411" t="str">
            <v>N</v>
          </cell>
          <cell r="M411" t="str">
            <v>N</v>
          </cell>
          <cell r="N411" t="str">
            <v>N</v>
          </cell>
          <cell r="O411" t="str">
            <v>N</v>
          </cell>
          <cell r="P411" t="str">
            <v>N</v>
          </cell>
          <cell r="Q411" t="str">
            <v>N</v>
          </cell>
          <cell r="R411">
            <v>1</v>
          </cell>
        </row>
        <row r="412">
          <cell r="A412" t="str">
            <v>E4404X</v>
          </cell>
          <cell r="B412" t="str">
            <v xml:space="preserve">Sheffield City Council                            </v>
          </cell>
          <cell r="C412" t="str">
            <v>4404GP</v>
          </cell>
          <cell r="D412" t="str">
            <v>T</v>
          </cell>
          <cell r="E412" t="str">
            <v xml:space="preserve">GP - Sheffield City Council                       </v>
          </cell>
          <cell r="F412" t="str">
            <v>Y</v>
          </cell>
          <cell r="G412" t="str">
            <v>N</v>
          </cell>
          <cell r="H412" t="str">
            <v>N</v>
          </cell>
          <cell r="I412" t="str">
            <v>N</v>
          </cell>
          <cell r="J412" t="str">
            <v>Y</v>
          </cell>
          <cell r="K412" t="str">
            <v>N</v>
          </cell>
          <cell r="L412" t="str">
            <v>N</v>
          </cell>
          <cell r="M412" t="str">
            <v>N</v>
          </cell>
          <cell r="N412" t="str">
            <v>N</v>
          </cell>
          <cell r="O412" t="str">
            <v>N</v>
          </cell>
          <cell r="P412" t="str">
            <v>N</v>
          </cell>
          <cell r="Q412" t="str">
            <v>N</v>
          </cell>
          <cell r="R412">
            <v>1</v>
          </cell>
        </row>
        <row r="413">
          <cell r="A413" t="str">
            <v>E4501X</v>
          </cell>
          <cell r="B413" t="str">
            <v xml:space="preserve">Gateshead Council                                 </v>
          </cell>
          <cell r="C413" t="str">
            <v>4501GP</v>
          </cell>
          <cell r="D413" t="str">
            <v>T</v>
          </cell>
          <cell r="E413" t="str">
            <v xml:space="preserve">GP - Gateshead Council                            </v>
          </cell>
          <cell r="F413" t="str">
            <v>Y</v>
          </cell>
          <cell r="G413" t="str">
            <v>N</v>
          </cell>
          <cell r="H413" t="str">
            <v>N</v>
          </cell>
          <cell r="I413" t="str">
            <v>N</v>
          </cell>
          <cell r="J413" t="str">
            <v>Y</v>
          </cell>
          <cell r="K413" t="str">
            <v>N</v>
          </cell>
          <cell r="L413" t="str">
            <v>N</v>
          </cell>
          <cell r="M413" t="str">
            <v>N</v>
          </cell>
          <cell r="N413" t="str">
            <v>N</v>
          </cell>
          <cell r="O413" t="str">
            <v>N</v>
          </cell>
          <cell r="P413" t="str">
            <v>N</v>
          </cell>
          <cell r="Q413" t="str">
            <v>N</v>
          </cell>
          <cell r="R413">
            <v>1</v>
          </cell>
        </row>
        <row r="414">
          <cell r="A414" t="str">
            <v>E4502X</v>
          </cell>
          <cell r="B414" t="str">
            <v xml:space="preserve">Newcastle upon Tyne City Council                  </v>
          </cell>
          <cell r="C414" t="str">
            <v>4502GP</v>
          </cell>
          <cell r="D414" t="str">
            <v>T</v>
          </cell>
          <cell r="E414" t="str">
            <v xml:space="preserve">GP - Newcastle upon Tyne City Council             </v>
          </cell>
          <cell r="F414" t="str">
            <v>Y</v>
          </cell>
          <cell r="G414" t="str">
            <v>N</v>
          </cell>
          <cell r="H414" t="str">
            <v>N</v>
          </cell>
          <cell r="I414" t="str">
            <v>N</v>
          </cell>
          <cell r="J414" t="str">
            <v>Y</v>
          </cell>
          <cell r="K414" t="str">
            <v>N</v>
          </cell>
          <cell r="L414" t="str">
            <v>N</v>
          </cell>
          <cell r="M414" t="str">
            <v>N</v>
          </cell>
          <cell r="N414" t="str">
            <v>N</v>
          </cell>
          <cell r="O414" t="str">
            <v>N</v>
          </cell>
          <cell r="P414" t="str">
            <v>N</v>
          </cell>
          <cell r="Q414" t="str">
            <v>N</v>
          </cell>
          <cell r="R414">
            <v>1</v>
          </cell>
        </row>
        <row r="415">
          <cell r="A415" t="str">
            <v>E4503X</v>
          </cell>
          <cell r="B415" t="str">
            <v xml:space="preserve">North Tyneside Metropolitan Borough Council       </v>
          </cell>
          <cell r="C415" t="str">
            <v>4503GP</v>
          </cell>
          <cell r="D415" t="str">
            <v>T</v>
          </cell>
          <cell r="E415" t="str">
            <v xml:space="preserve">GP - North Tyneside Metropolitan Borough Council  </v>
          </cell>
          <cell r="F415" t="str">
            <v>Y</v>
          </cell>
          <cell r="G415" t="str">
            <v>N</v>
          </cell>
          <cell r="H415" t="str">
            <v>N</v>
          </cell>
          <cell r="I415" t="str">
            <v>N</v>
          </cell>
          <cell r="J415" t="str">
            <v>Y</v>
          </cell>
          <cell r="K415" t="str">
            <v>N</v>
          </cell>
          <cell r="L415" t="str">
            <v>N</v>
          </cell>
          <cell r="M415" t="str">
            <v>N</v>
          </cell>
          <cell r="N415" t="str">
            <v>N</v>
          </cell>
          <cell r="O415" t="str">
            <v>N</v>
          </cell>
          <cell r="P415" t="str">
            <v>N</v>
          </cell>
          <cell r="Q415" t="str">
            <v>N</v>
          </cell>
          <cell r="R415">
            <v>1</v>
          </cell>
        </row>
        <row r="416">
          <cell r="A416" t="str">
            <v>E4504X</v>
          </cell>
          <cell r="B416" t="str">
            <v xml:space="preserve">South Tyneside Council                            </v>
          </cell>
          <cell r="C416" t="str">
            <v>4504GP</v>
          </cell>
          <cell r="D416" t="str">
            <v>T</v>
          </cell>
          <cell r="E416" t="str">
            <v xml:space="preserve">GP - South Tyneside Council                       </v>
          </cell>
          <cell r="F416" t="str">
            <v>Y</v>
          </cell>
          <cell r="G416" t="str">
            <v>N</v>
          </cell>
          <cell r="H416" t="str">
            <v>N</v>
          </cell>
          <cell r="I416" t="str">
            <v>N</v>
          </cell>
          <cell r="J416" t="str">
            <v>Y</v>
          </cell>
          <cell r="K416" t="str">
            <v>N</v>
          </cell>
          <cell r="L416" t="str">
            <v>N</v>
          </cell>
          <cell r="M416" t="str">
            <v>N</v>
          </cell>
          <cell r="N416" t="str">
            <v>N</v>
          </cell>
          <cell r="O416" t="str">
            <v>N</v>
          </cell>
          <cell r="P416" t="str">
            <v>N</v>
          </cell>
          <cell r="Q416" t="str">
            <v>N</v>
          </cell>
          <cell r="R416">
            <v>1</v>
          </cell>
        </row>
        <row r="417">
          <cell r="A417" t="str">
            <v>E4505X</v>
          </cell>
          <cell r="B417" t="str">
            <v xml:space="preserve">Sunderland City Metropolitan Borough Council      </v>
          </cell>
          <cell r="C417" t="str">
            <v>4505GP</v>
          </cell>
          <cell r="D417" t="str">
            <v>T</v>
          </cell>
          <cell r="E417" t="str">
            <v xml:space="preserve">GP - Sunderland City Metropolitan Borough Council </v>
          </cell>
          <cell r="F417" t="str">
            <v>Y</v>
          </cell>
          <cell r="G417" t="str">
            <v>N</v>
          </cell>
          <cell r="H417" t="str">
            <v>N</v>
          </cell>
          <cell r="I417" t="str">
            <v>N</v>
          </cell>
          <cell r="J417" t="str">
            <v>Y</v>
          </cell>
          <cell r="K417" t="str">
            <v>N</v>
          </cell>
          <cell r="L417" t="str">
            <v>N</v>
          </cell>
          <cell r="M417" t="str">
            <v>N</v>
          </cell>
          <cell r="N417" t="str">
            <v>N</v>
          </cell>
          <cell r="O417" t="str">
            <v>N</v>
          </cell>
          <cell r="P417" t="str">
            <v>N</v>
          </cell>
          <cell r="Q417" t="str">
            <v>N</v>
          </cell>
          <cell r="R417">
            <v>1</v>
          </cell>
        </row>
        <row r="418">
          <cell r="A418" t="str">
            <v>E4601X</v>
          </cell>
          <cell r="B418" t="str">
            <v xml:space="preserve">Birmingham City Council                           </v>
          </cell>
          <cell r="C418" t="str">
            <v>4601GP</v>
          </cell>
          <cell r="D418" t="str">
            <v>T</v>
          </cell>
          <cell r="E418" t="str">
            <v xml:space="preserve">GP - Birmingham City Council                      </v>
          </cell>
          <cell r="F418" t="str">
            <v>Y</v>
          </cell>
          <cell r="G418" t="str">
            <v>N</v>
          </cell>
          <cell r="H418" t="str">
            <v>N</v>
          </cell>
          <cell r="I418" t="str">
            <v>N</v>
          </cell>
          <cell r="J418" t="str">
            <v>Y</v>
          </cell>
          <cell r="K418" t="str">
            <v>N</v>
          </cell>
          <cell r="L418" t="str">
            <v>N</v>
          </cell>
          <cell r="M418" t="str">
            <v>N</v>
          </cell>
          <cell r="N418" t="str">
            <v>N</v>
          </cell>
          <cell r="O418" t="str">
            <v>N</v>
          </cell>
          <cell r="P418" t="str">
            <v>N</v>
          </cell>
          <cell r="Q418" t="str">
            <v>N</v>
          </cell>
          <cell r="R418">
            <v>1</v>
          </cell>
        </row>
        <row r="419">
          <cell r="A419" t="str">
            <v>E4602X</v>
          </cell>
          <cell r="B419" t="str">
            <v xml:space="preserve">Coventry City Council                             </v>
          </cell>
          <cell r="C419" t="str">
            <v>4602GP</v>
          </cell>
          <cell r="D419" t="str">
            <v>T</v>
          </cell>
          <cell r="E419" t="str">
            <v xml:space="preserve">GP - Coventry City Council                        </v>
          </cell>
          <cell r="F419" t="str">
            <v>Y</v>
          </cell>
          <cell r="G419" t="str">
            <v>N</v>
          </cell>
          <cell r="H419" t="str">
            <v>N</v>
          </cell>
          <cell r="I419" t="str">
            <v>N</v>
          </cell>
          <cell r="J419" t="str">
            <v>Y</v>
          </cell>
          <cell r="K419" t="str">
            <v>N</v>
          </cell>
          <cell r="L419" t="str">
            <v>N</v>
          </cell>
          <cell r="M419" t="str">
            <v>N</v>
          </cell>
          <cell r="N419" t="str">
            <v>N</v>
          </cell>
          <cell r="O419" t="str">
            <v>N</v>
          </cell>
          <cell r="P419" t="str">
            <v>N</v>
          </cell>
          <cell r="Q419" t="str">
            <v>N</v>
          </cell>
          <cell r="R419">
            <v>1</v>
          </cell>
        </row>
        <row r="420">
          <cell r="A420" t="str">
            <v>E4603X</v>
          </cell>
          <cell r="B420" t="str">
            <v xml:space="preserve">Dudley Metropolitan Borough Council               </v>
          </cell>
          <cell r="C420" t="str">
            <v>4603GP</v>
          </cell>
          <cell r="D420" t="str">
            <v>T</v>
          </cell>
          <cell r="E420" t="str">
            <v xml:space="preserve">GP - Dudley Metropolitan Borough Council          </v>
          </cell>
          <cell r="F420" t="str">
            <v>Y</v>
          </cell>
          <cell r="G420" t="str">
            <v>N</v>
          </cell>
          <cell r="H420" t="str">
            <v>N</v>
          </cell>
          <cell r="I420" t="str">
            <v>N</v>
          </cell>
          <cell r="J420" t="str">
            <v>Y</v>
          </cell>
          <cell r="K420" t="str">
            <v>N</v>
          </cell>
          <cell r="L420" t="str">
            <v>N</v>
          </cell>
          <cell r="M420" t="str">
            <v>N</v>
          </cell>
          <cell r="N420" t="str">
            <v>N</v>
          </cell>
          <cell r="O420" t="str">
            <v>N</v>
          </cell>
          <cell r="P420" t="str">
            <v>N</v>
          </cell>
          <cell r="Q420" t="str">
            <v>N</v>
          </cell>
          <cell r="R420">
            <v>1</v>
          </cell>
        </row>
        <row r="421">
          <cell r="A421" t="str">
            <v>E4604X</v>
          </cell>
          <cell r="B421" t="str">
            <v xml:space="preserve">Sandwell Metropolitan Borough Council             </v>
          </cell>
          <cell r="C421" t="str">
            <v>4604GP</v>
          </cell>
          <cell r="D421" t="str">
            <v>T</v>
          </cell>
          <cell r="E421" t="str">
            <v xml:space="preserve">GP - Sandwell Metropolitan Borough Council        </v>
          </cell>
          <cell r="F421" t="str">
            <v>Y</v>
          </cell>
          <cell r="G421" t="str">
            <v>N</v>
          </cell>
          <cell r="H421" t="str">
            <v>N</v>
          </cell>
          <cell r="I421" t="str">
            <v>N</v>
          </cell>
          <cell r="J421" t="str">
            <v>Y</v>
          </cell>
          <cell r="K421" t="str">
            <v>N</v>
          </cell>
          <cell r="L421" t="str">
            <v>N</v>
          </cell>
          <cell r="M421" t="str">
            <v>N</v>
          </cell>
          <cell r="N421" t="str">
            <v>N</v>
          </cell>
          <cell r="O421" t="str">
            <v>N</v>
          </cell>
          <cell r="P421" t="str">
            <v>N</v>
          </cell>
          <cell r="Q421" t="str">
            <v>N</v>
          </cell>
          <cell r="R421">
            <v>1</v>
          </cell>
        </row>
        <row r="422">
          <cell r="A422" t="str">
            <v>E4605X</v>
          </cell>
          <cell r="B422" t="str">
            <v xml:space="preserve">Solihull Metropolitan Borough Council             </v>
          </cell>
          <cell r="C422" t="str">
            <v>4605GP</v>
          </cell>
          <cell r="D422" t="str">
            <v>T</v>
          </cell>
          <cell r="E422" t="str">
            <v xml:space="preserve">GP - Solihull Metropolitan Borough Council        </v>
          </cell>
          <cell r="F422" t="str">
            <v>Y</v>
          </cell>
          <cell r="G422" t="str">
            <v>N</v>
          </cell>
          <cell r="H422" t="str">
            <v>N</v>
          </cell>
          <cell r="I422" t="str">
            <v>N</v>
          </cell>
          <cell r="J422" t="str">
            <v>Y</v>
          </cell>
          <cell r="K422" t="str">
            <v>N</v>
          </cell>
          <cell r="L422" t="str">
            <v>N</v>
          </cell>
          <cell r="M422" t="str">
            <v>N</v>
          </cell>
          <cell r="N422" t="str">
            <v>N</v>
          </cell>
          <cell r="O422" t="str">
            <v>N</v>
          </cell>
          <cell r="P422" t="str">
            <v>N</v>
          </cell>
          <cell r="Q422" t="str">
            <v>N</v>
          </cell>
          <cell r="R422">
            <v>1</v>
          </cell>
        </row>
        <row r="423">
          <cell r="A423" t="str">
            <v>E4606X</v>
          </cell>
          <cell r="B423" t="str">
            <v xml:space="preserve">Walsall Metropolitan Borough Council              </v>
          </cell>
          <cell r="C423" t="str">
            <v>4606GP</v>
          </cell>
          <cell r="D423" t="str">
            <v>T</v>
          </cell>
          <cell r="E423" t="str">
            <v xml:space="preserve">GP - Walsall Metropolitan Borough Council         </v>
          </cell>
          <cell r="F423" t="str">
            <v>Y</v>
          </cell>
          <cell r="G423" t="str">
            <v>N</v>
          </cell>
          <cell r="H423" t="str">
            <v>N</v>
          </cell>
          <cell r="I423" t="str">
            <v>N</v>
          </cell>
          <cell r="J423" t="str">
            <v>Y</v>
          </cell>
          <cell r="K423" t="str">
            <v>N</v>
          </cell>
          <cell r="L423" t="str">
            <v>N</v>
          </cell>
          <cell r="M423" t="str">
            <v>N</v>
          </cell>
          <cell r="N423" t="str">
            <v>N</v>
          </cell>
          <cell r="O423" t="str">
            <v>N</v>
          </cell>
          <cell r="P423" t="str">
            <v>N</v>
          </cell>
          <cell r="Q423" t="str">
            <v>N</v>
          </cell>
          <cell r="R423">
            <v>1</v>
          </cell>
        </row>
        <row r="424">
          <cell r="A424" t="str">
            <v>E4607X</v>
          </cell>
          <cell r="B424" t="str">
            <v xml:space="preserve">Wolverhampton City Council                        </v>
          </cell>
          <cell r="C424" t="str">
            <v>4607GP</v>
          </cell>
          <cell r="D424" t="str">
            <v>T</v>
          </cell>
          <cell r="E424" t="str">
            <v xml:space="preserve">GP - Wolverhampton City Council                   </v>
          </cell>
          <cell r="F424" t="str">
            <v>Y</v>
          </cell>
          <cell r="G424" t="str">
            <v>N</v>
          </cell>
          <cell r="H424" t="str">
            <v>N</v>
          </cell>
          <cell r="I424" t="str">
            <v>N</v>
          </cell>
          <cell r="J424" t="str">
            <v>Y</v>
          </cell>
          <cell r="K424" t="str">
            <v>N</v>
          </cell>
          <cell r="L424" t="str">
            <v>N</v>
          </cell>
          <cell r="M424" t="str">
            <v>N</v>
          </cell>
          <cell r="N424" t="str">
            <v>N</v>
          </cell>
          <cell r="O424" t="str">
            <v>N</v>
          </cell>
          <cell r="P424" t="str">
            <v>N</v>
          </cell>
          <cell r="Q424" t="str">
            <v>N</v>
          </cell>
          <cell r="R424">
            <v>1</v>
          </cell>
        </row>
        <row r="425">
          <cell r="A425" t="str">
            <v>E4701X</v>
          </cell>
          <cell r="B425" t="str">
            <v xml:space="preserve">Bradford City Council                             </v>
          </cell>
          <cell r="C425" t="str">
            <v>4701GP</v>
          </cell>
          <cell r="D425" t="str">
            <v>T</v>
          </cell>
          <cell r="E425" t="str">
            <v xml:space="preserve">GP - Bradford City Council                        </v>
          </cell>
          <cell r="F425" t="str">
            <v>Y</v>
          </cell>
          <cell r="G425" t="str">
            <v>N</v>
          </cell>
          <cell r="H425" t="str">
            <v>N</v>
          </cell>
          <cell r="I425" t="str">
            <v>N</v>
          </cell>
          <cell r="J425" t="str">
            <v>Y</v>
          </cell>
          <cell r="K425" t="str">
            <v>N</v>
          </cell>
          <cell r="L425" t="str">
            <v>N</v>
          </cell>
          <cell r="M425" t="str">
            <v>N</v>
          </cell>
          <cell r="N425" t="str">
            <v>N</v>
          </cell>
          <cell r="O425" t="str">
            <v>N</v>
          </cell>
          <cell r="P425" t="str">
            <v>N</v>
          </cell>
          <cell r="Q425" t="str">
            <v>N</v>
          </cell>
          <cell r="R425">
            <v>1</v>
          </cell>
        </row>
        <row r="426">
          <cell r="A426" t="str">
            <v>E4702X</v>
          </cell>
          <cell r="B426" t="str">
            <v xml:space="preserve">Calderdale Metropolitan Borough Council           </v>
          </cell>
          <cell r="C426" t="str">
            <v>4702GP</v>
          </cell>
          <cell r="D426" t="str">
            <v>T</v>
          </cell>
          <cell r="E426" t="str">
            <v xml:space="preserve">GP - Calderdale Metropolitan Borough Council      </v>
          </cell>
          <cell r="F426" t="str">
            <v>Y</v>
          </cell>
          <cell r="G426" t="str">
            <v>N</v>
          </cell>
          <cell r="H426" t="str">
            <v>N</v>
          </cell>
          <cell r="I426" t="str">
            <v>N</v>
          </cell>
          <cell r="J426" t="str">
            <v>Y</v>
          </cell>
          <cell r="K426" t="str">
            <v>N</v>
          </cell>
          <cell r="L426" t="str">
            <v>N</v>
          </cell>
          <cell r="M426" t="str">
            <v>N</v>
          </cell>
          <cell r="N426" t="str">
            <v>N</v>
          </cell>
          <cell r="O426" t="str">
            <v>N</v>
          </cell>
          <cell r="P426" t="str">
            <v>N</v>
          </cell>
          <cell r="Q426" t="str">
            <v>N</v>
          </cell>
          <cell r="R426">
            <v>1</v>
          </cell>
        </row>
        <row r="427">
          <cell r="A427" t="str">
            <v>E4703X</v>
          </cell>
          <cell r="B427" t="str">
            <v xml:space="preserve">Kirklees Metropolitan Council                     </v>
          </cell>
          <cell r="C427" t="str">
            <v>4703GP</v>
          </cell>
          <cell r="D427" t="str">
            <v>T</v>
          </cell>
          <cell r="E427" t="str">
            <v xml:space="preserve">GP - Kirklees Metropolitan Council                </v>
          </cell>
          <cell r="F427" t="str">
            <v>Y</v>
          </cell>
          <cell r="G427" t="str">
            <v>N</v>
          </cell>
          <cell r="H427" t="str">
            <v>N</v>
          </cell>
          <cell r="I427" t="str">
            <v>N</v>
          </cell>
          <cell r="J427" t="str">
            <v>Y</v>
          </cell>
          <cell r="K427" t="str">
            <v>N</v>
          </cell>
          <cell r="L427" t="str">
            <v>N</v>
          </cell>
          <cell r="M427" t="str">
            <v>N</v>
          </cell>
          <cell r="N427" t="str">
            <v>N</v>
          </cell>
          <cell r="O427" t="str">
            <v>N</v>
          </cell>
          <cell r="P427" t="str">
            <v>N</v>
          </cell>
          <cell r="Q427" t="str">
            <v>N</v>
          </cell>
          <cell r="R427">
            <v>1</v>
          </cell>
        </row>
        <row r="428">
          <cell r="A428" t="str">
            <v>E4704X</v>
          </cell>
          <cell r="B428" t="str">
            <v xml:space="preserve">Leeds City Council                                </v>
          </cell>
          <cell r="C428" t="str">
            <v>4704GP</v>
          </cell>
          <cell r="D428" t="str">
            <v>T</v>
          </cell>
          <cell r="E428" t="str">
            <v xml:space="preserve">GP - Leeds City Council                           </v>
          </cell>
          <cell r="F428" t="str">
            <v>Y</v>
          </cell>
          <cell r="G428" t="str">
            <v>N</v>
          </cell>
          <cell r="H428" t="str">
            <v>N</v>
          </cell>
          <cell r="I428" t="str">
            <v>N</v>
          </cell>
          <cell r="J428" t="str">
            <v>Y</v>
          </cell>
          <cell r="K428" t="str">
            <v>N</v>
          </cell>
          <cell r="L428" t="str">
            <v>N</v>
          </cell>
          <cell r="M428" t="str">
            <v>N</v>
          </cell>
          <cell r="N428" t="str">
            <v>N</v>
          </cell>
          <cell r="O428" t="str">
            <v>N</v>
          </cell>
          <cell r="P428" t="str">
            <v>N</v>
          </cell>
          <cell r="Q428" t="str">
            <v>N</v>
          </cell>
          <cell r="R428">
            <v>1</v>
          </cell>
        </row>
        <row r="429">
          <cell r="A429" t="str">
            <v>E4705X</v>
          </cell>
          <cell r="B429" t="str">
            <v xml:space="preserve">Wakefield City Council                            </v>
          </cell>
          <cell r="C429" t="str">
            <v>4705GP</v>
          </cell>
          <cell r="D429" t="str">
            <v>T</v>
          </cell>
          <cell r="E429" t="str">
            <v xml:space="preserve">GP - Wakefield City Council                       </v>
          </cell>
          <cell r="F429" t="str">
            <v>Y</v>
          </cell>
          <cell r="G429" t="str">
            <v>N</v>
          </cell>
          <cell r="H429" t="str">
            <v>N</v>
          </cell>
          <cell r="I429" t="str">
            <v>N</v>
          </cell>
          <cell r="J429" t="str">
            <v>Y</v>
          </cell>
          <cell r="K429" t="str">
            <v>N</v>
          </cell>
          <cell r="L429" t="str">
            <v>N</v>
          </cell>
          <cell r="M429" t="str">
            <v>N</v>
          </cell>
          <cell r="N429" t="str">
            <v>N</v>
          </cell>
          <cell r="O429" t="str">
            <v>N</v>
          </cell>
          <cell r="P429" t="str">
            <v>N</v>
          </cell>
          <cell r="Q429" t="str">
            <v>N</v>
          </cell>
          <cell r="R429">
            <v>1</v>
          </cell>
        </row>
        <row r="430">
          <cell r="A430" t="str">
            <v>E5010X</v>
          </cell>
          <cell r="B430" t="str">
            <v xml:space="preserve">Common Council of the City of London              </v>
          </cell>
          <cell r="C430" t="str">
            <v>5010GP</v>
          </cell>
          <cell r="D430" t="str">
            <v>T</v>
          </cell>
          <cell r="E430" t="str">
            <v xml:space="preserve">GP - Common Council of the City of London         </v>
          </cell>
          <cell r="F430" t="str">
            <v>Y</v>
          </cell>
          <cell r="G430" t="str">
            <v>N</v>
          </cell>
          <cell r="H430" t="str">
            <v>N</v>
          </cell>
          <cell r="I430" t="str">
            <v>N</v>
          </cell>
          <cell r="J430" t="str">
            <v>Y</v>
          </cell>
          <cell r="K430" t="str">
            <v>N</v>
          </cell>
          <cell r="L430" t="str">
            <v>N</v>
          </cell>
          <cell r="M430" t="str">
            <v>N</v>
          </cell>
          <cell r="N430" t="str">
            <v>N</v>
          </cell>
          <cell r="O430" t="str">
            <v>N</v>
          </cell>
          <cell r="P430" t="str">
            <v>N</v>
          </cell>
          <cell r="Q430" t="str">
            <v>N</v>
          </cell>
          <cell r="R430">
            <v>1</v>
          </cell>
        </row>
        <row r="431">
          <cell r="A431" t="str">
            <v>E5011X</v>
          </cell>
          <cell r="B431" t="str">
            <v xml:space="preserve">Camden London Borough Council                     </v>
          </cell>
          <cell r="C431" t="str">
            <v>5011GP</v>
          </cell>
          <cell r="D431" t="str">
            <v>T</v>
          </cell>
          <cell r="E431" t="str">
            <v xml:space="preserve">GP - Camden London Borough Council                </v>
          </cell>
          <cell r="F431" t="str">
            <v>Y</v>
          </cell>
          <cell r="G431" t="str">
            <v>N</v>
          </cell>
          <cell r="H431" t="str">
            <v>N</v>
          </cell>
          <cell r="I431" t="str">
            <v>N</v>
          </cell>
          <cell r="J431" t="str">
            <v>Y</v>
          </cell>
          <cell r="K431" t="str">
            <v>N</v>
          </cell>
          <cell r="L431" t="str">
            <v>N</v>
          </cell>
          <cell r="M431" t="str">
            <v>N</v>
          </cell>
          <cell r="N431" t="str">
            <v>N</v>
          </cell>
          <cell r="O431" t="str">
            <v>N</v>
          </cell>
          <cell r="P431" t="str">
            <v>N</v>
          </cell>
          <cell r="Q431" t="str">
            <v>N</v>
          </cell>
          <cell r="R431">
            <v>1</v>
          </cell>
        </row>
        <row r="432">
          <cell r="A432" t="str">
            <v>E5012X</v>
          </cell>
          <cell r="B432" t="str">
            <v xml:space="preserve">Greenwich London Borough Council                  </v>
          </cell>
          <cell r="C432" t="str">
            <v>5012GP</v>
          </cell>
          <cell r="D432" t="str">
            <v>T</v>
          </cell>
          <cell r="E432" t="str">
            <v xml:space="preserve">GP - Greenwich London Borough Council             </v>
          </cell>
          <cell r="F432" t="str">
            <v>Y</v>
          </cell>
          <cell r="G432" t="str">
            <v>N</v>
          </cell>
          <cell r="H432" t="str">
            <v>N</v>
          </cell>
          <cell r="I432" t="str">
            <v>N</v>
          </cell>
          <cell r="J432" t="str">
            <v>Y</v>
          </cell>
          <cell r="K432" t="str">
            <v>N</v>
          </cell>
          <cell r="L432" t="str">
            <v>N</v>
          </cell>
          <cell r="M432" t="str">
            <v>N</v>
          </cell>
          <cell r="N432" t="str">
            <v>N</v>
          </cell>
          <cell r="O432" t="str">
            <v>N</v>
          </cell>
          <cell r="P432" t="str">
            <v>N</v>
          </cell>
          <cell r="Q432" t="str">
            <v>N</v>
          </cell>
          <cell r="R432">
            <v>1</v>
          </cell>
        </row>
        <row r="433">
          <cell r="A433" t="str">
            <v>E5013X</v>
          </cell>
          <cell r="B433" t="str">
            <v xml:space="preserve">Hackney London Borough Council                    </v>
          </cell>
          <cell r="C433" t="str">
            <v>5013GP</v>
          </cell>
          <cell r="D433" t="str">
            <v>T</v>
          </cell>
          <cell r="E433" t="str">
            <v xml:space="preserve">GP - Hackney London Borough Council               </v>
          </cell>
          <cell r="F433" t="str">
            <v>Y</v>
          </cell>
          <cell r="G433" t="str">
            <v>N</v>
          </cell>
          <cell r="H433" t="str">
            <v>N</v>
          </cell>
          <cell r="I433" t="str">
            <v>N</v>
          </cell>
          <cell r="J433" t="str">
            <v>Y</v>
          </cell>
          <cell r="K433" t="str">
            <v>N</v>
          </cell>
          <cell r="L433" t="str">
            <v>N</v>
          </cell>
          <cell r="M433" t="str">
            <v>N</v>
          </cell>
          <cell r="N433" t="str">
            <v>N</v>
          </cell>
          <cell r="O433" t="str">
            <v>N</v>
          </cell>
          <cell r="P433" t="str">
            <v>N</v>
          </cell>
          <cell r="Q433" t="str">
            <v>N</v>
          </cell>
          <cell r="R433">
            <v>1</v>
          </cell>
        </row>
        <row r="434">
          <cell r="A434" t="str">
            <v>E5014X</v>
          </cell>
          <cell r="B434" t="str">
            <v xml:space="preserve">Hammersmith and Fulham London Borough Council     </v>
          </cell>
          <cell r="C434" t="str">
            <v>5014GP</v>
          </cell>
          <cell r="D434" t="str">
            <v>T</v>
          </cell>
          <cell r="E434" t="str">
            <v>GP - Hammersmith and Fulham London Borough Council</v>
          </cell>
          <cell r="F434" t="str">
            <v>Y</v>
          </cell>
          <cell r="G434" t="str">
            <v>N</v>
          </cell>
          <cell r="H434" t="str">
            <v>N</v>
          </cell>
          <cell r="I434" t="str">
            <v>N</v>
          </cell>
          <cell r="J434" t="str">
            <v>Y</v>
          </cell>
          <cell r="K434" t="str">
            <v>N</v>
          </cell>
          <cell r="L434" t="str">
            <v>N</v>
          </cell>
          <cell r="M434" t="str">
            <v>N</v>
          </cell>
          <cell r="N434" t="str">
            <v>N</v>
          </cell>
          <cell r="O434" t="str">
            <v>N</v>
          </cell>
          <cell r="P434" t="str">
            <v>N</v>
          </cell>
          <cell r="Q434" t="str">
            <v>N</v>
          </cell>
          <cell r="R434">
            <v>1</v>
          </cell>
        </row>
        <row r="435">
          <cell r="A435" t="str">
            <v>E5015X</v>
          </cell>
          <cell r="B435" t="str">
            <v xml:space="preserve">Islington London Borough Council                  </v>
          </cell>
          <cell r="C435" t="str">
            <v>5015GP</v>
          </cell>
          <cell r="D435" t="str">
            <v>T</v>
          </cell>
          <cell r="E435" t="str">
            <v xml:space="preserve">GP - Islington London Borough Council             </v>
          </cell>
          <cell r="F435" t="str">
            <v>Y</v>
          </cell>
          <cell r="G435" t="str">
            <v>N</v>
          </cell>
          <cell r="H435" t="str">
            <v>N</v>
          </cell>
          <cell r="I435" t="str">
            <v>N</v>
          </cell>
          <cell r="J435" t="str">
            <v>Y</v>
          </cell>
          <cell r="K435" t="str">
            <v>N</v>
          </cell>
          <cell r="L435" t="str">
            <v>N</v>
          </cell>
          <cell r="M435" t="str">
            <v>N</v>
          </cell>
          <cell r="N435" t="str">
            <v>N</v>
          </cell>
          <cell r="O435" t="str">
            <v>N</v>
          </cell>
          <cell r="P435" t="str">
            <v>N</v>
          </cell>
          <cell r="Q435" t="str">
            <v>N</v>
          </cell>
          <cell r="R435">
            <v>1</v>
          </cell>
        </row>
        <row r="436">
          <cell r="A436" t="str">
            <v>E5016X</v>
          </cell>
          <cell r="B436" t="str">
            <v xml:space="preserve">Kensington and Chelsea Council (Royal Borough of) </v>
          </cell>
          <cell r="C436" t="str">
            <v>5016GP</v>
          </cell>
          <cell r="D436" t="str">
            <v>T</v>
          </cell>
          <cell r="E436" t="str">
            <v>GP - Kensington and Chelsea Council (Royal Borough</v>
          </cell>
          <cell r="F436" t="str">
            <v>Y</v>
          </cell>
          <cell r="G436" t="str">
            <v>N</v>
          </cell>
          <cell r="H436" t="str">
            <v>N</v>
          </cell>
          <cell r="I436" t="str">
            <v>N</v>
          </cell>
          <cell r="J436" t="str">
            <v>Y</v>
          </cell>
          <cell r="K436" t="str">
            <v>N</v>
          </cell>
          <cell r="L436" t="str">
            <v>N</v>
          </cell>
          <cell r="M436" t="str">
            <v>N</v>
          </cell>
          <cell r="N436" t="str">
            <v>N</v>
          </cell>
          <cell r="O436" t="str">
            <v>N</v>
          </cell>
          <cell r="P436" t="str">
            <v>N</v>
          </cell>
          <cell r="Q436" t="str">
            <v>N</v>
          </cell>
          <cell r="R436">
            <v>1</v>
          </cell>
        </row>
        <row r="437">
          <cell r="A437" t="str">
            <v>E5017X</v>
          </cell>
          <cell r="B437" t="str">
            <v xml:space="preserve">Lambeth London Borough Council                    </v>
          </cell>
          <cell r="C437" t="str">
            <v>5017GP</v>
          </cell>
          <cell r="D437" t="str">
            <v>T</v>
          </cell>
          <cell r="E437" t="str">
            <v xml:space="preserve">GP - Lambeth London Borough Council               </v>
          </cell>
          <cell r="F437" t="str">
            <v>Y</v>
          </cell>
          <cell r="G437" t="str">
            <v>N</v>
          </cell>
          <cell r="H437" t="str">
            <v>N</v>
          </cell>
          <cell r="I437" t="str">
            <v>N</v>
          </cell>
          <cell r="J437" t="str">
            <v>Y</v>
          </cell>
          <cell r="K437" t="str">
            <v>N</v>
          </cell>
          <cell r="L437" t="str">
            <v>N</v>
          </cell>
          <cell r="M437" t="str">
            <v>N</v>
          </cell>
          <cell r="N437" t="str">
            <v>N</v>
          </cell>
          <cell r="O437" t="str">
            <v>N</v>
          </cell>
          <cell r="P437" t="str">
            <v>N</v>
          </cell>
          <cell r="Q437" t="str">
            <v>N</v>
          </cell>
          <cell r="R437">
            <v>1</v>
          </cell>
        </row>
        <row r="438">
          <cell r="A438" t="str">
            <v>E5018X</v>
          </cell>
          <cell r="B438" t="str">
            <v xml:space="preserve">Lewisham London Borough Council                   </v>
          </cell>
          <cell r="C438" t="str">
            <v>5018GP</v>
          </cell>
          <cell r="D438" t="str">
            <v>T</v>
          </cell>
          <cell r="E438" t="str">
            <v xml:space="preserve">GP - Lewisham London Borough Council              </v>
          </cell>
          <cell r="F438" t="str">
            <v>Y</v>
          </cell>
          <cell r="G438" t="str">
            <v>N</v>
          </cell>
          <cell r="H438" t="str">
            <v>N</v>
          </cell>
          <cell r="I438" t="str">
            <v>N</v>
          </cell>
          <cell r="J438" t="str">
            <v>Y</v>
          </cell>
          <cell r="K438" t="str">
            <v>N</v>
          </cell>
          <cell r="L438" t="str">
            <v>N</v>
          </cell>
          <cell r="M438" t="str">
            <v>N</v>
          </cell>
          <cell r="N438" t="str">
            <v>N</v>
          </cell>
          <cell r="O438" t="str">
            <v>N</v>
          </cell>
          <cell r="P438" t="str">
            <v>N</v>
          </cell>
          <cell r="Q438" t="str">
            <v>N</v>
          </cell>
          <cell r="R438">
            <v>1</v>
          </cell>
        </row>
        <row r="439">
          <cell r="A439" t="str">
            <v>E5019X</v>
          </cell>
          <cell r="B439" t="str">
            <v xml:space="preserve">Southwark London Borough Council                  </v>
          </cell>
          <cell r="C439" t="str">
            <v>5019GP</v>
          </cell>
          <cell r="D439" t="str">
            <v>T</v>
          </cell>
          <cell r="E439" t="str">
            <v xml:space="preserve">GP - Southwark London Borough Council             </v>
          </cell>
          <cell r="F439" t="str">
            <v>Y</v>
          </cell>
          <cell r="G439" t="str">
            <v>N</v>
          </cell>
          <cell r="H439" t="str">
            <v>N</v>
          </cell>
          <cell r="I439" t="str">
            <v>N</v>
          </cell>
          <cell r="J439" t="str">
            <v>Y</v>
          </cell>
          <cell r="K439" t="str">
            <v>N</v>
          </cell>
          <cell r="L439" t="str">
            <v>N</v>
          </cell>
          <cell r="M439" t="str">
            <v>N</v>
          </cell>
          <cell r="N439" t="str">
            <v>N</v>
          </cell>
          <cell r="O439" t="str">
            <v>N</v>
          </cell>
          <cell r="P439" t="str">
            <v>N</v>
          </cell>
          <cell r="Q439" t="str">
            <v>N</v>
          </cell>
          <cell r="R439">
            <v>1</v>
          </cell>
        </row>
        <row r="440">
          <cell r="A440" t="str">
            <v>E5020X</v>
          </cell>
          <cell r="B440" t="str">
            <v xml:space="preserve">Tower Hamlets London Borough Council              </v>
          </cell>
          <cell r="C440" t="str">
            <v>5020GP</v>
          </cell>
          <cell r="D440" t="str">
            <v>T</v>
          </cell>
          <cell r="E440" t="str">
            <v xml:space="preserve">GP - Tower Hamlets London Borough Council         </v>
          </cell>
          <cell r="F440" t="str">
            <v>Y</v>
          </cell>
          <cell r="G440" t="str">
            <v>N</v>
          </cell>
          <cell r="H440" t="str">
            <v>N</v>
          </cell>
          <cell r="I440" t="str">
            <v>N</v>
          </cell>
          <cell r="J440" t="str">
            <v>Y</v>
          </cell>
          <cell r="K440" t="str">
            <v>N</v>
          </cell>
          <cell r="L440" t="str">
            <v>N</v>
          </cell>
          <cell r="M440" t="str">
            <v>N</v>
          </cell>
          <cell r="N440" t="str">
            <v>N</v>
          </cell>
          <cell r="O440" t="str">
            <v>N</v>
          </cell>
          <cell r="P440" t="str">
            <v>N</v>
          </cell>
          <cell r="Q440" t="str">
            <v>N</v>
          </cell>
          <cell r="R440">
            <v>1</v>
          </cell>
        </row>
        <row r="441">
          <cell r="A441" t="str">
            <v>E5021X</v>
          </cell>
          <cell r="B441" t="str">
            <v xml:space="preserve">Wandsworth London Borough Council                 </v>
          </cell>
          <cell r="C441" t="str">
            <v>5021GP</v>
          </cell>
          <cell r="D441" t="str">
            <v>T</v>
          </cell>
          <cell r="E441" t="str">
            <v xml:space="preserve">GP - Wandsworth London Borough Council            </v>
          </cell>
          <cell r="F441" t="str">
            <v>Y</v>
          </cell>
          <cell r="G441" t="str">
            <v>N</v>
          </cell>
          <cell r="H441" t="str">
            <v>N</v>
          </cell>
          <cell r="I441" t="str">
            <v>N</v>
          </cell>
          <cell r="J441" t="str">
            <v>Y</v>
          </cell>
          <cell r="K441" t="str">
            <v>N</v>
          </cell>
          <cell r="L441" t="str">
            <v>N</v>
          </cell>
          <cell r="M441" t="str">
            <v>N</v>
          </cell>
          <cell r="N441" t="str">
            <v>N</v>
          </cell>
          <cell r="O441" t="str">
            <v>N</v>
          </cell>
          <cell r="P441" t="str">
            <v>N</v>
          </cell>
          <cell r="Q441" t="str">
            <v>N</v>
          </cell>
          <cell r="R441">
            <v>1</v>
          </cell>
        </row>
        <row r="442">
          <cell r="A442" t="str">
            <v>E5022X</v>
          </cell>
          <cell r="B442" t="str">
            <v xml:space="preserve">Westminster City Council                          </v>
          </cell>
          <cell r="C442" t="str">
            <v>5022GP</v>
          </cell>
          <cell r="D442" t="str">
            <v>T</v>
          </cell>
          <cell r="E442" t="str">
            <v xml:space="preserve">GP - Westminster City Council                     </v>
          </cell>
          <cell r="F442" t="str">
            <v>Y</v>
          </cell>
          <cell r="G442" t="str">
            <v>N</v>
          </cell>
          <cell r="H442" t="str">
            <v>N</v>
          </cell>
          <cell r="I442" t="str">
            <v>N</v>
          </cell>
          <cell r="J442" t="str">
            <v>Y</v>
          </cell>
          <cell r="K442" t="str">
            <v>N</v>
          </cell>
          <cell r="L442" t="str">
            <v>N</v>
          </cell>
          <cell r="M442" t="str">
            <v>N</v>
          </cell>
          <cell r="N442" t="str">
            <v>N</v>
          </cell>
          <cell r="O442" t="str">
            <v>N</v>
          </cell>
          <cell r="P442" t="str">
            <v>N</v>
          </cell>
          <cell r="Q442" t="str">
            <v>N</v>
          </cell>
          <cell r="R442">
            <v>1</v>
          </cell>
        </row>
        <row r="443">
          <cell r="A443" t="str">
            <v>E5030X</v>
          </cell>
          <cell r="B443" t="str">
            <v xml:space="preserve">Barking &amp; Dagenham London Borough Council         </v>
          </cell>
          <cell r="C443" t="str">
            <v>5030GP</v>
          </cell>
          <cell r="D443" t="str">
            <v>T</v>
          </cell>
          <cell r="E443" t="str">
            <v xml:space="preserve">GP - Barking &amp; Dagenham London Borough Council    </v>
          </cell>
          <cell r="F443" t="str">
            <v>Y</v>
          </cell>
          <cell r="G443" t="str">
            <v>N</v>
          </cell>
          <cell r="H443" t="str">
            <v>N</v>
          </cell>
          <cell r="I443" t="str">
            <v>N</v>
          </cell>
          <cell r="J443" t="str">
            <v>Y</v>
          </cell>
          <cell r="K443" t="str">
            <v>N</v>
          </cell>
          <cell r="L443" t="str">
            <v>N</v>
          </cell>
          <cell r="M443" t="str">
            <v>N</v>
          </cell>
          <cell r="N443" t="str">
            <v>N</v>
          </cell>
          <cell r="O443" t="str">
            <v>N</v>
          </cell>
          <cell r="P443" t="str">
            <v>N</v>
          </cell>
          <cell r="Q443" t="str">
            <v>N</v>
          </cell>
          <cell r="R443">
            <v>1</v>
          </cell>
        </row>
        <row r="444">
          <cell r="A444" t="str">
            <v>E5031X</v>
          </cell>
          <cell r="B444" t="str">
            <v xml:space="preserve">Barnet London Borough Council                     </v>
          </cell>
          <cell r="C444" t="str">
            <v>5031GP</v>
          </cell>
          <cell r="D444" t="str">
            <v>T</v>
          </cell>
          <cell r="E444" t="str">
            <v xml:space="preserve">GP - Barnet London Borough Council                </v>
          </cell>
          <cell r="F444" t="str">
            <v>Y</v>
          </cell>
          <cell r="G444" t="str">
            <v>N</v>
          </cell>
          <cell r="H444" t="str">
            <v>N</v>
          </cell>
          <cell r="I444" t="str">
            <v>N</v>
          </cell>
          <cell r="J444" t="str">
            <v>Y</v>
          </cell>
          <cell r="K444" t="str">
            <v>N</v>
          </cell>
          <cell r="L444" t="str">
            <v>N</v>
          </cell>
          <cell r="M444" t="str">
            <v>N</v>
          </cell>
          <cell r="N444" t="str">
            <v>N</v>
          </cell>
          <cell r="O444" t="str">
            <v>N</v>
          </cell>
          <cell r="P444" t="str">
            <v>N</v>
          </cell>
          <cell r="Q444" t="str">
            <v>N</v>
          </cell>
          <cell r="R444">
            <v>1</v>
          </cell>
        </row>
        <row r="445">
          <cell r="A445" t="str">
            <v>E5032X</v>
          </cell>
          <cell r="B445" t="str">
            <v xml:space="preserve">Bexley London Borough Council                     </v>
          </cell>
          <cell r="C445" t="str">
            <v>5032GP</v>
          </cell>
          <cell r="D445" t="str">
            <v>T</v>
          </cell>
          <cell r="E445" t="str">
            <v xml:space="preserve">GP - Bexley London Borough Council                </v>
          </cell>
          <cell r="F445" t="str">
            <v>Y</v>
          </cell>
          <cell r="G445" t="str">
            <v>N</v>
          </cell>
          <cell r="H445" t="str">
            <v>N</v>
          </cell>
          <cell r="I445" t="str">
            <v>N</v>
          </cell>
          <cell r="J445" t="str">
            <v>Y</v>
          </cell>
          <cell r="K445" t="str">
            <v>N</v>
          </cell>
          <cell r="L445" t="str">
            <v>N</v>
          </cell>
          <cell r="M445" t="str">
            <v>N</v>
          </cell>
          <cell r="N445" t="str">
            <v>N</v>
          </cell>
          <cell r="O445" t="str">
            <v>N</v>
          </cell>
          <cell r="P445" t="str">
            <v>N</v>
          </cell>
          <cell r="Q445" t="str">
            <v>N</v>
          </cell>
          <cell r="R445">
            <v>1</v>
          </cell>
        </row>
        <row r="446">
          <cell r="A446" t="str">
            <v>E5033X</v>
          </cell>
          <cell r="B446" t="str">
            <v xml:space="preserve">Brent London Borough Council                      </v>
          </cell>
          <cell r="C446" t="str">
            <v>5033GP</v>
          </cell>
          <cell r="D446" t="str">
            <v>T</v>
          </cell>
          <cell r="E446" t="str">
            <v xml:space="preserve">GP - Brent London Borough Council                 </v>
          </cell>
          <cell r="F446" t="str">
            <v>Y</v>
          </cell>
          <cell r="G446" t="str">
            <v>N</v>
          </cell>
          <cell r="H446" t="str">
            <v>N</v>
          </cell>
          <cell r="I446" t="str">
            <v>N</v>
          </cell>
          <cell r="J446" t="str">
            <v>Y</v>
          </cell>
          <cell r="K446" t="str">
            <v>N</v>
          </cell>
          <cell r="L446" t="str">
            <v>N</v>
          </cell>
          <cell r="M446" t="str">
            <v>N</v>
          </cell>
          <cell r="N446" t="str">
            <v>N</v>
          </cell>
          <cell r="O446" t="str">
            <v>N</v>
          </cell>
          <cell r="P446" t="str">
            <v>N</v>
          </cell>
          <cell r="Q446" t="str">
            <v>N</v>
          </cell>
          <cell r="R446">
            <v>1</v>
          </cell>
        </row>
        <row r="447">
          <cell r="A447" t="str">
            <v>E5034X</v>
          </cell>
          <cell r="B447" t="str">
            <v xml:space="preserve">Bromley London Borough Council                    </v>
          </cell>
          <cell r="C447" t="str">
            <v>5034GP</v>
          </cell>
          <cell r="D447" t="str">
            <v>T</v>
          </cell>
          <cell r="E447" t="str">
            <v xml:space="preserve">GP - Bromley London Borough Council               </v>
          </cell>
          <cell r="F447" t="str">
            <v>Y</v>
          </cell>
          <cell r="G447" t="str">
            <v>N</v>
          </cell>
          <cell r="H447" t="str">
            <v>N</v>
          </cell>
          <cell r="I447" t="str">
            <v>N</v>
          </cell>
          <cell r="J447" t="str">
            <v>Y</v>
          </cell>
          <cell r="K447" t="str">
            <v>N</v>
          </cell>
          <cell r="L447" t="str">
            <v>N</v>
          </cell>
          <cell r="M447" t="str">
            <v>N</v>
          </cell>
          <cell r="N447" t="str">
            <v>N</v>
          </cell>
          <cell r="O447" t="str">
            <v>N</v>
          </cell>
          <cell r="P447" t="str">
            <v>N</v>
          </cell>
          <cell r="Q447" t="str">
            <v>N</v>
          </cell>
          <cell r="R447">
            <v>1</v>
          </cell>
        </row>
        <row r="448">
          <cell r="A448" t="str">
            <v>E5035X</v>
          </cell>
          <cell r="B448" t="str">
            <v xml:space="preserve">Croydon London Borough Council                    </v>
          </cell>
          <cell r="C448" t="str">
            <v>5035GP</v>
          </cell>
          <cell r="D448" t="str">
            <v>T</v>
          </cell>
          <cell r="E448" t="str">
            <v xml:space="preserve">GP - Croydon London Borough Council               </v>
          </cell>
          <cell r="F448" t="str">
            <v>Y</v>
          </cell>
          <cell r="G448" t="str">
            <v>N</v>
          </cell>
          <cell r="H448" t="str">
            <v>N</v>
          </cell>
          <cell r="I448" t="str">
            <v>N</v>
          </cell>
          <cell r="J448" t="str">
            <v>Y</v>
          </cell>
          <cell r="K448" t="str">
            <v>N</v>
          </cell>
          <cell r="L448" t="str">
            <v>N</v>
          </cell>
          <cell r="M448" t="str">
            <v>N</v>
          </cell>
          <cell r="N448" t="str">
            <v>N</v>
          </cell>
          <cell r="O448" t="str">
            <v>N</v>
          </cell>
          <cell r="P448" t="str">
            <v>N</v>
          </cell>
          <cell r="Q448" t="str">
            <v>N</v>
          </cell>
          <cell r="R448">
            <v>1</v>
          </cell>
        </row>
        <row r="449">
          <cell r="A449" t="str">
            <v>E5036X</v>
          </cell>
          <cell r="B449" t="str">
            <v xml:space="preserve">Ealing London Borough Council                     </v>
          </cell>
          <cell r="C449" t="str">
            <v>5036GP</v>
          </cell>
          <cell r="D449" t="str">
            <v>T</v>
          </cell>
          <cell r="E449" t="str">
            <v xml:space="preserve">GP - Ealing London Borough Council                </v>
          </cell>
          <cell r="F449" t="str">
            <v>Y</v>
          </cell>
          <cell r="G449" t="str">
            <v>N</v>
          </cell>
          <cell r="H449" t="str">
            <v>N</v>
          </cell>
          <cell r="I449" t="str">
            <v>N</v>
          </cell>
          <cell r="J449" t="str">
            <v>Y</v>
          </cell>
          <cell r="K449" t="str">
            <v>N</v>
          </cell>
          <cell r="L449" t="str">
            <v>N</v>
          </cell>
          <cell r="M449" t="str">
            <v>N</v>
          </cell>
          <cell r="N449" t="str">
            <v>N</v>
          </cell>
          <cell r="O449" t="str">
            <v>N</v>
          </cell>
          <cell r="P449" t="str">
            <v>N</v>
          </cell>
          <cell r="Q449" t="str">
            <v>N</v>
          </cell>
          <cell r="R449">
            <v>1</v>
          </cell>
        </row>
        <row r="450">
          <cell r="A450" t="str">
            <v>E5037X</v>
          </cell>
          <cell r="B450" t="str">
            <v xml:space="preserve">Enfield London Borough Council                    </v>
          </cell>
          <cell r="C450" t="str">
            <v>5037GP</v>
          </cell>
          <cell r="D450" t="str">
            <v>T</v>
          </cell>
          <cell r="E450" t="str">
            <v xml:space="preserve">GP - Enfield London Borough Council               </v>
          </cell>
          <cell r="F450" t="str">
            <v>Y</v>
          </cell>
          <cell r="G450" t="str">
            <v>N</v>
          </cell>
          <cell r="H450" t="str">
            <v>N</v>
          </cell>
          <cell r="I450" t="str">
            <v>N</v>
          </cell>
          <cell r="J450" t="str">
            <v>Y</v>
          </cell>
          <cell r="K450" t="str">
            <v>N</v>
          </cell>
          <cell r="L450" t="str">
            <v>N</v>
          </cell>
          <cell r="M450" t="str">
            <v>N</v>
          </cell>
          <cell r="N450" t="str">
            <v>N</v>
          </cell>
          <cell r="O450" t="str">
            <v>N</v>
          </cell>
          <cell r="P450" t="str">
            <v>N</v>
          </cell>
          <cell r="Q450" t="str">
            <v>N</v>
          </cell>
          <cell r="R450">
            <v>1</v>
          </cell>
        </row>
        <row r="451">
          <cell r="A451" t="str">
            <v>E5038X</v>
          </cell>
          <cell r="B451" t="str">
            <v xml:space="preserve">Haringey London Borough Council                   </v>
          </cell>
          <cell r="C451" t="str">
            <v>5038GP</v>
          </cell>
          <cell r="D451" t="str">
            <v>T</v>
          </cell>
          <cell r="E451" t="str">
            <v xml:space="preserve">GP - Haringey London Borough Council              </v>
          </cell>
          <cell r="F451" t="str">
            <v>Y</v>
          </cell>
          <cell r="G451" t="str">
            <v>N</v>
          </cell>
          <cell r="H451" t="str">
            <v>N</v>
          </cell>
          <cell r="I451" t="str">
            <v>N</v>
          </cell>
          <cell r="J451" t="str">
            <v>Y</v>
          </cell>
          <cell r="K451" t="str">
            <v>N</v>
          </cell>
          <cell r="L451" t="str">
            <v>N</v>
          </cell>
          <cell r="M451" t="str">
            <v>N</v>
          </cell>
          <cell r="N451" t="str">
            <v>N</v>
          </cell>
          <cell r="O451" t="str">
            <v>N</v>
          </cell>
          <cell r="P451" t="str">
            <v>N</v>
          </cell>
          <cell r="Q451" t="str">
            <v>N</v>
          </cell>
          <cell r="R451">
            <v>1</v>
          </cell>
        </row>
        <row r="452">
          <cell r="A452" t="str">
            <v>E5039X</v>
          </cell>
          <cell r="B452" t="str">
            <v xml:space="preserve">Harrow London Borough Council                     </v>
          </cell>
          <cell r="C452" t="str">
            <v>5039GP</v>
          </cell>
          <cell r="D452" t="str">
            <v>T</v>
          </cell>
          <cell r="E452" t="str">
            <v xml:space="preserve">GP - Harrow London Borough Council                </v>
          </cell>
          <cell r="F452" t="str">
            <v>Y</v>
          </cell>
          <cell r="G452" t="str">
            <v>N</v>
          </cell>
          <cell r="H452" t="str">
            <v>N</v>
          </cell>
          <cell r="I452" t="str">
            <v>N</v>
          </cell>
          <cell r="J452" t="str">
            <v>Y</v>
          </cell>
          <cell r="K452" t="str">
            <v>N</v>
          </cell>
          <cell r="L452" t="str">
            <v>N</v>
          </cell>
          <cell r="M452" t="str">
            <v>N</v>
          </cell>
          <cell r="N452" t="str">
            <v>N</v>
          </cell>
          <cell r="O452" t="str">
            <v>N</v>
          </cell>
          <cell r="P452" t="str">
            <v>N</v>
          </cell>
          <cell r="Q452" t="str">
            <v>N</v>
          </cell>
          <cell r="R452">
            <v>1</v>
          </cell>
        </row>
        <row r="453">
          <cell r="A453" t="str">
            <v>E5040X</v>
          </cell>
          <cell r="B453" t="str">
            <v xml:space="preserve">Havering London Borough Council                   </v>
          </cell>
          <cell r="C453" t="str">
            <v>5040GP</v>
          </cell>
          <cell r="D453" t="str">
            <v>T</v>
          </cell>
          <cell r="E453" t="str">
            <v xml:space="preserve">GP - Havering London Borough Council              </v>
          </cell>
          <cell r="F453" t="str">
            <v>Y</v>
          </cell>
          <cell r="G453" t="str">
            <v>N</v>
          </cell>
          <cell r="H453" t="str">
            <v>N</v>
          </cell>
          <cell r="I453" t="str">
            <v>N</v>
          </cell>
          <cell r="J453" t="str">
            <v>Y</v>
          </cell>
          <cell r="K453" t="str">
            <v>N</v>
          </cell>
          <cell r="L453" t="str">
            <v>N</v>
          </cell>
          <cell r="M453" t="str">
            <v>N</v>
          </cell>
          <cell r="N453" t="str">
            <v>N</v>
          </cell>
          <cell r="O453" t="str">
            <v>N</v>
          </cell>
          <cell r="P453" t="str">
            <v>N</v>
          </cell>
          <cell r="Q453" t="str">
            <v>N</v>
          </cell>
          <cell r="R453">
            <v>1</v>
          </cell>
        </row>
        <row r="454">
          <cell r="A454" t="str">
            <v>E5041X</v>
          </cell>
          <cell r="B454" t="str">
            <v xml:space="preserve">Hillingdon London Borough Council                 </v>
          </cell>
          <cell r="C454" t="str">
            <v>5041GP</v>
          </cell>
          <cell r="D454" t="str">
            <v>T</v>
          </cell>
          <cell r="E454" t="str">
            <v xml:space="preserve">GP - Hillingdon London Borough Council            </v>
          </cell>
          <cell r="F454" t="str">
            <v>Y</v>
          </cell>
          <cell r="G454" t="str">
            <v>N</v>
          </cell>
          <cell r="H454" t="str">
            <v>N</v>
          </cell>
          <cell r="I454" t="str">
            <v>N</v>
          </cell>
          <cell r="J454" t="str">
            <v>Y</v>
          </cell>
          <cell r="K454" t="str">
            <v>N</v>
          </cell>
          <cell r="L454" t="str">
            <v>N</v>
          </cell>
          <cell r="M454" t="str">
            <v>N</v>
          </cell>
          <cell r="N454" t="str">
            <v>N</v>
          </cell>
          <cell r="O454" t="str">
            <v>N</v>
          </cell>
          <cell r="P454" t="str">
            <v>N</v>
          </cell>
          <cell r="Q454" t="str">
            <v>N</v>
          </cell>
          <cell r="R454">
            <v>1</v>
          </cell>
        </row>
        <row r="455">
          <cell r="A455" t="str">
            <v>E5042X</v>
          </cell>
          <cell r="B455" t="str">
            <v xml:space="preserve">Hounslow London Borough Council                   </v>
          </cell>
          <cell r="C455" t="str">
            <v>5042GP</v>
          </cell>
          <cell r="D455" t="str">
            <v>T</v>
          </cell>
          <cell r="E455" t="str">
            <v xml:space="preserve">GP - Hounslow London Borough Council              </v>
          </cell>
          <cell r="F455" t="str">
            <v>Y</v>
          </cell>
          <cell r="G455" t="str">
            <v>N</v>
          </cell>
          <cell r="H455" t="str">
            <v>N</v>
          </cell>
          <cell r="I455" t="str">
            <v>N</v>
          </cell>
          <cell r="J455" t="str">
            <v>Y</v>
          </cell>
          <cell r="K455" t="str">
            <v>N</v>
          </cell>
          <cell r="L455" t="str">
            <v>N</v>
          </cell>
          <cell r="M455" t="str">
            <v>N</v>
          </cell>
          <cell r="N455" t="str">
            <v>N</v>
          </cell>
          <cell r="O455" t="str">
            <v>N</v>
          </cell>
          <cell r="P455" t="str">
            <v>N</v>
          </cell>
          <cell r="Q455" t="str">
            <v>N</v>
          </cell>
          <cell r="R455">
            <v>1</v>
          </cell>
        </row>
        <row r="456">
          <cell r="A456" t="str">
            <v>E5043X</v>
          </cell>
          <cell r="B456" t="str">
            <v xml:space="preserve">Kingston upon Thames Council (Royal Borough of)   </v>
          </cell>
          <cell r="C456" t="str">
            <v>5043GP</v>
          </cell>
          <cell r="D456" t="str">
            <v>T</v>
          </cell>
          <cell r="E456" t="str">
            <v>GP - Kingston upon Thames Council (Royal Borough o</v>
          </cell>
          <cell r="F456" t="str">
            <v>Y</v>
          </cell>
          <cell r="G456" t="str">
            <v>N</v>
          </cell>
          <cell r="H456" t="str">
            <v>N</v>
          </cell>
          <cell r="I456" t="str">
            <v>N</v>
          </cell>
          <cell r="J456" t="str">
            <v>Y</v>
          </cell>
          <cell r="K456" t="str">
            <v>N</v>
          </cell>
          <cell r="L456" t="str">
            <v>N</v>
          </cell>
          <cell r="M456" t="str">
            <v>N</v>
          </cell>
          <cell r="N456" t="str">
            <v>N</v>
          </cell>
          <cell r="O456" t="str">
            <v>N</v>
          </cell>
          <cell r="P456" t="str">
            <v>N</v>
          </cell>
          <cell r="Q456" t="str">
            <v>N</v>
          </cell>
          <cell r="R456">
            <v>1</v>
          </cell>
        </row>
        <row r="457">
          <cell r="A457" t="str">
            <v>E5044X</v>
          </cell>
          <cell r="B457" t="str">
            <v xml:space="preserve">Merton Borough Council                            </v>
          </cell>
          <cell r="C457" t="str">
            <v>5044GP</v>
          </cell>
          <cell r="D457" t="str">
            <v>T</v>
          </cell>
          <cell r="E457" t="str">
            <v xml:space="preserve">GP - Merton Borough Council                       </v>
          </cell>
          <cell r="F457" t="str">
            <v>Y</v>
          </cell>
          <cell r="G457" t="str">
            <v>N</v>
          </cell>
          <cell r="H457" t="str">
            <v>N</v>
          </cell>
          <cell r="I457" t="str">
            <v>N</v>
          </cell>
          <cell r="J457" t="str">
            <v>Y</v>
          </cell>
          <cell r="K457" t="str">
            <v>N</v>
          </cell>
          <cell r="L457" t="str">
            <v>N</v>
          </cell>
          <cell r="M457" t="str">
            <v>N</v>
          </cell>
          <cell r="N457" t="str">
            <v>N</v>
          </cell>
          <cell r="O457" t="str">
            <v>N</v>
          </cell>
          <cell r="P457" t="str">
            <v>N</v>
          </cell>
          <cell r="Q457" t="str">
            <v>N</v>
          </cell>
          <cell r="R457">
            <v>1</v>
          </cell>
        </row>
        <row r="458">
          <cell r="A458" t="str">
            <v>E5045X</v>
          </cell>
          <cell r="B458" t="str">
            <v xml:space="preserve">Newham London Borough Council                     </v>
          </cell>
          <cell r="C458" t="str">
            <v>5045GP</v>
          </cell>
          <cell r="D458" t="str">
            <v>T</v>
          </cell>
          <cell r="E458" t="str">
            <v xml:space="preserve">GP - Newham London Borough Council                </v>
          </cell>
          <cell r="F458" t="str">
            <v>Y</v>
          </cell>
          <cell r="G458" t="str">
            <v>N</v>
          </cell>
          <cell r="H458" t="str">
            <v>N</v>
          </cell>
          <cell r="I458" t="str">
            <v>N</v>
          </cell>
          <cell r="J458" t="str">
            <v>Y</v>
          </cell>
          <cell r="K458" t="str">
            <v>N</v>
          </cell>
          <cell r="L458" t="str">
            <v>N</v>
          </cell>
          <cell r="M458" t="str">
            <v>N</v>
          </cell>
          <cell r="N458" t="str">
            <v>N</v>
          </cell>
          <cell r="O458" t="str">
            <v>N</v>
          </cell>
          <cell r="P458" t="str">
            <v>N</v>
          </cell>
          <cell r="Q458" t="str">
            <v>N</v>
          </cell>
          <cell r="R458">
            <v>1</v>
          </cell>
        </row>
        <row r="459">
          <cell r="A459" t="str">
            <v>E5046X</v>
          </cell>
          <cell r="B459" t="str">
            <v xml:space="preserve">Redbridge London Borough Council                  </v>
          </cell>
          <cell r="C459" t="str">
            <v>5046GP</v>
          </cell>
          <cell r="D459" t="str">
            <v>T</v>
          </cell>
          <cell r="E459" t="str">
            <v xml:space="preserve">GP - Redbridge London Borough Council             </v>
          </cell>
          <cell r="F459" t="str">
            <v>Y</v>
          </cell>
          <cell r="G459" t="str">
            <v>N</v>
          </cell>
          <cell r="H459" t="str">
            <v>N</v>
          </cell>
          <cell r="I459" t="str">
            <v>N</v>
          </cell>
          <cell r="J459" t="str">
            <v>Y</v>
          </cell>
          <cell r="K459" t="str">
            <v>N</v>
          </cell>
          <cell r="L459" t="str">
            <v>N</v>
          </cell>
          <cell r="M459" t="str">
            <v>N</v>
          </cell>
          <cell r="N459" t="str">
            <v>N</v>
          </cell>
          <cell r="O459" t="str">
            <v>N</v>
          </cell>
          <cell r="P459" t="str">
            <v>N</v>
          </cell>
          <cell r="Q459" t="str">
            <v>N</v>
          </cell>
          <cell r="R459">
            <v>1</v>
          </cell>
        </row>
        <row r="460">
          <cell r="A460" t="str">
            <v>E5047X</v>
          </cell>
          <cell r="B460" t="str">
            <v xml:space="preserve">Richmond upon Thames Borough Council              </v>
          </cell>
          <cell r="C460" t="str">
            <v>5047GP</v>
          </cell>
          <cell r="D460" t="str">
            <v>T</v>
          </cell>
          <cell r="E460" t="str">
            <v xml:space="preserve">GP - Richmond upon Thames Borough Council         </v>
          </cell>
          <cell r="F460" t="str">
            <v>Y</v>
          </cell>
          <cell r="G460" t="str">
            <v>N</v>
          </cell>
          <cell r="H460" t="str">
            <v>N</v>
          </cell>
          <cell r="I460" t="str">
            <v>N</v>
          </cell>
          <cell r="J460" t="str">
            <v>Y</v>
          </cell>
          <cell r="K460" t="str">
            <v>N</v>
          </cell>
          <cell r="L460" t="str">
            <v>N</v>
          </cell>
          <cell r="M460" t="str">
            <v>N</v>
          </cell>
          <cell r="N460" t="str">
            <v>N</v>
          </cell>
          <cell r="O460" t="str">
            <v>N</v>
          </cell>
          <cell r="P460" t="str">
            <v>N</v>
          </cell>
          <cell r="Q460" t="str">
            <v>N</v>
          </cell>
          <cell r="R460">
            <v>1</v>
          </cell>
        </row>
        <row r="461">
          <cell r="A461" t="str">
            <v>E5048X</v>
          </cell>
          <cell r="B461" t="str">
            <v xml:space="preserve">Sutton London Borough Council                     </v>
          </cell>
          <cell r="C461" t="str">
            <v>5048GP</v>
          </cell>
          <cell r="D461" t="str">
            <v>T</v>
          </cell>
          <cell r="E461" t="str">
            <v xml:space="preserve">GP - Sutton London Borough Council                </v>
          </cell>
          <cell r="F461" t="str">
            <v>Y</v>
          </cell>
          <cell r="G461" t="str">
            <v>N</v>
          </cell>
          <cell r="H461" t="str">
            <v>N</v>
          </cell>
          <cell r="I461" t="str">
            <v>N</v>
          </cell>
          <cell r="J461" t="str">
            <v>Y</v>
          </cell>
          <cell r="K461" t="str">
            <v>N</v>
          </cell>
          <cell r="L461" t="str">
            <v>N</v>
          </cell>
          <cell r="M461" t="str">
            <v>N</v>
          </cell>
          <cell r="N461" t="str">
            <v>N</v>
          </cell>
          <cell r="O461" t="str">
            <v>N</v>
          </cell>
          <cell r="P461" t="str">
            <v>N</v>
          </cell>
          <cell r="Q461" t="str">
            <v>N</v>
          </cell>
          <cell r="R461">
            <v>1</v>
          </cell>
        </row>
        <row r="462">
          <cell r="A462" t="str">
            <v>E5049X</v>
          </cell>
          <cell r="B462" t="str">
            <v xml:space="preserve">Waltham Forest London Borough Council             </v>
          </cell>
          <cell r="C462" t="str">
            <v>5049GP</v>
          </cell>
          <cell r="D462" t="str">
            <v>T</v>
          </cell>
          <cell r="E462" t="str">
            <v xml:space="preserve">GP - Waltham Forest London Borough Council        </v>
          </cell>
          <cell r="F462" t="str">
            <v>Y</v>
          </cell>
          <cell r="G462" t="str">
            <v>N</v>
          </cell>
          <cell r="H462" t="str">
            <v>N</v>
          </cell>
          <cell r="I462" t="str">
            <v>N</v>
          </cell>
          <cell r="J462" t="str">
            <v>Y</v>
          </cell>
          <cell r="K462" t="str">
            <v>N</v>
          </cell>
          <cell r="L462" t="str">
            <v>N</v>
          </cell>
          <cell r="M462" t="str">
            <v>N</v>
          </cell>
          <cell r="N462" t="str">
            <v>N</v>
          </cell>
          <cell r="O462" t="str">
            <v>N</v>
          </cell>
          <cell r="P462" t="str">
            <v>N</v>
          </cell>
          <cell r="Q462" t="str">
            <v>N</v>
          </cell>
          <cell r="R462">
            <v>1</v>
          </cell>
        </row>
        <row r="463">
          <cell r="A463" t="str">
            <v>E5100X</v>
          </cell>
          <cell r="B463" t="str">
            <v xml:space="preserve">Greater London Authority                          </v>
          </cell>
          <cell r="C463" t="str">
            <v>5100GP</v>
          </cell>
          <cell r="D463" t="str">
            <v>T</v>
          </cell>
          <cell r="E463" t="str">
            <v xml:space="preserve">GP - Greater London Authority                     </v>
          </cell>
          <cell r="F463" t="str">
            <v>Y</v>
          </cell>
          <cell r="G463" t="str">
            <v>N</v>
          </cell>
          <cell r="H463" t="str">
            <v>N</v>
          </cell>
          <cell r="I463" t="str">
            <v>N</v>
          </cell>
          <cell r="J463" t="str">
            <v>Y</v>
          </cell>
          <cell r="K463" t="str">
            <v>N</v>
          </cell>
          <cell r="L463" t="str">
            <v>N</v>
          </cell>
          <cell r="M463" t="str">
            <v>N</v>
          </cell>
          <cell r="N463" t="str">
            <v>N</v>
          </cell>
          <cell r="O463" t="str">
            <v>N</v>
          </cell>
          <cell r="P463" t="str">
            <v>N</v>
          </cell>
          <cell r="Q463" t="str">
            <v>N</v>
          </cell>
          <cell r="R463">
            <v>1</v>
          </cell>
        </row>
        <row r="464">
          <cell r="A464" t="str">
            <v>E5101X</v>
          </cell>
          <cell r="B464" t="str">
            <v xml:space="preserve">London Development Agency                         </v>
          </cell>
          <cell r="C464" t="str">
            <v>5101GP</v>
          </cell>
          <cell r="D464" t="str">
            <v>T</v>
          </cell>
          <cell r="E464" t="str">
            <v xml:space="preserve">GP - London Development Agency                    </v>
          </cell>
          <cell r="F464" t="str">
            <v>Y</v>
          </cell>
          <cell r="G464" t="str">
            <v>N</v>
          </cell>
          <cell r="H464" t="str">
            <v>N</v>
          </cell>
          <cell r="I464" t="str">
            <v>N</v>
          </cell>
          <cell r="J464" t="str">
            <v>Y</v>
          </cell>
          <cell r="K464" t="str">
            <v>N</v>
          </cell>
          <cell r="L464" t="str">
            <v>N</v>
          </cell>
          <cell r="M464" t="str">
            <v>N</v>
          </cell>
          <cell r="N464" t="str">
            <v>N</v>
          </cell>
          <cell r="O464" t="str">
            <v>N</v>
          </cell>
          <cell r="P464" t="str">
            <v>N</v>
          </cell>
          <cell r="Q464" t="str">
            <v>N</v>
          </cell>
          <cell r="R464">
            <v>1</v>
          </cell>
        </row>
        <row r="465">
          <cell r="A465" t="str">
            <v>E5102X</v>
          </cell>
          <cell r="B465" t="str">
            <v xml:space="preserve">London Fire and Emergency Planning Authority      </v>
          </cell>
          <cell r="C465" t="str">
            <v>5102GP</v>
          </cell>
          <cell r="D465" t="str">
            <v>T</v>
          </cell>
          <cell r="E465" t="str">
            <v xml:space="preserve">GP - London Fire and Emergency Planning Authority </v>
          </cell>
          <cell r="F465" t="str">
            <v>Y</v>
          </cell>
          <cell r="G465" t="str">
            <v>N</v>
          </cell>
          <cell r="H465" t="str">
            <v>N</v>
          </cell>
          <cell r="I465" t="str">
            <v>N</v>
          </cell>
          <cell r="J465" t="str">
            <v>Y</v>
          </cell>
          <cell r="K465" t="str">
            <v>N</v>
          </cell>
          <cell r="L465" t="str">
            <v>N</v>
          </cell>
          <cell r="M465" t="str">
            <v>N</v>
          </cell>
          <cell r="N465" t="str">
            <v>N</v>
          </cell>
          <cell r="O465" t="str">
            <v>N</v>
          </cell>
          <cell r="P465" t="str">
            <v>N</v>
          </cell>
          <cell r="Q465" t="str">
            <v>N</v>
          </cell>
          <cell r="R465">
            <v>1</v>
          </cell>
        </row>
        <row r="466">
          <cell r="A466" t="str">
            <v>E5103X</v>
          </cell>
          <cell r="B466" t="str">
            <v xml:space="preserve">Metropolitan Police Authority                     </v>
          </cell>
          <cell r="C466" t="str">
            <v>5103GP</v>
          </cell>
          <cell r="D466" t="str">
            <v>T</v>
          </cell>
          <cell r="E466" t="str">
            <v xml:space="preserve">GP - Metropolitan Police Authority                </v>
          </cell>
          <cell r="F466" t="str">
            <v>Y</v>
          </cell>
          <cell r="G466" t="str">
            <v>N</v>
          </cell>
          <cell r="H466" t="str">
            <v>N</v>
          </cell>
          <cell r="I466" t="str">
            <v>N</v>
          </cell>
          <cell r="J466" t="str">
            <v>Y</v>
          </cell>
          <cell r="K466" t="str">
            <v>N</v>
          </cell>
          <cell r="L466" t="str">
            <v>N</v>
          </cell>
          <cell r="M466" t="str">
            <v>N</v>
          </cell>
          <cell r="N466" t="str">
            <v>N</v>
          </cell>
          <cell r="O466" t="str">
            <v>N</v>
          </cell>
          <cell r="P466" t="str">
            <v>N</v>
          </cell>
          <cell r="Q466" t="str">
            <v>N</v>
          </cell>
          <cell r="R466">
            <v>1</v>
          </cell>
        </row>
        <row r="467">
          <cell r="A467" t="str">
            <v>E5104X</v>
          </cell>
          <cell r="B467" t="str">
            <v xml:space="preserve">Transport for London                              </v>
          </cell>
          <cell r="C467" t="str">
            <v>5104GP</v>
          </cell>
          <cell r="D467" t="str">
            <v>T</v>
          </cell>
          <cell r="E467" t="str">
            <v xml:space="preserve">GP - Transport for London                         </v>
          </cell>
          <cell r="F467" t="str">
            <v>Y</v>
          </cell>
          <cell r="G467" t="str">
            <v>N</v>
          </cell>
          <cell r="H467" t="str">
            <v>N</v>
          </cell>
          <cell r="I467" t="str">
            <v>N</v>
          </cell>
          <cell r="J467" t="str">
            <v>Y</v>
          </cell>
          <cell r="K467" t="str">
            <v>N</v>
          </cell>
          <cell r="L467" t="str">
            <v>N</v>
          </cell>
          <cell r="M467" t="str">
            <v>N</v>
          </cell>
          <cell r="N467" t="str">
            <v>N</v>
          </cell>
          <cell r="O467" t="str">
            <v>N</v>
          </cell>
          <cell r="P467" t="str">
            <v>N</v>
          </cell>
          <cell r="Q467" t="str">
            <v>N</v>
          </cell>
          <cell r="R467">
            <v>1</v>
          </cell>
        </row>
        <row r="468">
          <cell r="A468" t="str">
            <v>E5105X</v>
          </cell>
          <cell r="B468" t="str">
            <v xml:space="preserve">Museum of London                                  </v>
          </cell>
          <cell r="C468" t="str">
            <v>5105GP</v>
          </cell>
          <cell r="D468" t="str">
            <v>T</v>
          </cell>
          <cell r="E468" t="str">
            <v xml:space="preserve">GP - Museum of London                             </v>
          </cell>
          <cell r="F468" t="str">
            <v>Y</v>
          </cell>
          <cell r="G468" t="str">
            <v>N</v>
          </cell>
          <cell r="H468" t="str">
            <v>Y</v>
          </cell>
          <cell r="I468" t="str">
            <v>N</v>
          </cell>
          <cell r="J468" t="str">
            <v>N</v>
          </cell>
          <cell r="K468" t="str">
            <v>N</v>
          </cell>
          <cell r="L468" t="str">
            <v>N</v>
          </cell>
          <cell r="M468" t="str">
            <v>N</v>
          </cell>
          <cell r="N468" t="str">
            <v>N</v>
          </cell>
          <cell r="O468" t="str">
            <v>N</v>
          </cell>
          <cell r="P468" t="str">
            <v>N</v>
          </cell>
          <cell r="Q468" t="str">
            <v>N</v>
          </cell>
          <cell r="R468">
            <v>0</v>
          </cell>
        </row>
        <row r="469">
          <cell r="A469" t="str">
            <v>E5106X</v>
          </cell>
          <cell r="B469" t="str">
            <v xml:space="preserve">London Legacy Development Corporation             </v>
          </cell>
          <cell r="C469" t="str">
            <v>5106GP</v>
          </cell>
          <cell r="D469" t="str">
            <v>T</v>
          </cell>
          <cell r="E469" t="str">
            <v xml:space="preserve">GP - London Legacy Development Corporation        </v>
          </cell>
          <cell r="F469" t="str">
            <v>Y</v>
          </cell>
          <cell r="G469" t="str">
            <v>N</v>
          </cell>
          <cell r="H469" t="str">
            <v>N</v>
          </cell>
          <cell r="I469" t="str">
            <v>N</v>
          </cell>
          <cell r="J469" t="str">
            <v>Y</v>
          </cell>
          <cell r="K469" t="str">
            <v>N</v>
          </cell>
          <cell r="L469" t="str">
            <v>N</v>
          </cell>
          <cell r="M469" t="str">
            <v>N</v>
          </cell>
          <cell r="N469" t="str">
            <v>N</v>
          </cell>
          <cell r="O469" t="str">
            <v>N</v>
          </cell>
          <cell r="P469" t="str">
            <v>N</v>
          </cell>
          <cell r="Q469" t="str">
            <v>N</v>
          </cell>
          <cell r="R469">
            <v>1</v>
          </cell>
        </row>
        <row r="470">
          <cell r="A470" t="str">
            <v>E6101X</v>
          </cell>
          <cell r="B470" t="str">
            <v xml:space="preserve">Avon Fire Authority                               </v>
          </cell>
          <cell r="C470" t="str">
            <v>6101GP</v>
          </cell>
          <cell r="D470" t="str">
            <v>T</v>
          </cell>
          <cell r="E470" t="str">
            <v xml:space="preserve">GP - Avon Fire Authority                          </v>
          </cell>
          <cell r="F470" t="str">
            <v>Y</v>
          </cell>
          <cell r="G470" t="str">
            <v>N</v>
          </cell>
          <cell r="H470" t="str">
            <v>N</v>
          </cell>
          <cell r="I470" t="str">
            <v>N</v>
          </cell>
          <cell r="J470" t="str">
            <v>Y</v>
          </cell>
          <cell r="K470" t="str">
            <v>N</v>
          </cell>
          <cell r="L470" t="str">
            <v>N</v>
          </cell>
          <cell r="M470" t="str">
            <v>N</v>
          </cell>
          <cell r="N470" t="str">
            <v>N</v>
          </cell>
          <cell r="O470" t="str">
            <v>N</v>
          </cell>
          <cell r="P470" t="str">
            <v>N</v>
          </cell>
          <cell r="Q470" t="str">
            <v>N</v>
          </cell>
          <cell r="R470">
            <v>1</v>
          </cell>
        </row>
        <row r="471">
          <cell r="A471" t="str">
            <v>E6102X</v>
          </cell>
          <cell r="B471" t="str">
            <v xml:space="preserve">Bedfordshire and Luton Fire Authority             </v>
          </cell>
          <cell r="C471" t="str">
            <v>6102GP</v>
          </cell>
          <cell r="D471" t="str">
            <v>T</v>
          </cell>
          <cell r="E471" t="str">
            <v xml:space="preserve">GP - Bedfordshire and Luton Fire Authority        </v>
          </cell>
          <cell r="F471" t="str">
            <v>Y</v>
          </cell>
          <cell r="G471" t="str">
            <v>N</v>
          </cell>
          <cell r="H471" t="str">
            <v>N</v>
          </cell>
          <cell r="I471" t="str">
            <v>N</v>
          </cell>
          <cell r="J471" t="str">
            <v>Y</v>
          </cell>
          <cell r="K471" t="str">
            <v>N</v>
          </cell>
          <cell r="L471" t="str">
            <v>N</v>
          </cell>
          <cell r="M471" t="str">
            <v>N</v>
          </cell>
          <cell r="N471" t="str">
            <v>N</v>
          </cell>
          <cell r="O471" t="str">
            <v>N</v>
          </cell>
          <cell r="P471" t="str">
            <v>N</v>
          </cell>
          <cell r="Q471" t="str">
            <v>N</v>
          </cell>
          <cell r="R471">
            <v>1</v>
          </cell>
        </row>
        <row r="472">
          <cell r="A472" t="str">
            <v>E6103X</v>
          </cell>
          <cell r="B472" t="str">
            <v xml:space="preserve">Royal Berkshire Fire Authority                    </v>
          </cell>
          <cell r="C472" t="str">
            <v>6103GP</v>
          </cell>
          <cell r="D472" t="str">
            <v>T</v>
          </cell>
          <cell r="E472" t="str">
            <v xml:space="preserve">GP - Royal Berkshire Fire Authority               </v>
          </cell>
          <cell r="F472" t="str">
            <v>Y</v>
          </cell>
          <cell r="G472" t="str">
            <v>N</v>
          </cell>
          <cell r="H472" t="str">
            <v>N</v>
          </cell>
          <cell r="I472" t="str">
            <v>N</v>
          </cell>
          <cell r="J472" t="str">
            <v>Y</v>
          </cell>
          <cell r="K472" t="str">
            <v>N</v>
          </cell>
          <cell r="L472" t="str">
            <v>N</v>
          </cell>
          <cell r="M472" t="str">
            <v>N</v>
          </cell>
          <cell r="N472" t="str">
            <v>N</v>
          </cell>
          <cell r="O472" t="str">
            <v>N</v>
          </cell>
          <cell r="P472" t="str">
            <v>N</v>
          </cell>
          <cell r="Q472" t="str">
            <v>N</v>
          </cell>
          <cell r="R472">
            <v>1</v>
          </cell>
        </row>
        <row r="473">
          <cell r="A473" t="str">
            <v>E6104X</v>
          </cell>
          <cell r="B473" t="str">
            <v xml:space="preserve">Buckinghamshire and Milton Keynes Fire Authority  </v>
          </cell>
          <cell r="C473" t="str">
            <v>6104GP</v>
          </cell>
          <cell r="D473" t="str">
            <v>T</v>
          </cell>
          <cell r="E473" t="str">
            <v>GP - Buckinghamshire and Milton Keynes Fire Author</v>
          </cell>
          <cell r="F473" t="str">
            <v>Y</v>
          </cell>
          <cell r="G473" t="str">
            <v>N</v>
          </cell>
          <cell r="H473" t="str">
            <v>N</v>
          </cell>
          <cell r="I473" t="str">
            <v>N</v>
          </cell>
          <cell r="J473" t="str">
            <v>Y</v>
          </cell>
          <cell r="K473" t="str">
            <v>N</v>
          </cell>
          <cell r="L473" t="str">
            <v>N</v>
          </cell>
          <cell r="M473" t="str">
            <v>N</v>
          </cell>
          <cell r="N473" t="str">
            <v>N</v>
          </cell>
          <cell r="O473" t="str">
            <v>N</v>
          </cell>
          <cell r="P473" t="str">
            <v>N</v>
          </cell>
          <cell r="Q473" t="str">
            <v>N</v>
          </cell>
          <cell r="R473">
            <v>1</v>
          </cell>
        </row>
        <row r="474">
          <cell r="A474" t="str">
            <v>E6105X</v>
          </cell>
          <cell r="B474" t="str">
            <v xml:space="preserve">Cambridgeshire and Peterborough Fire Authority    </v>
          </cell>
          <cell r="C474" t="str">
            <v>6105GP</v>
          </cell>
          <cell r="D474" t="str">
            <v>T</v>
          </cell>
          <cell r="E474" t="str">
            <v>GP - Cambridgeshire and Peterborough Fire Authorit</v>
          </cell>
          <cell r="F474" t="str">
            <v>Y</v>
          </cell>
          <cell r="G474" t="str">
            <v>N</v>
          </cell>
          <cell r="H474" t="str">
            <v>N</v>
          </cell>
          <cell r="I474" t="str">
            <v>N</v>
          </cell>
          <cell r="J474" t="str">
            <v>Y</v>
          </cell>
          <cell r="K474" t="str">
            <v>N</v>
          </cell>
          <cell r="L474" t="str">
            <v>N</v>
          </cell>
          <cell r="M474" t="str">
            <v>N</v>
          </cell>
          <cell r="N474" t="str">
            <v>N</v>
          </cell>
          <cell r="O474" t="str">
            <v>N</v>
          </cell>
          <cell r="P474" t="str">
            <v>N</v>
          </cell>
          <cell r="Q474" t="str">
            <v>N</v>
          </cell>
          <cell r="R474">
            <v>1</v>
          </cell>
        </row>
        <row r="475">
          <cell r="A475" t="str">
            <v>E6106X</v>
          </cell>
          <cell r="B475" t="str">
            <v xml:space="preserve">Cheshire Fire Authority                           </v>
          </cell>
          <cell r="C475" t="str">
            <v>6106GP</v>
          </cell>
          <cell r="D475" t="str">
            <v>T</v>
          </cell>
          <cell r="E475" t="str">
            <v xml:space="preserve">GP - Cheshire Fire Authority                      </v>
          </cell>
          <cell r="F475" t="str">
            <v>Y</v>
          </cell>
          <cell r="G475" t="str">
            <v>N</v>
          </cell>
          <cell r="H475" t="str">
            <v>N</v>
          </cell>
          <cell r="I475" t="str">
            <v>N</v>
          </cell>
          <cell r="J475" t="str">
            <v>Y</v>
          </cell>
          <cell r="K475" t="str">
            <v>N</v>
          </cell>
          <cell r="L475" t="str">
            <v>N</v>
          </cell>
          <cell r="M475" t="str">
            <v>N</v>
          </cell>
          <cell r="N475" t="str">
            <v>N</v>
          </cell>
          <cell r="O475" t="str">
            <v>N</v>
          </cell>
          <cell r="P475" t="str">
            <v>N</v>
          </cell>
          <cell r="Q475" t="str">
            <v>N</v>
          </cell>
          <cell r="R475">
            <v>1</v>
          </cell>
        </row>
        <row r="476">
          <cell r="A476" t="str">
            <v>E6107X</v>
          </cell>
          <cell r="B476" t="str">
            <v xml:space="preserve">Cleveland Fire Authority                          </v>
          </cell>
          <cell r="C476" t="str">
            <v>6107GP</v>
          </cell>
          <cell r="D476" t="str">
            <v>T</v>
          </cell>
          <cell r="E476" t="str">
            <v xml:space="preserve">GP - Cleveland Fire Authority                     </v>
          </cell>
          <cell r="F476" t="str">
            <v>Y</v>
          </cell>
          <cell r="G476" t="str">
            <v>N</v>
          </cell>
          <cell r="H476" t="str">
            <v>N</v>
          </cell>
          <cell r="I476" t="str">
            <v>N</v>
          </cell>
          <cell r="J476" t="str">
            <v>Y</v>
          </cell>
          <cell r="K476" t="str">
            <v>N</v>
          </cell>
          <cell r="L476" t="str">
            <v>N</v>
          </cell>
          <cell r="M476" t="str">
            <v>N</v>
          </cell>
          <cell r="N476" t="str">
            <v>N</v>
          </cell>
          <cell r="O476" t="str">
            <v>N</v>
          </cell>
          <cell r="P476" t="str">
            <v>N</v>
          </cell>
          <cell r="Q476" t="str">
            <v>N</v>
          </cell>
          <cell r="R476">
            <v>1</v>
          </cell>
        </row>
        <row r="477">
          <cell r="A477" t="str">
            <v>E6110X</v>
          </cell>
          <cell r="B477" t="str">
            <v xml:space="preserve">Derbyshire Fire Authority                         </v>
          </cell>
          <cell r="C477" t="str">
            <v>6110GP</v>
          </cell>
          <cell r="D477" t="str">
            <v>T</v>
          </cell>
          <cell r="E477" t="str">
            <v xml:space="preserve">GP - Derbyshire Fire Authority                    </v>
          </cell>
          <cell r="F477" t="str">
            <v>Y</v>
          </cell>
          <cell r="G477" t="str">
            <v>N</v>
          </cell>
          <cell r="H477" t="str">
            <v>N</v>
          </cell>
          <cell r="I477" t="str">
            <v>N</v>
          </cell>
          <cell r="J477" t="str">
            <v>Y</v>
          </cell>
          <cell r="K477" t="str">
            <v>N</v>
          </cell>
          <cell r="L477" t="str">
            <v>N</v>
          </cell>
          <cell r="M477" t="str">
            <v>N</v>
          </cell>
          <cell r="N477" t="str">
            <v>N</v>
          </cell>
          <cell r="O477" t="str">
            <v>N</v>
          </cell>
          <cell r="P477" t="str">
            <v>N</v>
          </cell>
          <cell r="Q477" t="str">
            <v>N</v>
          </cell>
          <cell r="R477">
            <v>1</v>
          </cell>
        </row>
        <row r="478">
          <cell r="A478" t="str">
            <v>E6112X</v>
          </cell>
          <cell r="B478" t="str">
            <v xml:space="preserve">Dorset Fire Authority                             </v>
          </cell>
          <cell r="C478" t="str">
            <v>6112GP</v>
          </cell>
          <cell r="D478" t="str">
            <v>T</v>
          </cell>
          <cell r="E478" t="str">
            <v xml:space="preserve">GP - Dorset Fire Authority                        </v>
          </cell>
          <cell r="F478" t="str">
            <v>Y</v>
          </cell>
          <cell r="G478" t="str">
            <v>N</v>
          </cell>
          <cell r="H478" t="str">
            <v>N</v>
          </cell>
          <cell r="I478" t="str">
            <v>N</v>
          </cell>
          <cell r="J478" t="str">
            <v>Y</v>
          </cell>
          <cell r="K478" t="str">
            <v>N</v>
          </cell>
          <cell r="L478" t="str">
            <v>N</v>
          </cell>
          <cell r="M478" t="str">
            <v>N</v>
          </cell>
          <cell r="N478" t="str">
            <v>N</v>
          </cell>
          <cell r="O478" t="str">
            <v>N</v>
          </cell>
          <cell r="P478" t="str">
            <v>N</v>
          </cell>
          <cell r="Q478" t="str">
            <v>N</v>
          </cell>
          <cell r="R478">
            <v>1</v>
          </cell>
        </row>
        <row r="479">
          <cell r="A479" t="str">
            <v>E6113X</v>
          </cell>
          <cell r="B479" t="str">
            <v>County Durham &amp; Darlington Fire &amp; Rescue Authority</v>
          </cell>
          <cell r="C479" t="str">
            <v>6113GP</v>
          </cell>
          <cell r="D479" t="str">
            <v>T</v>
          </cell>
          <cell r="E479" t="str">
            <v>GP - County Durham &amp; Darlington Fire &amp; Rescue Auth</v>
          </cell>
          <cell r="F479" t="str">
            <v>Y</v>
          </cell>
          <cell r="G479" t="str">
            <v>N</v>
          </cell>
          <cell r="H479" t="str">
            <v>N</v>
          </cell>
          <cell r="I479" t="str">
            <v>N</v>
          </cell>
          <cell r="J479" t="str">
            <v>Y</v>
          </cell>
          <cell r="K479" t="str">
            <v>N</v>
          </cell>
          <cell r="L479" t="str">
            <v>N</v>
          </cell>
          <cell r="M479" t="str">
            <v>N</v>
          </cell>
          <cell r="N479" t="str">
            <v>N</v>
          </cell>
          <cell r="O479" t="str">
            <v>N</v>
          </cell>
          <cell r="P479" t="str">
            <v>N</v>
          </cell>
          <cell r="Q479" t="str">
            <v>N</v>
          </cell>
          <cell r="R479">
            <v>1</v>
          </cell>
        </row>
        <row r="480">
          <cell r="A480" t="str">
            <v>E6114X</v>
          </cell>
          <cell r="B480" t="str">
            <v xml:space="preserve">East Sussex Fire Authority                        </v>
          </cell>
          <cell r="C480" t="str">
            <v>6114GP</v>
          </cell>
          <cell r="D480" t="str">
            <v>T</v>
          </cell>
          <cell r="E480" t="str">
            <v xml:space="preserve">GP - East Sussex Fire Authority                   </v>
          </cell>
          <cell r="F480" t="str">
            <v>Y</v>
          </cell>
          <cell r="G480" t="str">
            <v>N</v>
          </cell>
          <cell r="H480" t="str">
            <v>N</v>
          </cell>
          <cell r="I480" t="str">
            <v>N</v>
          </cell>
          <cell r="J480" t="str">
            <v>Y</v>
          </cell>
          <cell r="K480" t="str">
            <v>N</v>
          </cell>
          <cell r="L480" t="str">
            <v>N</v>
          </cell>
          <cell r="M480" t="str">
            <v>N</v>
          </cell>
          <cell r="N480" t="str">
            <v>N</v>
          </cell>
          <cell r="O480" t="str">
            <v>N</v>
          </cell>
          <cell r="P480" t="str">
            <v>N</v>
          </cell>
          <cell r="Q480" t="str">
            <v>N</v>
          </cell>
          <cell r="R480">
            <v>1</v>
          </cell>
        </row>
        <row r="481">
          <cell r="A481" t="str">
            <v>E6115X</v>
          </cell>
          <cell r="B481" t="str">
            <v xml:space="preserve">Essex Fire Authority                              </v>
          </cell>
          <cell r="C481" t="str">
            <v>6115GP</v>
          </cell>
          <cell r="D481" t="str">
            <v>T</v>
          </cell>
          <cell r="E481" t="str">
            <v xml:space="preserve">GP - Essex Fire Authority                         </v>
          </cell>
          <cell r="F481" t="str">
            <v>Y</v>
          </cell>
          <cell r="G481" t="str">
            <v>N</v>
          </cell>
          <cell r="H481" t="str">
            <v>N</v>
          </cell>
          <cell r="I481" t="str">
            <v>N</v>
          </cell>
          <cell r="J481" t="str">
            <v>Y</v>
          </cell>
          <cell r="K481" t="str">
            <v>N</v>
          </cell>
          <cell r="L481" t="str">
            <v>N</v>
          </cell>
          <cell r="M481" t="str">
            <v>N</v>
          </cell>
          <cell r="N481" t="str">
            <v>N</v>
          </cell>
          <cell r="O481" t="str">
            <v>N</v>
          </cell>
          <cell r="P481" t="str">
            <v>N</v>
          </cell>
          <cell r="Q481" t="str">
            <v>N</v>
          </cell>
          <cell r="R481">
            <v>1</v>
          </cell>
        </row>
        <row r="482">
          <cell r="A482" t="str">
            <v>E6117X</v>
          </cell>
          <cell r="B482" t="str">
            <v xml:space="preserve">Hampshire Fire and Rescue Authority               </v>
          </cell>
          <cell r="C482" t="str">
            <v>6117GP</v>
          </cell>
          <cell r="D482" t="str">
            <v>T</v>
          </cell>
          <cell r="E482" t="str">
            <v xml:space="preserve">GP - Hampshire Fire and Rescue Authority          </v>
          </cell>
          <cell r="F482" t="str">
            <v>Y</v>
          </cell>
          <cell r="G482" t="str">
            <v>N</v>
          </cell>
          <cell r="H482" t="str">
            <v>N</v>
          </cell>
          <cell r="I482" t="str">
            <v>N</v>
          </cell>
          <cell r="J482" t="str">
            <v>Y</v>
          </cell>
          <cell r="K482" t="str">
            <v>N</v>
          </cell>
          <cell r="L482" t="str">
            <v>N</v>
          </cell>
          <cell r="M482" t="str">
            <v>N</v>
          </cell>
          <cell r="N482" t="str">
            <v>N</v>
          </cell>
          <cell r="O482" t="str">
            <v>N</v>
          </cell>
          <cell r="P482" t="str">
            <v>N</v>
          </cell>
          <cell r="Q482" t="str">
            <v>N</v>
          </cell>
          <cell r="R482">
            <v>1</v>
          </cell>
        </row>
        <row r="483">
          <cell r="A483" t="str">
            <v>E6118X</v>
          </cell>
          <cell r="B483" t="str">
            <v xml:space="preserve">Hereford and Worcester Fire and Rescue Authority  </v>
          </cell>
          <cell r="C483" t="str">
            <v>6118GP</v>
          </cell>
          <cell r="D483" t="str">
            <v>T</v>
          </cell>
          <cell r="E483" t="str">
            <v>GP - Hereford and Worcester Fire and Rescue Author</v>
          </cell>
          <cell r="F483" t="str">
            <v>Y</v>
          </cell>
          <cell r="G483" t="str">
            <v>N</v>
          </cell>
          <cell r="H483" t="str">
            <v>N</v>
          </cell>
          <cell r="I483" t="str">
            <v>N</v>
          </cell>
          <cell r="J483" t="str">
            <v>Y</v>
          </cell>
          <cell r="K483" t="str">
            <v>N</v>
          </cell>
          <cell r="L483" t="str">
            <v>N</v>
          </cell>
          <cell r="M483" t="str">
            <v>N</v>
          </cell>
          <cell r="N483" t="str">
            <v>N</v>
          </cell>
          <cell r="O483" t="str">
            <v>N</v>
          </cell>
          <cell r="P483" t="str">
            <v>N</v>
          </cell>
          <cell r="Q483" t="str">
            <v>N</v>
          </cell>
          <cell r="R483">
            <v>1</v>
          </cell>
        </row>
        <row r="484">
          <cell r="A484" t="str">
            <v>E6120X</v>
          </cell>
          <cell r="B484" t="str">
            <v xml:space="preserve">Humberside Fire Authority                         </v>
          </cell>
          <cell r="C484" t="str">
            <v>6120GP</v>
          </cell>
          <cell r="D484" t="str">
            <v>T</v>
          </cell>
          <cell r="E484" t="str">
            <v xml:space="preserve">GP - Humberside Fire Authority                    </v>
          </cell>
          <cell r="F484" t="str">
            <v>Y</v>
          </cell>
          <cell r="G484" t="str">
            <v>N</v>
          </cell>
          <cell r="H484" t="str">
            <v>N</v>
          </cell>
          <cell r="I484" t="str">
            <v>N</v>
          </cell>
          <cell r="J484" t="str">
            <v>Y</v>
          </cell>
          <cell r="K484" t="str">
            <v>N</v>
          </cell>
          <cell r="L484" t="str">
            <v>N</v>
          </cell>
          <cell r="M484" t="str">
            <v>N</v>
          </cell>
          <cell r="N484" t="str">
            <v>N</v>
          </cell>
          <cell r="O484" t="str">
            <v>N</v>
          </cell>
          <cell r="P484" t="str">
            <v>N</v>
          </cell>
          <cell r="Q484" t="str">
            <v>N</v>
          </cell>
          <cell r="R484">
            <v>1</v>
          </cell>
        </row>
        <row r="485">
          <cell r="A485" t="str">
            <v>E6122X</v>
          </cell>
          <cell r="B485" t="str">
            <v xml:space="preserve">Kent and Medway Fire and Rescue Authority         </v>
          </cell>
          <cell r="C485" t="str">
            <v>6122GP</v>
          </cell>
          <cell r="D485" t="str">
            <v>T</v>
          </cell>
          <cell r="E485" t="str">
            <v xml:space="preserve">GP - Kent and Medway Fire and Rescue Authority    </v>
          </cell>
          <cell r="F485" t="str">
            <v>Y</v>
          </cell>
          <cell r="G485" t="str">
            <v>N</v>
          </cell>
          <cell r="H485" t="str">
            <v>N</v>
          </cell>
          <cell r="I485" t="str">
            <v>N</v>
          </cell>
          <cell r="J485" t="str">
            <v>Y</v>
          </cell>
          <cell r="K485" t="str">
            <v>N</v>
          </cell>
          <cell r="L485" t="str">
            <v>N</v>
          </cell>
          <cell r="M485" t="str">
            <v>N</v>
          </cell>
          <cell r="N485" t="str">
            <v>N</v>
          </cell>
          <cell r="O485" t="str">
            <v>N</v>
          </cell>
          <cell r="P485" t="str">
            <v>N</v>
          </cell>
          <cell r="Q485" t="str">
            <v>N</v>
          </cell>
          <cell r="R485">
            <v>1</v>
          </cell>
        </row>
        <row r="486">
          <cell r="A486" t="str">
            <v>E6123X</v>
          </cell>
          <cell r="B486" t="str">
            <v xml:space="preserve">Lancashire Fire Authority                         </v>
          </cell>
          <cell r="C486" t="str">
            <v>6123GP</v>
          </cell>
          <cell r="D486" t="str">
            <v>T</v>
          </cell>
          <cell r="E486" t="str">
            <v xml:space="preserve">GP - Lancashire Fire Authority                    </v>
          </cell>
          <cell r="F486" t="str">
            <v>Y</v>
          </cell>
          <cell r="G486" t="str">
            <v>N</v>
          </cell>
          <cell r="H486" t="str">
            <v>N</v>
          </cell>
          <cell r="I486" t="str">
            <v>N</v>
          </cell>
          <cell r="J486" t="str">
            <v>Y</v>
          </cell>
          <cell r="K486" t="str">
            <v>N</v>
          </cell>
          <cell r="L486" t="str">
            <v>N</v>
          </cell>
          <cell r="M486" t="str">
            <v>N</v>
          </cell>
          <cell r="N486" t="str">
            <v>N</v>
          </cell>
          <cell r="O486" t="str">
            <v>N</v>
          </cell>
          <cell r="P486" t="str">
            <v>N</v>
          </cell>
          <cell r="Q486" t="str">
            <v>N</v>
          </cell>
          <cell r="R486">
            <v>1</v>
          </cell>
        </row>
        <row r="487">
          <cell r="A487" t="str">
            <v>E6124X</v>
          </cell>
          <cell r="B487" t="str">
            <v>Leicester Leicshire &amp; Rutland Cmbed Fire Authority</v>
          </cell>
          <cell r="C487" t="str">
            <v>6124GP</v>
          </cell>
          <cell r="D487" t="str">
            <v>T</v>
          </cell>
          <cell r="E487" t="str">
            <v>GP - Leicester Leicshire &amp; Rutland Cmbed Fire Auth</v>
          </cell>
          <cell r="F487" t="str">
            <v>Y</v>
          </cell>
          <cell r="G487" t="str">
            <v>N</v>
          </cell>
          <cell r="H487" t="str">
            <v>N</v>
          </cell>
          <cell r="I487" t="str">
            <v>N</v>
          </cell>
          <cell r="J487" t="str">
            <v>Y</v>
          </cell>
          <cell r="K487" t="str">
            <v>N</v>
          </cell>
          <cell r="L487" t="str">
            <v>N</v>
          </cell>
          <cell r="M487" t="str">
            <v>N</v>
          </cell>
          <cell r="N487" t="str">
            <v>N</v>
          </cell>
          <cell r="O487" t="str">
            <v>N</v>
          </cell>
          <cell r="P487" t="str">
            <v>N</v>
          </cell>
          <cell r="Q487" t="str">
            <v>N</v>
          </cell>
          <cell r="R487">
            <v>1</v>
          </cell>
        </row>
        <row r="488">
          <cell r="A488" t="str">
            <v>E6127X</v>
          </cell>
          <cell r="B488" t="str">
            <v xml:space="preserve">North Yorkshire Fire and Rescue Authority         </v>
          </cell>
          <cell r="C488" t="str">
            <v>6127GP</v>
          </cell>
          <cell r="D488" t="str">
            <v>T</v>
          </cell>
          <cell r="E488" t="str">
            <v xml:space="preserve">GP - North Yorkshire Fire and Rescue Authority    </v>
          </cell>
          <cell r="F488" t="str">
            <v>Y</v>
          </cell>
          <cell r="G488" t="str">
            <v>N</v>
          </cell>
          <cell r="H488" t="str">
            <v>N</v>
          </cell>
          <cell r="I488" t="str">
            <v>N</v>
          </cell>
          <cell r="J488" t="str">
            <v>Y</v>
          </cell>
          <cell r="K488" t="str">
            <v>N</v>
          </cell>
          <cell r="L488" t="str">
            <v>N</v>
          </cell>
          <cell r="M488" t="str">
            <v>N</v>
          </cell>
          <cell r="N488" t="str">
            <v>N</v>
          </cell>
          <cell r="O488" t="str">
            <v>N</v>
          </cell>
          <cell r="P488" t="str">
            <v>N</v>
          </cell>
          <cell r="Q488" t="str">
            <v>N</v>
          </cell>
          <cell r="R488">
            <v>1</v>
          </cell>
        </row>
        <row r="489">
          <cell r="A489" t="str">
            <v>E6130X</v>
          </cell>
          <cell r="B489" t="str">
            <v>Notts &amp; City of Nottingham Fire &amp; Rescue Authority</v>
          </cell>
          <cell r="C489" t="str">
            <v>6130GP</v>
          </cell>
          <cell r="D489" t="str">
            <v>T</v>
          </cell>
          <cell r="E489" t="str">
            <v>GP - Notts &amp; City of Nottingham Fire &amp; Rescue Auth</v>
          </cell>
          <cell r="F489" t="str">
            <v>Y</v>
          </cell>
          <cell r="G489" t="str">
            <v>N</v>
          </cell>
          <cell r="H489" t="str">
            <v>N</v>
          </cell>
          <cell r="I489" t="str">
            <v>N</v>
          </cell>
          <cell r="J489" t="str">
            <v>Y</v>
          </cell>
          <cell r="K489" t="str">
            <v>N</v>
          </cell>
          <cell r="L489" t="str">
            <v>N</v>
          </cell>
          <cell r="M489" t="str">
            <v>N</v>
          </cell>
          <cell r="N489" t="str">
            <v>N</v>
          </cell>
          <cell r="O489" t="str">
            <v>N</v>
          </cell>
          <cell r="P489" t="str">
            <v>N</v>
          </cell>
          <cell r="Q489" t="str">
            <v>N</v>
          </cell>
          <cell r="R489">
            <v>1</v>
          </cell>
        </row>
        <row r="490">
          <cell r="A490" t="str">
            <v>E6132X</v>
          </cell>
          <cell r="B490" t="str">
            <v xml:space="preserve">Shropshire and Wrekin Fire Authority              </v>
          </cell>
          <cell r="C490" t="str">
            <v>6132GP</v>
          </cell>
          <cell r="D490" t="str">
            <v>T</v>
          </cell>
          <cell r="E490" t="str">
            <v xml:space="preserve">GP - Shropshire and Wrekin Fire Authority         </v>
          </cell>
          <cell r="F490" t="str">
            <v>Y</v>
          </cell>
          <cell r="G490" t="str">
            <v>N</v>
          </cell>
          <cell r="H490" t="str">
            <v>N</v>
          </cell>
          <cell r="I490" t="str">
            <v>N</v>
          </cell>
          <cell r="J490" t="str">
            <v>Y</v>
          </cell>
          <cell r="K490" t="str">
            <v>N</v>
          </cell>
          <cell r="L490" t="str">
            <v>N</v>
          </cell>
          <cell r="M490" t="str">
            <v>N</v>
          </cell>
          <cell r="N490" t="str">
            <v>N</v>
          </cell>
          <cell r="O490" t="str">
            <v>N</v>
          </cell>
          <cell r="P490" t="str">
            <v>N</v>
          </cell>
          <cell r="Q490" t="str">
            <v>N</v>
          </cell>
          <cell r="R490">
            <v>1</v>
          </cell>
        </row>
        <row r="491">
          <cell r="A491" t="str">
            <v>E6134X</v>
          </cell>
          <cell r="B491" t="str">
            <v xml:space="preserve">Stoke-on-Trent and Staffordshire Fire Authority   </v>
          </cell>
          <cell r="C491" t="str">
            <v>6134GP</v>
          </cell>
          <cell r="D491" t="str">
            <v>T</v>
          </cell>
          <cell r="E491" t="str">
            <v>GP - Stoke-on-Trent and Staffordshire Fire Authori</v>
          </cell>
          <cell r="F491" t="str">
            <v>Y</v>
          </cell>
          <cell r="G491" t="str">
            <v>N</v>
          </cell>
          <cell r="H491" t="str">
            <v>N</v>
          </cell>
          <cell r="I491" t="str">
            <v>N</v>
          </cell>
          <cell r="J491" t="str">
            <v>Y</v>
          </cell>
          <cell r="K491" t="str">
            <v>N</v>
          </cell>
          <cell r="L491" t="str">
            <v>N</v>
          </cell>
          <cell r="M491" t="str">
            <v>N</v>
          </cell>
          <cell r="N491" t="str">
            <v>N</v>
          </cell>
          <cell r="O491" t="str">
            <v>N</v>
          </cell>
          <cell r="P491" t="str">
            <v>N</v>
          </cell>
          <cell r="Q491" t="str">
            <v>N</v>
          </cell>
          <cell r="R491">
            <v>1</v>
          </cell>
        </row>
        <row r="492">
          <cell r="A492" t="str">
            <v>E6139X</v>
          </cell>
          <cell r="B492" t="str">
            <v xml:space="preserve">Wiltshire and Swindon Fire Authority              </v>
          </cell>
          <cell r="C492" t="str">
            <v>6139GP</v>
          </cell>
          <cell r="D492" t="str">
            <v>T</v>
          </cell>
          <cell r="E492" t="str">
            <v xml:space="preserve">GP - Wiltshire and Swindon Fire Authority         </v>
          </cell>
          <cell r="F492" t="str">
            <v>Y</v>
          </cell>
          <cell r="G492" t="str">
            <v>N</v>
          </cell>
          <cell r="H492" t="str">
            <v>N</v>
          </cell>
          <cell r="I492" t="str">
            <v>N</v>
          </cell>
          <cell r="J492" t="str">
            <v>Y</v>
          </cell>
          <cell r="K492" t="str">
            <v>N</v>
          </cell>
          <cell r="L492" t="str">
            <v>N</v>
          </cell>
          <cell r="M492" t="str">
            <v>N</v>
          </cell>
          <cell r="N492" t="str">
            <v>N</v>
          </cell>
          <cell r="O492" t="str">
            <v>N</v>
          </cell>
          <cell r="P492" t="str">
            <v>N</v>
          </cell>
          <cell r="Q492" t="str">
            <v>N</v>
          </cell>
          <cell r="R492">
            <v>1</v>
          </cell>
        </row>
        <row r="493">
          <cell r="A493" t="str">
            <v>E6142X</v>
          </cell>
          <cell r="B493" t="str">
            <v xml:space="preserve">Greater Manchester Fire &amp; Civil Defence Authority </v>
          </cell>
          <cell r="C493" t="str">
            <v>6142GP</v>
          </cell>
          <cell r="D493" t="str">
            <v>T</v>
          </cell>
          <cell r="E493" t="str">
            <v>GP - Greater Manchester Fire &amp; Civil Defence Autho</v>
          </cell>
          <cell r="F493" t="str">
            <v>Y</v>
          </cell>
          <cell r="G493" t="str">
            <v>N</v>
          </cell>
          <cell r="H493" t="str">
            <v>N</v>
          </cell>
          <cell r="I493" t="str">
            <v>N</v>
          </cell>
          <cell r="J493" t="str">
            <v>Y</v>
          </cell>
          <cell r="K493" t="str">
            <v>N</v>
          </cell>
          <cell r="L493" t="str">
            <v>N</v>
          </cell>
          <cell r="M493" t="str">
            <v>N</v>
          </cell>
          <cell r="N493" t="str">
            <v>N</v>
          </cell>
          <cell r="O493" t="str">
            <v>N</v>
          </cell>
          <cell r="P493" t="str">
            <v>N</v>
          </cell>
          <cell r="Q493" t="str">
            <v>N</v>
          </cell>
          <cell r="R493">
            <v>1</v>
          </cell>
        </row>
        <row r="494">
          <cell r="A494" t="str">
            <v>E6143X</v>
          </cell>
          <cell r="B494" t="str">
            <v xml:space="preserve">Merseyside Fire and Civil Defence Authority       </v>
          </cell>
          <cell r="C494" t="str">
            <v>6143GP</v>
          </cell>
          <cell r="D494" t="str">
            <v>T</v>
          </cell>
          <cell r="E494" t="str">
            <v xml:space="preserve">GP - Merseyside Fire and Civil Defence Authority  </v>
          </cell>
          <cell r="F494" t="str">
            <v>Y</v>
          </cell>
          <cell r="G494" t="str">
            <v>N</v>
          </cell>
          <cell r="H494" t="str">
            <v>N</v>
          </cell>
          <cell r="I494" t="str">
            <v>N</v>
          </cell>
          <cell r="J494" t="str">
            <v>Y</v>
          </cell>
          <cell r="K494" t="str">
            <v>N</v>
          </cell>
          <cell r="L494" t="str">
            <v>N</v>
          </cell>
          <cell r="M494" t="str">
            <v>N</v>
          </cell>
          <cell r="N494" t="str">
            <v>N</v>
          </cell>
          <cell r="O494" t="str">
            <v>N</v>
          </cell>
          <cell r="P494" t="str">
            <v>N</v>
          </cell>
          <cell r="Q494" t="str">
            <v>N</v>
          </cell>
          <cell r="R494">
            <v>1</v>
          </cell>
        </row>
        <row r="495">
          <cell r="A495" t="str">
            <v>E6144X</v>
          </cell>
          <cell r="B495" t="str">
            <v xml:space="preserve">South Yorkshire Fire and Civil Defence Authority  </v>
          </cell>
          <cell r="C495" t="str">
            <v>6144GP</v>
          </cell>
          <cell r="D495" t="str">
            <v>T</v>
          </cell>
          <cell r="E495" t="str">
            <v>GP - South Yorkshire Fire and Civil Defence Author</v>
          </cell>
          <cell r="F495" t="str">
            <v>Y</v>
          </cell>
          <cell r="G495" t="str">
            <v>N</v>
          </cell>
          <cell r="H495" t="str">
            <v>N</v>
          </cell>
          <cell r="I495" t="str">
            <v>N</v>
          </cell>
          <cell r="J495" t="str">
            <v>Y</v>
          </cell>
          <cell r="K495" t="str">
            <v>N</v>
          </cell>
          <cell r="L495" t="str">
            <v>N</v>
          </cell>
          <cell r="M495" t="str">
            <v>N</v>
          </cell>
          <cell r="N495" t="str">
            <v>N</v>
          </cell>
          <cell r="O495" t="str">
            <v>N</v>
          </cell>
          <cell r="P495" t="str">
            <v>N</v>
          </cell>
          <cell r="Q495" t="str">
            <v>N</v>
          </cell>
          <cell r="R495">
            <v>1</v>
          </cell>
        </row>
        <row r="496">
          <cell r="A496" t="str">
            <v>E6145X</v>
          </cell>
          <cell r="B496" t="str">
            <v xml:space="preserve">Tyne and Wear Fire and Civil Defence Authority    </v>
          </cell>
          <cell r="C496" t="str">
            <v>6145GP</v>
          </cell>
          <cell r="D496" t="str">
            <v>T</v>
          </cell>
          <cell r="E496" t="str">
            <v>GP - Tyne and Wear Fire and Civil Defence Authorit</v>
          </cell>
          <cell r="F496" t="str">
            <v>Y</v>
          </cell>
          <cell r="G496" t="str">
            <v>N</v>
          </cell>
          <cell r="H496" t="str">
            <v>N</v>
          </cell>
          <cell r="I496" t="str">
            <v>N</v>
          </cell>
          <cell r="J496" t="str">
            <v>Y</v>
          </cell>
          <cell r="K496" t="str">
            <v>N</v>
          </cell>
          <cell r="L496" t="str">
            <v>N</v>
          </cell>
          <cell r="M496" t="str">
            <v>N</v>
          </cell>
          <cell r="N496" t="str">
            <v>N</v>
          </cell>
          <cell r="O496" t="str">
            <v>N</v>
          </cell>
          <cell r="P496" t="str">
            <v>N</v>
          </cell>
          <cell r="Q496" t="str">
            <v>N</v>
          </cell>
          <cell r="R496">
            <v>1</v>
          </cell>
        </row>
        <row r="497">
          <cell r="A497" t="str">
            <v>E6146X</v>
          </cell>
          <cell r="B497" t="str">
            <v xml:space="preserve">West Midlands Fire and Civil Defence Authority    </v>
          </cell>
          <cell r="C497" t="str">
            <v>6146GP</v>
          </cell>
          <cell r="D497" t="str">
            <v>T</v>
          </cell>
          <cell r="E497" t="str">
            <v>GP - West Midlands Fire and Civil Defence Authorit</v>
          </cell>
          <cell r="F497" t="str">
            <v>Y</v>
          </cell>
          <cell r="G497" t="str">
            <v>N</v>
          </cell>
          <cell r="H497" t="str">
            <v>N</v>
          </cell>
          <cell r="I497" t="str">
            <v>N</v>
          </cell>
          <cell r="J497" t="str">
            <v>Y</v>
          </cell>
          <cell r="K497" t="str">
            <v>N</v>
          </cell>
          <cell r="L497" t="str">
            <v>N</v>
          </cell>
          <cell r="M497" t="str">
            <v>N</v>
          </cell>
          <cell r="N497" t="str">
            <v>N</v>
          </cell>
          <cell r="O497" t="str">
            <v>N</v>
          </cell>
          <cell r="P497" t="str">
            <v>N</v>
          </cell>
          <cell r="Q497" t="str">
            <v>N</v>
          </cell>
          <cell r="R497">
            <v>1</v>
          </cell>
        </row>
        <row r="498">
          <cell r="A498" t="str">
            <v>E6147X</v>
          </cell>
          <cell r="B498" t="str">
            <v xml:space="preserve">West Yorkshire Fire and Civil Defence Authority   </v>
          </cell>
          <cell r="C498" t="str">
            <v>6147GP</v>
          </cell>
          <cell r="D498" t="str">
            <v>T</v>
          </cell>
          <cell r="E498" t="str">
            <v>GP - West Yorkshire Fire and Civil Defence Authori</v>
          </cell>
          <cell r="F498" t="str">
            <v>Y</v>
          </cell>
          <cell r="G498" t="str">
            <v>N</v>
          </cell>
          <cell r="H498" t="str">
            <v>N</v>
          </cell>
          <cell r="I498" t="str">
            <v>N</v>
          </cell>
          <cell r="J498" t="str">
            <v>Y</v>
          </cell>
          <cell r="K498" t="str">
            <v>N</v>
          </cell>
          <cell r="L498" t="str">
            <v>N</v>
          </cell>
          <cell r="M498" t="str">
            <v>N</v>
          </cell>
          <cell r="N498" t="str">
            <v>N</v>
          </cell>
          <cell r="O498" t="str">
            <v>N</v>
          </cell>
          <cell r="P498" t="str">
            <v>N</v>
          </cell>
          <cell r="Q498" t="str">
            <v>N</v>
          </cell>
          <cell r="R498">
            <v>1</v>
          </cell>
        </row>
        <row r="499">
          <cell r="A499" t="str">
            <v>E6160X</v>
          </cell>
          <cell r="B499" t="str">
            <v xml:space="preserve">London Fire and Emergency Planning Authoritt      </v>
          </cell>
          <cell r="C499" t="str">
            <v>6160GP</v>
          </cell>
          <cell r="D499" t="str">
            <v>T</v>
          </cell>
          <cell r="E499" t="str">
            <v xml:space="preserve">GP - London Fire and Emergency Planning Authority </v>
          </cell>
          <cell r="F499" t="str">
            <v>Y</v>
          </cell>
          <cell r="G499" t="str">
            <v>N</v>
          </cell>
          <cell r="H499" t="str">
            <v>N</v>
          </cell>
          <cell r="I499" t="str">
            <v>N</v>
          </cell>
          <cell r="J499" t="str">
            <v>Y</v>
          </cell>
          <cell r="K499" t="str">
            <v>N</v>
          </cell>
          <cell r="L499" t="str">
            <v>N</v>
          </cell>
          <cell r="M499" t="str">
            <v>N</v>
          </cell>
          <cell r="N499" t="str">
            <v>N</v>
          </cell>
          <cell r="O499" t="str">
            <v>N</v>
          </cell>
          <cell r="P499" t="str">
            <v>N</v>
          </cell>
          <cell r="Q499" t="str">
            <v>N</v>
          </cell>
          <cell r="R499">
            <v>1</v>
          </cell>
        </row>
        <row r="500">
          <cell r="A500" t="str">
            <v>E6161X</v>
          </cell>
          <cell r="B500" t="str">
            <v xml:space="preserve">Devon &amp; Somerset Fire and Rescue Authority        </v>
          </cell>
          <cell r="C500" t="str">
            <v>6161GP</v>
          </cell>
          <cell r="D500" t="str">
            <v>T</v>
          </cell>
          <cell r="E500" t="str">
            <v xml:space="preserve">GP - Devon &amp; Somerset Fire and Rescue Authority   </v>
          </cell>
          <cell r="F500" t="str">
            <v>Y</v>
          </cell>
          <cell r="G500" t="str">
            <v>N</v>
          </cell>
          <cell r="H500" t="str">
            <v>N</v>
          </cell>
          <cell r="I500" t="str">
            <v>N</v>
          </cell>
          <cell r="J500" t="str">
            <v>Y</v>
          </cell>
          <cell r="K500" t="str">
            <v>N</v>
          </cell>
          <cell r="L500" t="str">
            <v>N</v>
          </cell>
          <cell r="M500" t="str">
            <v>N</v>
          </cell>
          <cell r="N500" t="str">
            <v>N</v>
          </cell>
          <cell r="O500" t="str">
            <v>N</v>
          </cell>
          <cell r="P500" t="str">
            <v>N</v>
          </cell>
          <cell r="Q500" t="str">
            <v>N</v>
          </cell>
          <cell r="R500">
            <v>1</v>
          </cell>
        </row>
        <row r="501">
          <cell r="A501" t="str">
            <v>E6201X</v>
          </cell>
          <cell r="B501" t="str">
            <v xml:space="preserve">East London Waste Authority                       </v>
          </cell>
          <cell r="C501" t="str">
            <v>6201GP</v>
          </cell>
          <cell r="D501" t="str">
            <v>T</v>
          </cell>
          <cell r="E501" t="str">
            <v xml:space="preserve">GP - East London Waste Authority                  </v>
          </cell>
          <cell r="F501" t="str">
            <v>Y</v>
          </cell>
          <cell r="G501" t="str">
            <v>N</v>
          </cell>
          <cell r="H501" t="str">
            <v>N</v>
          </cell>
          <cell r="I501" t="str">
            <v>N</v>
          </cell>
          <cell r="J501" t="str">
            <v>Y</v>
          </cell>
          <cell r="K501" t="str">
            <v>N</v>
          </cell>
          <cell r="L501" t="str">
            <v>N</v>
          </cell>
          <cell r="M501" t="str">
            <v>N</v>
          </cell>
          <cell r="N501" t="str">
            <v>N</v>
          </cell>
          <cell r="O501" t="str">
            <v>N</v>
          </cell>
          <cell r="P501" t="str">
            <v>N</v>
          </cell>
          <cell r="Q501" t="str">
            <v>N</v>
          </cell>
          <cell r="R501">
            <v>1</v>
          </cell>
        </row>
        <row r="502">
          <cell r="A502" t="str">
            <v>E6202X</v>
          </cell>
          <cell r="B502" t="str">
            <v xml:space="preserve">Greater Manchester Waste Disposal Authority       </v>
          </cell>
          <cell r="C502" t="str">
            <v>6202GP</v>
          </cell>
          <cell r="D502" t="str">
            <v>T</v>
          </cell>
          <cell r="E502" t="str">
            <v xml:space="preserve">GP - Greater Manchester Waste Disposal Authority  </v>
          </cell>
          <cell r="F502" t="str">
            <v>Y</v>
          </cell>
          <cell r="G502" t="str">
            <v>N</v>
          </cell>
          <cell r="H502" t="str">
            <v>N</v>
          </cell>
          <cell r="I502" t="str">
            <v>N</v>
          </cell>
          <cell r="J502" t="str">
            <v>Y</v>
          </cell>
          <cell r="K502" t="str">
            <v>N</v>
          </cell>
          <cell r="L502" t="str">
            <v>N</v>
          </cell>
          <cell r="M502" t="str">
            <v>N</v>
          </cell>
          <cell r="N502" t="str">
            <v>N</v>
          </cell>
          <cell r="O502" t="str">
            <v>N</v>
          </cell>
          <cell r="P502" t="str">
            <v>N</v>
          </cell>
          <cell r="Q502" t="str">
            <v>N</v>
          </cell>
          <cell r="R502">
            <v>1</v>
          </cell>
        </row>
        <row r="503">
          <cell r="A503" t="str">
            <v>E6204X</v>
          </cell>
          <cell r="B503" t="str">
            <v xml:space="preserve">Merseyside Waste Disposal Authority               </v>
          </cell>
          <cell r="C503" t="str">
            <v>6204GP</v>
          </cell>
          <cell r="D503" t="str">
            <v>T</v>
          </cell>
          <cell r="E503" t="str">
            <v xml:space="preserve">GP - Merseyside Waste Disposal Authority          </v>
          </cell>
          <cell r="F503" t="str">
            <v>Y</v>
          </cell>
          <cell r="G503" t="str">
            <v>N</v>
          </cell>
          <cell r="H503" t="str">
            <v>N</v>
          </cell>
          <cell r="I503" t="str">
            <v>N</v>
          </cell>
          <cell r="J503" t="str">
            <v>Y</v>
          </cell>
          <cell r="K503" t="str">
            <v>N</v>
          </cell>
          <cell r="L503" t="str">
            <v>N</v>
          </cell>
          <cell r="M503" t="str">
            <v>N</v>
          </cell>
          <cell r="N503" t="str">
            <v>N</v>
          </cell>
          <cell r="O503" t="str">
            <v>N</v>
          </cell>
          <cell r="P503" t="str">
            <v>N</v>
          </cell>
          <cell r="Q503" t="str">
            <v>N</v>
          </cell>
          <cell r="R503">
            <v>1</v>
          </cell>
        </row>
        <row r="504">
          <cell r="A504" t="str">
            <v>E6205X</v>
          </cell>
          <cell r="B504" t="str">
            <v xml:space="preserve">North London Waste Authority                      </v>
          </cell>
          <cell r="C504" t="str">
            <v>6205GP</v>
          </cell>
          <cell r="D504" t="str">
            <v>T</v>
          </cell>
          <cell r="E504" t="str">
            <v xml:space="preserve">GP - North London Waste Authority                 </v>
          </cell>
          <cell r="F504" t="str">
            <v>Y</v>
          </cell>
          <cell r="G504" t="str">
            <v>N</v>
          </cell>
          <cell r="H504" t="str">
            <v>N</v>
          </cell>
          <cell r="I504" t="str">
            <v>N</v>
          </cell>
          <cell r="J504" t="str">
            <v>Y</v>
          </cell>
          <cell r="K504" t="str">
            <v>N</v>
          </cell>
          <cell r="L504" t="str">
            <v>N</v>
          </cell>
          <cell r="M504" t="str">
            <v>N</v>
          </cell>
          <cell r="N504" t="str">
            <v>N</v>
          </cell>
          <cell r="O504" t="str">
            <v>N</v>
          </cell>
          <cell r="P504" t="str">
            <v>N</v>
          </cell>
          <cell r="Q504" t="str">
            <v>N</v>
          </cell>
          <cell r="R504">
            <v>1</v>
          </cell>
        </row>
        <row r="505">
          <cell r="A505" t="str">
            <v>E6206X</v>
          </cell>
          <cell r="B505" t="str">
            <v xml:space="preserve">Western Riverside Waste Authority                 </v>
          </cell>
          <cell r="C505" t="str">
            <v>6206GP</v>
          </cell>
          <cell r="D505" t="str">
            <v>T</v>
          </cell>
          <cell r="E505" t="str">
            <v xml:space="preserve">GP - Western Riverside Waste Authority            </v>
          </cell>
          <cell r="F505" t="str">
            <v>Y</v>
          </cell>
          <cell r="G505" t="str">
            <v>N</v>
          </cell>
          <cell r="H505" t="str">
            <v>N</v>
          </cell>
          <cell r="I505" t="str">
            <v>N</v>
          </cell>
          <cell r="J505" t="str">
            <v>Y</v>
          </cell>
          <cell r="K505" t="str">
            <v>N</v>
          </cell>
          <cell r="L505" t="str">
            <v>N</v>
          </cell>
          <cell r="M505" t="str">
            <v>N</v>
          </cell>
          <cell r="N505" t="str">
            <v>N</v>
          </cell>
          <cell r="O505" t="str">
            <v>N</v>
          </cell>
          <cell r="P505" t="str">
            <v>N</v>
          </cell>
          <cell r="Q505" t="str">
            <v>N</v>
          </cell>
          <cell r="R505">
            <v>1</v>
          </cell>
        </row>
        <row r="506">
          <cell r="A506" t="str">
            <v>E6207X</v>
          </cell>
          <cell r="B506" t="str">
            <v xml:space="preserve">West London Waste Authority                       </v>
          </cell>
          <cell r="C506" t="str">
            <v>6207GP</v>
          </cell>
          <cell r="D506" t="str">
            <v>T</v>
          </cell>
          <cell r="E506" t="str">
            <v xml:space="preserve">GP - West London Waste Authority                  </v>
          </cell>
          <cell r="F506" t="str">
            <v>Y</v>
          </cell>
          <cell r="G506" t="str">
            <v>N</v>
          </cell>
          <cell r="H506" t="str">
            <v>N</v>
          </cell>
          <cell r="I506" t="str">
            <v>N</v>
          </cell>
          <cell r="J506" t="str">
            <v>Y</v>
          </cell>
          <cell r="K506" t="str">
            <v>N</v>
          </cell>
          <cell r="L506" t="str">
            <v>N</v>
          </cell>
          <cell r="M506" t="str">
            <v>N</v>
          </cell>
          <cell r="N506" t="str">
            <v>N</v>
          </cell>
          <cell r="O506" t="str">
            <v>N</v>
          </cell>
          <cell r="P506" t="str">
            <v>N</v>
          </cell>
          <cell r="Q506" t="str">
            <v>N</v>
          </cell>
          <cell r="R506">
            <v>1</v>
          </cell>
        </row>
        <row r="507">
          <cell r="A507" t="str">
            <v>E6342X</v>
          </cell>
          <cell r="B507" t="str">
            <v xml:space="preserve">Greater Manchester Integrated Transport Authority </v>
          </cell>
          <cell r="C507" t="str">
            <v>6342GP</v>
          </cell>
          <cell r="D507" t="str">
            <v>T</v>
          </cell>
          <cell r="E507" t="str">
            <v>GP - Greater Manchester Integrated Transport Autho</v>
          </cell>
          <cell r="F507" t="str">
            <v>Y</v>
          </cell>
          <cell r="G507" t="str">
            <v>N</v>
          </cell>
          <cell r="H507" t="str">
            <v>N</v>
          </cell>
          <cell r="I507" t="str">
            <v>N</v>
          </cell>
          <cell r="J507" t="str">
            <v>Y</v>
          </cell>
          <cell r="K507" t="str">
            <v>N</v>
          </cell>
          <cell r="L507" t="str">
            <v>N</v>
          </cell>
          <cell r="M507" t="str">
            <v>N</v>
          </cell>
          <cell r="N507" t="str">
            <v>N</v>
          </cell>
          <cell r="O507" t="str">
            <v>N</v>
          </cell>
          <cell r="P507" t="str">
            <v>N</v>
          </cell>
          <cell r="Q507" t="str">
            <v>N</v>
          </cell>
          <cell r="R507">
            <v>1</v>
          </cell>
        </row>
        <row r="508">
          <cell r="A508" t="str">
            <v>E6343X</v>
          </cell>
          <cell r="B508" t="str">
            <v xml:space="preserve">Merseyside Integrated Transport Authority         </v>
          </cell>
          <cell r="C508" t="str">
            <v>6343GP</v>
          </cell>
          <cell r="D508" t="str">
            <v>T</v>
          </cell>
          <cell r="E508" t="str">
            <v xml:space="preserve">GP - Merseyside Integrated Transport Authority    </v>
          </cell>
          <cell r="F508" t="str">
            <v>Y</v>
          </cell>
          <cell r="G508" t="str">
            <v>N</v>
          </cell>
          <cell r="H508" t="str">
            <v>N</v>
          </cell>
          <cell r="I508" t="str">
            <v>N</v>
          </cell>
          <cell r="J508" t="str">
            <v>Y</v>
          </cell>
          <cell r="K508" t="str">
            <v>N</v>
          </cell>
          <cell r="L508" t="str">
            <v>N</v>
          </cell>
          <cell r="M508" t="str">
            <v>N</v>
          </cell>
          <cell r="N508" t="str">
            <v>N</v>
          </cell>
          <cell r="O508" t="str">
            <v>N</v>
          </cell>
          <cell r="P508" t="str">
            <v>N</v>
          </cell>
          <cell r="Q508" t="str">
            <v>N</v>
          </cell>
          <cell r="R508">
            <v>1</v>
          </cell>
        </row>
        <row r="509">
          <cell r="A509" t="str">
            <v>E6344X</v>
          </cell>
          <cell r="B509" t="str">
            <v xml:space="preserve">South Yorkshire Integrated Transport Authority    </v>
          </cell>
          <cell r="C509" t="str">
            <v>6344GP</v>
          </cell>
          <cell r="D509" t="str">
            <v>T</v>
          </cell>
          <cell r="E509" t="str">
            <v>GP - South Yorkshire Integrated Transport Authorit</v>
          </cell>
          <cell r="F509" t="str">
            <v>Y</v>
          </cell>
          <cell r="G509" t="str">
            <v>N</v>
          </cell>
          <cell r="H509" t="str">
            <v>N</v>
          </cell>
          <cell r="I509" t="str">
            <v>N</v>
          </cell>
          <cell r="J509" t="str">
            <v>Y</v>
          </cell>
          <cell r="K509" t="str">
            <v>N</v>
          </cell>
          <cell r="L509" t="str">
            <v>N</v>
          </cell>
          <cell r="M509" t="str">
            <v>N</v>
          </cell>
          <cell r="N509" t="str">
            <v>N</v>
          </cell>
          <cell r="O509" t="str">
            <v>N</v>
          </cell>
          <cell r="P509" t="str">
            <v>N</v>
          </cell>
          <cell r="Q509" t="str">
            <v>N</v>
          </cell>
          <cell r="R509">
            <v>1</v>
          </cell>
        </row>
        <row r="510">
          <cell r="A510" t="str">
            <v>E6345X</v>
          </cell>
          <cell r="B510" t="str">
            <v xml:space="preserve">Tyne &amp; Wear Integrated Transport Authority        </v>
          </cell>
          <cell r="C510" t="str">
            <v>6345GP</v>
          </cell>
          <cell r="D510" t="str">
            <v>T</v>
          </cell>
          <cell r="E510" t="str">
            <v xml:space="preserve">GP - Tyne &amp; Wear Integrated Transport Authority   </v>
          </cell>
          <cell r="F510" t="str">
            <v>Y</v>
          </cell>
          <cell r="G510" t="str">
            <v>N</v>
          </cell>
          <cell r="H510" t="str">
            <v>N</v>
          </cell>
          <cell r="I510" t="str">
            <v>N</v>
          </cell>
          <cell r="J510" t="str">
            <v>Y</v>
          </cell>
          <cell r="K510" t="str">
            <v>N</v>
          </cell>
          <cell r="L510" t="str">
            <v>N</v>
          </cell>
          <cell r="M510" t="str">
            <v>N</v>
          </cell>
          <cell r="N510" t="str">
            <v>N</v>
          </cell>
          <cell r="O510" t="str">
            <v>N</v>
          </cell>
          <cell r="P510" t="str">
            <v>N</v>
          </cell>
          <cell r="Q510" t="str">
            <v>N</v>
          </cell>
          <cell r="R510">
            <v>1</v>
          </cell>
        </row>
        <row r="511">
          <cell r="A511" t="str">
            <v>E6346X</v>
          </cell>
          <cell r="B511" t="str">
            <v xml:space="preserve">West Midlands Integrated Transport Authority      </v>
          </cell>
          <cell r="C511" t="str">
            <v>6346GP</v>
          </cell>
          <cell r="D511" t="str">
            <v>T</v>
          </cell>
          <cell r="E511" t="str">
            <v xml:space="preserve">GP - West Midlands Integrated Transport Authority </v>
          </cell>
          <cell r="F511" t="str">
            <v>Y</v>
          </cell>
          <cell r="G511" t="str">
            <v>N</v>
          </cell>
          <cell r="H511" t="str">
            <v>N</v>
          </cell>
          <cell r="I511" t="str">
            <v>N</v>
          </cell>
          <cell r="J511" t="str">
            <v>Y</v>
          </cell>
          <cell r="K511" t="str">
            <v>N</v>
          </cell>
          <cell r="L511" t="str">
            <v>N</v>
          </cell>
          <cell r="M511" t="str">
            <v>N</v>
          </cell>
          <cell r="N511" t="str">
            <v>N</v>
          </cell>
          <cell r="O511" t="str">
            <v>N</v>
          </cell>
          <cell r="P511" t="str">
            <v>N</v>
          </cell>
          <cell r="Q511" t="str">
            <v>N</v>
          </cell>
          <cell r="R511">
            <v>1</v>
          </cell>
        </row>
        <row r="512">
          <cell r="A512" t="str">
            <v>E6347X</v>
          </cell>
          <cell r="B512" t="str">
            <v xml:space="preserve">West Yorkshire Integrated Transport Authority     </v>
          </cell>
          <cell r="C512" t="str">
            <v>6347GP</v>
          </cell>
          <cell r="D512" t="str">
            <v>T</v>
          </cell>
          <cell r="E512" t="str">
            <v>GP - West Yorkshire Integrated Transport Authority</v>
          </cell>
          <cell r="F512" t="str">
            <v>Y</v>
          </cell>
          <cell r="G512" t="str">
            <v>N</v>
          </cell>
          <cell r="H512" t="str">
            <v>N</v>
          </cell>
          <cell r="I512" t="str">
            <v>N</v>
          </cell>
          <cell r="J512" t="str">
            <v>Y</v>
          </cell>
          <cell r="K512" t="str">
            <v>N</v>
          </cell>
          <cell r="L512" t="str">
            <v>N</v>
          </cell>
          <cell r="M512" t="str">
            <v>N</v>
          </cell>
          <cell r="N512" t="str">
            <v>N</v>
          </cell>
          <cell r="O512" t="str">
            <v>N</v>
          </cell>
          <cell r="P512" t="str">
            <v>N</v>
          </cell>
          <cell r="Q512" t="str">
            <v>N</v>
          </cell>
          <cell r="R512">
            <v>1</v>
          </cell>
        </row>
        <row r="513">
          <cell r="A513" t="str">
            <v>E6348X</v>
          </cell>
          <cell r="B513" t="str">
            <v xml:space="preserve">Greater Manchester Combined Authority             </v>
          </cell>
          <cell r="C513" t="str">
            <v>6348GP</v>
          </cell>
          <cell r="D513" t="str">
            <v>T</v>
          </cell>
          <cell r="E513" t="str">
            <v xml:space="preserve">GP - Greater Manchester Combined Authority        </v>
          </cell>
          <cell r="F513" t="str">
            <v>Y</v>
          </cell>
          <cell r="G513" t="str">
            <v>N</v>
          </cell>
          <cell r="H513" t="str">
            <v>N</v>
          </cell>
          <cell r="I513" t="str">
            <v>N</v>
          </cell>
          <cell r="J513" t="str">
            <v>Y</v>
          </cell>
          <cell r="K513" t="str">
            <v>Y</v>
          </cell>
          <cell r="L513" t="str">
            <v>Y</v>
          </cell>
          <cell r="M513" t="str">
            <v>Y</v>
          </cell>
          <cell r="N513" t="str">
            <v>N</v>
          </cell>
          <cell r="O513" t="str">
            <v>N</v>
          </cell>
          <cell r="P513" t="str">
            <v>N</v>
          </cell>
          <cell r="Q513" t="str">
            <v>N</v>
          </cell>
          <cell r="R513">
            <v>1</v>
          </cell>
        </row>
        <row r="514">
          <cell r="A514" t="str">
            <v>E6401X</v>
          </cell>
          <cell r="B514" t="str">
            <v xml:space="preserve">Dartmoor National Park Authority                  </v>
          </cell>
          <cell r="C514" t="str">
            <v>6401GP</v>
          </cell>
          <cell r="D514" t="str">
            <v>T</v>
          </cell>
          <cell r="E514" t="str">
            <v xml:space="preserve">GP - Dartmoor National Park Authority             </v>
          </cell>
          <cell r="F514" t="str">
            <v>Y</v>
          </cell>
          <cell r="G514" t="str">
            <v>N</v>
          </cell>
          <cell r="H514" t="str">
            <v>N</v>
          </cell>
          <cell r="I514" t="str">
            <v>N</v>
          </cell>
          <cell r="J514" t="str">
            <v>Y</v>
          </cell>
          <cell r="K514" t="str">
            <v>N</v>
          </cell>
          <cell r="L514" t="str">
            <v>N</v>
          </cell>
          <cell r="M514" t="str">
            <v>N</v>
          </cell>
          <cell r="N514" t="str">
            <v>N</v>
          </cell>
          <cell r="O514" t="str">
            <v>N</v>
          </cell>
          <cell r="P514" t="str">
            <v>N</v>
          </cell>
          <cell r="Q514" t="str">
            <v>N</v>
          </cell>
          <cell r="R514">
            <v>1</v>
          </cell>
        </row>
        <row r="515">
          <cell r="A515" t="str">
            <v>E6402X</v>
          </cell>
          <cell r="B515" t="str">
            <v xml:space="preserve">Exmoor National Park Authority                    </v>
          </cell>
          <cell r="C515" t="str">
            <v>6402GP</v>
          </cell>
          <cell r="D515" t="str">
            <v>T</v>
          </cell>
          <cell r="E515" t="str">
            <v xml:space="preserve">GP - Exmoor National Park Authority               </v>
          </cell>
          <cell r="F515" t="str">
            <v>Y</v>
          </cell>
          <cell r="G515" t="str">
            <v>N</v>
          </cell>
          <cell r="H515" t="str">
            <v>N</v>
          </cell>
          <cell r="I515" t="str">
            <v>N</v>
          </cell>
          <cell r="J515" t="str">
            <v>Y</v>
          </cell>
          <cell r="K515" t="str">
            <v>N</v>
          </cell>
          <cell r="L515" t="str">
            <v>N</v>
          </cell>
          <cell r="M515" t="str">
            <v>N</v>
          </cell>
          <cell r="N515" t="str">
            <v>N</v>
          </cell>
          <cell r="O515" t="str">
            <v>N</v>
          </cell>
          <cell r="P515" t="str">
            <v>N</v>
          </cell>
          <cell r="Q515" t="str">
            <v>N</v>
          </cell>
          <cell r="R515">
            <v>1</v>
          </cell>
        </row>
        <row r="516">
          <cell r="A516" t="str">
            <v>E6403X</v>
          </cell>
          <cell r="B516" t="str">
            <v xml:space="preserve">Lake District National Park Authority             </v>
          </cell>
          <cell r="C516" t="str">
            <v>6403GP</v>
          </cell>
          <cell r="D516" t="str">
            <v>T</v>
          </cell>
          <cell r="E516" t="str">
            <v xml:space="preserve">GP - Lake District National Park Authority        </v>
          </cell>
          <cell r="F516" t="str">
            <v>Y</v>
          </cell>
          <cell r="G516" t="str">
            <v>N</v>
          </cell>
          <cell r="H516" t="str">
            <v>N</v>
          </cell>
          <cell r="I516" t="str">
            <v>N</v>
          </cell>
          <cell r="J516" t="str">
            <v>Y</v>
          </cell>
          <cell r="K516" t="str">
            <v>N</v>
          </cell>
          <cell r="L516" t="str">
            <v>N</v>
          </cell>
          <cell r="M516" t="str">
            <v>N</v>
          </cell>
          <cell r="N516" t="str">
            <v>N</v>
          </cell>
          <cell r="O516" t="str">
            <v>N</v>
          </cell>
          <cell r="P516" t="str">
            <v>N</v>
          </cell>
          <cell r="Q516" t="str">
            <v>N</v>
          </cell>
          <cell r="R516">
            <v>1</v>
          </cell>
        </row>
        <row r="517">
          <cell r="A517" t="str">
            <v>E6404X</v>
          </cell>
          <cell r="B517" t="str">
            <v xml:space="preserve">North York Moors National Park Authority          </v>
          </cell>
          <cell r="C517" t="str">
            <v>6404GP</v>
          </cell>
          <cell r="D517" t="str">
            <v>T</v>
          </cell>
          <cell r="E517" t="str">
            <v xml:space="preserve">GP - North York Moors National Park Authority     </v>
          </cell>
          <cell r="F517" t="str">
            <v>Y</v>
          </cell>
          <cell r="G517" t="str">
            <v>N</v>
          </cell>
          <cell r="H517" t="str">
            <v>N</v>
          </cell>
          <cell r="I517" t="str">
            <v>N</v>
          </cell>
          <cell r="J517" t="str">
            <v>Y</v>
          </cell>
          <cell r="K517" t="str">
            <v>N</v>
          </cell>
          <cell r="L517" t="str">
            <v>N</v>
          </cell>
          <cell r="M517" t="str">
            <v>N</v>
          </cell>
          <cell r="N517" t="str">
            <v>N</v>
          </cell>
          <cell r="O517" t="str">
            <v>N</v>
          </cell>
          <cell r="P517" t="str">
            <v>N</v>
          </cell>
          <cell r="Q517" t="str">
            <v>N</v>
          </cell>
          <cell r="R517">
            <v>1</v>
          </cell>
        </row>
        <row r="518">
          <cell r="A518" t="str">
            <v>E6405X</v>
          </cell>
          <cell r="B518" t="str">
            <v xml:space="preserve">Northumberland National Park Authority            </v>
          </cell>
          <cell r="C518" t="str">
            <v>6405GP</v>
          </cell>
          <cell r="D518" t="str">
            <v>T</v>
          </cell>
          <cell r="E518" t="str">
            <v xml:space="preserve">GP - Northumberland National Park Authority       </v>
          </cell>
          <cell r="F518" t="str">
            <v>Y</v>
          </cell>
          <cell r="G518" t="str">
            <v>N</v>
          </cell>
          <cell r="H518" t="str">
            <v>N</v>
          </cell>
          <cell r="I518" t="str">
            <v>N</v>
          </cell>
          <cell r="J518" t="str">
            <v>Y</v>
          </cell>
          <cell r="K518" t="str">
            <v>N</v>
          </cell>
          <cell r="L518" t="str">
            <v>N</v>
          </cell>
          <cell r="M518" t="str">
            <v>N</v>
          </cell>
          <cell r="N518" t="str">
            <v>N</v>
          </cell>
          <cell r="O518" t="str">
            <v>N</v>
          </cell>
          <cell r="P518" t="str">
            <v>N</v>
          </cell>
          <cell r="Q518" t="str">
            <v>N</v>
          </cell>
          <cell r="R518">
            <v>1</v>
          </cell>
        </row>
        <row r="519">
          <cell r="A519" t="str">
            <v>E6406X</v>
          </cell>
          <cell r="B519" t="str">
            <v xml:space="preserve">Peak District National Park Authority             </v>
          </cell>
          <cell r="C519" t="str">
            <v>6406GP</v>
          </cell>
          <cell r="D519" t="str">
            <v>T</v>
          </cell>
          <cell r="E519" t="str">
            <v xml:space="preserve">GP - Peak District National Park Authority        </v>
          </cell>
          <cell r="F519" t="str">
            <v>Y</v>
          </cell>
          <cell r="G519" t="str">
            <v>N</v>
          </cell>
          <cell r="H519" t="str">
            <v>N</v>
          </cell>
          <cell r="I519" t="str">
            <v>N</v>
          </cell>
          <cell r="J519" t="str">
            <v>Y</v>
          </cell>
          <cell r="K519" t="str">
            <v>N</v>
          </cell>
          <cell r="L519" t="str">
            <v>N</v>
          </cell>
          <cell r="M519" t="str">
            <v>N</v>
          </cell>
          <cell r="N519" t="str">
            <v>N</v>
          </cell>
          <cell r="O519" t="str">
            <v>N</v>
          </cell>
          <cell r="P519" t="str">
            <v>N</v>
          </cell>
          <cell r="Q519" t="str">
            <v>N</v>
          </cell>
          <cell r="R519">
            <v>1</v>
          </cell>
        </row>
        <row r="520">
          <cell r="A520" t="str">
            <v>E6407X</v>
          </cell>
          <cell r="B520" t="str">
            <v xml:space="preserve">Yorkshire Dales National Park Authority           </v>
          </cell>
          <cell r="C520" t="str">
            <v>6407GP</v>
          </cell>
          <cell r="D520" t="str">
            <v>T</v>
          </cell>
          <cell r="E520" t="str">
            <v xml:space="preserve">GP - Yorkshire Dales National Park Authority      </v>
          </cell>
          <cell r="F520" t="str">
            <v>Y</v>
          </cell>
          <cell r="G520" t="str">
            <v>N</v>
          </cell>
          <cell r="H520" t="str">
            <v>N</v>
          </cell>
          <cell r="I520" t="str">
            <v>N</v>
          </cell>
          <cell r="J520" t="str">
            <v>Y</v>
          </cell>
          <cell r="K520" t="str">
            <v>N</v>
          </cell>
          <cell r="L520" t="str">
            <v>N</v>
          </cell>
          <cell r="M520" t="str">
            <v>N</v>
          </cell>
          <cell r="N520" t="str">
            <v>N</v>
          </cell>
          <cell r="O520" t="str">
            <v>N</v>
          </cell>
          <cell r="P520" t="str">
            <v>N</v>
          </cell>
          <cell r="Q520" t="str">
            <v>N</v>
          </cell>
          <cell r="R520">
            <v>1</v>
          </cell>
        </row>
        <row r="521">
          <cell r="A521" t="str">
            <v>E6408X</v>
          </cell>
          <cell r="B521" t="str">
            <v xml:space="preserve">Broads Authority (The)                            </v>
          </cell>
          <cell r="C521" t="str">
            <v>6408GP</v>
          </cell>
          <cell r="D521" t="str">
            <v>T</v>
          </cell>
          <cell r="E521" t="str">
            <v xml:space="preserve">GP - Broads Authority (The)                       </v>
          </cell>
          <cell r="F521" t="str">
            <v>Y</v>
          </cell>
          <cell r="G521" t="str">
            <v>N</v>
          </cell>
          <cell r="H521" t="str">
            <v>N</v>
          </cell>
          <cell r="I521" t="str">
            <v>N</v>
          </cell>
          <cell r="J521" t="str">
            <v>Y</v>
          </cell>
          <cell r="K521" t="str">
            <v>N</v>
          </cell>
          <cell r="L521" t="str">
            <v>N</v>
          </cell>
          <cell r="M521" t="str">
            <v>N</v>
          </cell>
          <cell r="N521" t="str">
            <v>N</v>
          </cell>
          <cell r="O521" t="str">
            <v>N</v>
          </cell>
          <cell r="P521" t="str">
            <v>N</v>
          </cell>
          <cell r="Q521" t="str">
            <v>N</v>
          </cell>
          <cell r="R521">
            <v>1</v>
          </cell>
        </row>
        <row r="522">
          <cell r="A522" t="str">
            <v>E6409X</v>
          </cell>
          <cell r="B522" t="str">
            <v xml:space="preserve">New Forest National Park Authority                </v>
          </cell>
          <cell r="C522" t="str">
            <v>6409GP</v>
          </cell>
          <cell r="D522" t="str">
            <v>T</v>
          </cell>
          <cell r="E522" t="str">
            <v xml:space="preserve">GP - New Forest National Park Authority           </v>
          </cell>
          <cell r="F522" t="str">
            <v>Y</v>
          </cell>
          <cell r="G522" t="str">
            <v>N</v>
          </cell>
          <cell r="H522" t="str">
            <v>N</v>
          </cell>
          <cell r="I522" t="str">
            <v>N</v>
          </cell>
          <cell r="J522" t="str">
            <v>Y</v>
          </cell>
          <cell r="K522" t="str">
            <v>N</v>
          </cell>
          <cell r="L522" t="str">
            <v>N</v>
          </cell>
          <cell r="M522" t="str">
            <v>N</v>
          </cell>
          <cell r="N522" t="str">
            <v>N</v>
          </cell>
          <cell r="O522" t="str">
            <v>N</v>
          </cell>
          <cell r="P522" t="str">
            <v>N</v>
          </cell>
          <cell r="Q522" t="str">
            <v>N</v>
          </cell>
          <cell r="R522">
            <v>1</v>
          </cell>
        </row>
        <row r="523">
          <cell r="A523" t="str">
            <v>E6410X</v>
          </cell>
          <cell r="B523" t="str">
            <v xml:space="preserve">South Downs National Park Authority               </v>
          </cell>
          <cell r="C523" t="str">
            <v>6410GP</v>
          </cell>
          <cell r="D523" t="str">
            <v>T</v>
          </cell>
          <cell r="E523" t="str">
            <v xml:space="preserve">GP - South Downs National Park Authority          </v>
          </cell>
          <cell r="F523" t="str">
            <v>Y</v>
          </cell>
          <cell r="G523" t="str">
            <v>N</v>
          </cell>
          <cell r="H523" t="str">
            <v>N</v>
          </cell>
          <cell r="I523" t="str">
            <v>N</v>
          </cell>
          <cell r="J523" t="str">
            <v>Y</v>
          </cell>
          <cell r="K523" t="str">
            <v>N</v>
          </cell>
          <cell r="L523" t="str">
            <v>N</v>
          </cell>
          <cell r="M523" t="str">
            <v>N</v>
          </cell>
          <cell r="N523" t="str">
            <v>N</v>
          </cell>
          <cell r="O523" t="str">
            <v>N</v>
          </cell>
          <cell r="P523" t="str">
            <v>N</v>
          </cell>
          <cell r="Q523" t="str">
            <v>N</v>
          </cell>
          <cell r="R523">
            <v>1</v>
          </cell>
        </row>
        <row r="524">
          <cell r="A524" t="str">
            <v>E6803X</v>
          </cell>
          <cell r="B524" t="str">
            <v xml:space="preserve">Lee Valley Regional Park Authority                </v>
          </cell>
          <cell r="C524" t="str">
            <v>6803GP</v>
          </cell>
          <cell r="D524" t="str">
            <v>T</v>
          </cell>
          <cell r="E524" t="str">
            <v xml:space="preserve">GP - Lee Valley Regional Park Authority           </v>
          </cell>
          <cell r="F524" t="str">
            <v>Y</v>
          </cell>
          <cell r="G524" t="str">
            <v>N</v>
          </cell>
          <cell r="H524" t="str">
            <v>N</v>
          </cell>
          <cell r="I524" t="str">
            <v>N</v>
          </cell>
          <cell r="J524" t="str">
            <v>Y</v>
          </cell>
          <cell r="K524" t="str">
            <v>N</v>
          </cell>
          <cell r="L524" t="str">
            <v>N</v>
          </cell>
          <cell r="M524" t="str">
            <v>N</v>
          </cell>
          <cell r="N524" t="str">
            <v>N</v>
          </cell>
          <cell r="O524" t="str">
            <v>N</v>
          </cell>
          <cell r="P524" t="str">
            <v>N</v>
          </cell>
          <cell r="Q524" t="str">
            <v>N</v>
          </cell>
          <cell r="R524">
            <v>1</v>
          </cell>
        </row>
        <row r="525">
          <cell r="A525" t="str">
            <v>E7002X</v>
          </cell>
          <cell r="B525" t="str">
            <v xml:space="preserve">Bedfordshire Police and Crime Comm and Chief C    </v>
          </cell>
          <cell r="C525" t="str">
            <v>7002GP</v>
          </cell>
          <cell r="D525" t="str">
            <v>T</v>
          </cell>
          <cell r="E525" t="str">
            <v xml:space="preserve">GP - Bedfordshire Police and Crime Comm and Ch C  </v>
          </cell>
          <cell r="F525" t="str">
            <v>Y</v>
          </cell>
          <cell r="G525" t="str">
            <v>N</v>
          </cell>
          <cell r="H525" t="str">
            <v>N</v>
          </cell>
          <cell r="I525" t="str">
            <v>N</v>
          </cell>
          <cell r="J525" t="str">
            <v>Y</v>
          </cell>
          <cell r="K525" t="str">
            <v>N</v>
          </cell>
          <cell r="L525" t="str">
            <v>N</v>
          </cell>
          <cell r="M525" t="str">
            <v>N</v>
          </cell>
          <cell r="N525" t="str">
            <v>N</v>
          </cell>
          <cell r="O525" t="str">
            <v>N</v>
          </cell>
          <cell r="P525" t="str">
            <v>N</v>
          </cell>
          <cell r="Q525" t="str">
            <v>N</v>
          </cell>
          <cell r="R525">
            <v>1</v>
          </cell>
        </row>
        <row r="526">
          <cell r="A526" t="str">
            <v>E7005X</v>
          </cell>
          <cell r="B526" t="str">
            <v xml:space="preserve">Cambridgeshire Police and Crime Comm and Chief C  </v>
          </cell>
          <cell r="C526" t="str">
            <v>7005GP</v>
          </cell>
          <cell r="D526" t="str">
            <v>T</v>
          </cell>
          <cell r="E526" t="str">
            <v>GP - Cambridgeshire Police and Crime Comm and Ch C</v>
          </cell>
          <cell r="F526" t="str">
            <v>Y</v>
          </cell>
          <cell r="G526" t="str">
            <v>N</v>
          </cell>
          <cell r="H526" t="str">
            <v>N</v>
          </cell>
          <cell r="I526" t="str">
            <v>N</v>
          </cell>
          <cell r="J526" t="str">
            <v>Y</v>
          </cell>
          <cell r="K526" t="str">
            <v>N</v>
          </cell>
          <cell r="L526" t="str">
            <v>N</v>
          </cell>
          <cell r="M526" t="str">
            <v>N</v>
          </cell>
          <cell r="N526" t="str">
            <v>N</v>
          </cell>
          <cell r="O526" t="str">
            <v>N</v>
          </cell>
          <cell r="P526" t="str">
            <v>N</v>
          </cell>
          <cell r="Q526" t="str">
            <v>N</v>
          </cell>
          <cell r="R526">
            <v>1</v>
          </cell>
        </row>
        <row r="527">
          <cell r="A527" t="str">
            <v>E7006X</v>
          </cell>
          <cell r="B527" t="str">
            <v xml:space="preserve">Cheshire Police and Crime Comm and Chief C        </v>
          </cell>
          <cell r="C527" t="str">
            <v>7006GP</v>
          </cell>
          <cell r="D527" t="str">
            <v>T</v>
          </cell>
          <cell r="E527" t="str">
            <v xml:space="preserve">GP - Cheshire Police and Crime Comm and Chief C   </v>
          </cell>
          <cell r="F527" t="str">
            <v>Y</v>
          </cell>
          <cell r="G527" t="str">
            <v>N</v>
          </cell>
          <cell r="H527" t="str">
            <v>N</v>
          </cell>
          <cell r="I527" t="str">
            <v>N</v>
          </cell>
          <cell r="J527" t="str">
            <v>Y</v>
          </cell>
          <cell r="K527" t="str">
            <v>N</v>
          </cell>
          <cell r="L527" t="str">
            <v>N</v>
          </cell>
          <cell r="M527" t="str">
            <v>N</v>
          </cell>
          <cell r="N527" t="str">
            <v>N</v>
          </cell>
          <cell r="O527" t="str">
            <v>N</v>
          </cell>
          <cell r="P527" t="str">
            <v>N</v>
          </cell>
          <cell r="Q527" t="str">
            <v>N</v>
          </cell>
          <cell r="R527">
            <v>1</v>
          </cell>
        </row>
        <row r="528">
          <cell r="A528" t="str">
            <v>E7007X</v>
          </cell>
          <cell r="B528" t="str">
            <v xml:space="preserve">Cleveland Police and Crime Comm and Chief C       </v>
          </cell>
          <cell r="C528" t="str">
            <v>7007GP</v>
          </cell>
          <cell r="D528" t="str">
            <v>T</v>
          </cell>
          <cell r="E528" t="str">
            <v xml:space="preserve">GP - Cleveland Police and Crime Comm and Chief C  </v>
          </cell>
          <cell r="F528" t="str">
            <v>Y</v>
          </cell>
          <cell r="G528" t="str">
            <v>N</v>
          </cell>
          <cell r="H528" t="str">
            <v>N</v>
          </cell>
          <cell r="I528" t="str">
            <v>N</v>
          </cell>
          <cell r="J528" t="str">
            <v>Y</v>
          </cell>
          <cell r="K528" t="str">
            <v>N</v>
          </cell>
          <cell r="L528" t="str">
            <v>N</v>
          </cell>
          <cell r="M528" t="str">
            <v>N</v>
          </cell>
          <cell r="N528" t="str">
            <v>N</v>
          </cell>
          <cell r="O528" t="str">
            <v>N</v>
          </cell>
          <cell r="P528" t="str">
            <v>N</v>
          </cell>
          <cell r="Q528" t="str">
            <v>N</v>
          </cell>
          <cell r="R528">
            <v>1</v>
          </cell>
        </row>
        <row r="529">
          <cell r="A529" t="str">
            <v>E7009X</v>
          </cell>
          <cell r="B529" t="str">
            <v xml:space="preserve">Cumbria Police and Crime Comm and Chief C         </v>
          </cell>
          <cell r="C529" t="str">
            <v>7009GP</v>
          </cell>
          <cell r="D529" t="str">
            <v>T</v>
          </cell>
          <cell r="E529" t="str">
            <v xml:space="preserve">GP - Cumbria Police and Crime Comm and Chief C    </v>
          </cell>
          <cell r="F529" t="str">
            <v>Y</v>
          </cell>
          <cell r="G529" t="str">
            <v>N</v>
          </cell>
          <cell r="H529" t="str">
            <v>N</v>
          </cell>
          <cell r="I529" t="str">
            <v>N</v>
          </cell>
          <cell r="J529" t="str">
            <v>Y</v>
          </cell>
          <cell r="K529" t="str">
            <v>N</v>
          </cell>
          <cell r="L529" t="str">
            <v>N</v>
          </cell>
          <cell r="M529" t="str">
            <v>N</v>
          </cell>
          <cell r="N529" t="str">
            <v>N</v>
          </cell>
          <cell r="O529" t="str">
            <v>N</v>
          </cell>
          <cell r="P529" t="str">
            <v>N</v>
          </cell>
          <cell r="Q529" t="str">
            <v>N</v>
          </cell>
          <cell r="R529">
            <v>1</v>
          </cell>
        </row>
        <row r="530">
          <cell r="A530" t="str">
            <v>E7010X</v>
          </cell>
          <cell r="B530" t="str">
            <v xml:space="preserve">Derbyshire Police and Crime Comm and Chief C      </v>
          </cell>
          <cell r="C530" t="str">
            <v>7010GP</v>
          </cell>
          <cell r="D530" t="str">
            <v>T</v>
          </cell>
          <cell r="E530" t="str">
            <v xml:space="preserve">GP - Derbyshire Police and Crime Comm and Chief C </v>
          </cell>
          <cell r="F530" t="str">
            <v>Y</v>
          </cell>
          <cell r="G530" t="str">
            <v>N</v>
          </cell>
          <cell r="H530" t="str">
            <v>N</v>
          </cell>
          <cell r="I530" t="str">
            <v>N</v>
          </cell>
          <cell r="J530" t="str">
            <v>Y</v>
          </cell>
          <cell r="K530" t="str">
            <v>N</v>
          </cell>
          <cell r="L530" t="str">
            <v>N</v>
          </cell>
          <cell r="M530" t="str">
            <v>N</v>
          </cell>
          <cell r="N530" t="str">
            <v>N</v>
          </cell>
          <cell r="O530" t="str">
            <v>N</v>
          </cell>
          <cell r="P530" t="str">
            <v>N</v>
          </cell>
          <cell r="Q530" t="str">
            <v>N</v>
          </cell>
          <cell r="R530">
            <v>1</v>
          </cell>
        </row>
        <row r="531">
          <cell r="A531" t="str">
            <v>E7012X</v>
          </cell>
          <cell r="B531" t="str">
            <v xml:space="preserve">Dorset Police and Crime Comm and Chief C          </v>
          </cell>
          <cell r="C531" t="str">
            <v>7012GP</v>
          </cell>
          <cell r="D531" t="str">
            <v>T</v>
          </cell>
          <cell r="E531" t="str">
            <v xml:space="preserve">GP - Dorset Police and Crime Comm and Chief C     </v>
          </cell>
          <cell r="F531" t="str">
            <v>Y</v>
          </cell>
          <cell r="G531" t="str">
            <v>N</v>
          </cell>
          <cell r="H531" t="str">
            <v>N</v>
          </cell>
          <cell r="I531" t="str">
            <v>N</v>
          </cell>
          <cell r="J531" t="str">
            <v>Y</v>
          </cell>
          <cell r="K531" t="str">
            <v>N</v>
          </cell>
          <cell r="L531" t="str">
            <v>N</v>
          </cell>
          <cell r="M531" t="str">
            <v>N</v>
          </cell>
          <cell r="N531" t="str">
            <v>N</v>
          </cell>
          <cell r="O531" t="str">
            <v>N</v>
          </cell>
          <cell r="P531" t="str">
            <v>N</v>
          </cell>
          <cell r="Q531" t="str">
            <v>N</v>
          </cell>
          <cell r="R531">
            <v>1</v>
          </cell>
        </row>
        <row r="532">
          <cell r="A532" t="str">
            <v>E7013X</v>
          </cell>
          <cell r="B532" t="str">
            <v xml:space="preserve">Durham Police and Crime Comm and Chief C          </v>
          </cell>
          <cell r="C532" t="str">
            <v>7013GP</v>
          </cell>
          <cell r="D532" t="str">
            <v>T</v>
          </cell>
          <cell r="E532" t="str">
            <v xml:space="preserve">GP - Durham Police and Crime Comm and Chief C     </v>
          </cell>
          <cell r="F532" t="str">
            <v>Y</v>
          </cell>
          <cell r="G532" t="str">
            <v>N</v>
          </cell>
          <cell r="H532" t="str">
            <v>N</v>
          </cell>
          <cell r="I532" t="str">
            <v>N</v>
          </cell>
          <cell r="J532" t="str">
            <v>Y</v>
          </cell>
          <cell r="K532" t="str">
            <v>N</v>
          </cell>
          <cell r="L532" t="str">
            <v>N</v>
          </cell>
          <cell r="M532" t="str">
            <v>N</v>
          </cell>
          <cell r="N532" t="str">
            <v>N</v>
          </cell>
          <cell r="O532" t="str">
            <v>N</v>
          </cell>
          <cell r="P532" t="str">
            <v>N</v>
          </cell>
          <cell r="Q532" t="str">
            <v>N</v>
          </cell>
          <cell r="R532">
            <v>1</v>
          </cell>
        </row>
        <row r="533">
          <cell r="A533" t="str">
            <v>E7015X</v>
          </cell>
          <cell r="B533" t="str">
            <v xml:space="preserve">West Mercia Police and Crime Comm and Chief C     </v>
          </cell>
          <cell r="C533" t="str">
            <v>7015GP</v>
          </cell>
          <cell r="D533" t="str">
            <v>T</v>
          </cell>
          <cell r="E533" t="str">
            <v xml:space="preserve">GP - West Mercia Police &amp; Crime Comm &amp; Chief C    </v>
          </cell>
          <cell r="F533" t="str">
            <v>Y</v>
          </cell>
          <cell r="G533" t="str">
            <v>N</v>
          </cell>
          <cell r="H533" t="str">
            <v>N</v>
          </cell>
          <cell r="I533" t="str">
            <v>N</v>
          </cell>
          <cell r="J533" t="str">
            <v>Y</v>
          </cell>
          <cell r="K533" t="str">
            <v>N</v>
          </cell>
          <cell r="L533" t="str">
            <v>N</v>
          </cell>
          <cell r="M533" t="str">
            <v>N</v>
          </cell>
          <cell r="N533" t="str">
            <v>N</v>
          </cell>
          <cell r="O533" t="str">
            <v>N</v>
          </cell>
          <cell r="P533" t="str">
            <v>N</v>
          </cell>
          <cell r="Q533" t="str">
            <v>N</v>
          </cell>
          <cell r="R533">
            <v>1</v>
          </cell>
        </row>
        <row r="534">
          <cell r="A534" t="str">
            <v>E7016X</v>
          </cell>
          <cell r="B534" t="str">
            <v xml:space="preserve">Gloucestershire Police and Crime Comm and Chief C </v>
          </cell>
          <cell r="C534" t="str">
            <v>7016GP</v>
          </cell>
          <cell r="D534" t="str">
            <v>T</v>
          </cell>
          <cell r="E534" t="str">
            <v>GP - Gloucestershire Police &amp; Crime Comm &amp; Chief C</v>
          </cell>
          <cell r="F534" t="str">
            <v>Y</v>
          </cell>
          <cell r="G534" t="str">
            <v>N</v>
          </cell>
          <cell r="H534" t="str">
            <v>N</v>
          </cell>
          <cell r="I534" t="str">
            <v>N</v>
          </cell>
          <cell r="J534" t="str">
            <v>Y</v>
          </cell>
          <cell r="K534" t="str">
            <v>N</v>
          </cell>
          <cell r="L534" t="str">
            <v>N</v>
          </cell>
          <cell r="M534" t="str">
            <v>N</v>
          </cell>
          <cell r="N534" t="str">
            <v>N</v>
          </cell>
          <cell r="O534" t="str">
            <v>N</v>
          </cell>
          <cell r="P534" t="str">
            <v>N</v>
          </cell>
          <cell r="Q534" t="str">
            <v>N</v>
          </cell>
          <cell r="R534">
            <v>1</v>
          </cell>
        </row>
        <row r="535">
          <cell r="A535" t="str">
            <v>E7019X</v>
          </cell>
          <cell r="B535" t="str">
            <v xml:space="preserve">Essex Police and Crime Comm and Chief C           </v>
          </cell>
          <cell r="C535" t="str">
            <v>7019GP</v>
          </cell>
          <cell r="D535" t="str">
            <v>T</v>
          </cell>
          <cell r="E535" t="str">
            <v xml:space="preserve">GP - Essex Police and Crime Comm and Chief C      </v>
          </cell>
          <cell r="F535" t="str">
            <v>Y</v>
          </cell>
          <cell r="G535" t="str">
            <v>N</v>
          </cell>
          <cell r="H535" t="str">
            <v>N</v>
          </cell>
          <cell r="I535" t="str">
            <v>N</v>
          </cell>
          <cell r="J535" t="str">
            <v>Y</v>
          </cell>
          <cell r="K535" t="str">
            <v>N</v>
          </cell>
          <cell r="L535" t="str">
            <v>N</v>
          </cell>
          <cell r="M535" t="str">
            <v>N</v>
          </cell>
          <cell r="N535" t="str">
            <v>N</v>
          </cell>
          <cell r="O535" t="str">
            <v>N</v>
          </cell>
          <cell r="P535" t="str">
            <v>N</v>
          </cell>
          <cell r="Q535" t="str">
            <v>N</v>
          </cell>
          <cell r="R535">
            <v>1</v>
          </cell>
        </row>
        <row r="536">
          <cell r="A536" t="str">
            <v>E7020X</v>
          </cell>
          <cell r="B536" t="str">
            <v xml:space="preserve">Humberside Police &amp; Crime Comm &amp; Chief C          </v>
          </cell>
          <cell r="C536" t="str">
            <v>7020GP</v>
          </cell>
          <cell r="D536" t="str">
            <v>T</v>
          </cell>
          <cell r="E536" t="str">
            <v xml:space="preserve">GP - Humberside Police &amp; Crime Comm &amp; Chief C     </v>
          </cell>
          <cell r="F536" t="str">
            <v>Y</v>
          </cell>
          <cell r="G536" t="str">
            <v>N</v>
          </cell>
          <cell r="H536" t="str">
            <v>N</v>
          </cell>
          <cell r="I536" t="str">
            <v>N</v>
          </cell>
          <cell r="J536" t="str">
            <v>Y</v>
          </cell>
          <cell r="K536" t="str">
            <v>N</v>
          </cell>
          <cell r="L536" t="str">
            <v>N</v>
          </cell>
          <cell r="M536" t="str">
            <v>N</v>
          </cell>
          <cell r="N536" t="str">
            <v>N</v>
          </cell>
          <cell r="O536" t="str">
            <v>N</v>
          </cell>
          <cell r="P536" t="str">
            <v>N</v>
          </cell>
          <cell r="Q536" t="str">
            <v>N</v>
          </cell>
          <cell r="R536">
            <v>1</v>
          </cell>
        </row>
        <row r="537">
          <cell r="A537" t="str">
            <v>E7022X</v>
          </cell>
          <cell r="B537" t="str">
            <v xml:space="preserve">Kent Police &amp; Crime Comm &amp; Chief Constable        </v>
          </cell>
          <cell r="C537" t="str">
            <v>7022GP</v>
          </cell>
          <cell r="D537" t="str">
            <v>T</v>
          </cell>
          <cell r="E537" t="str">
            <v xml:space="preserve">GP - Kent Police &amp; Crime Comm &amp; Chief Constable   </v>
          </cell>
          <cell r="F537" t="str">
            <v>Y</v>
          </cell>
          <cell r="G537" t="str">
            <v>N</v>
          </cell>
          <cell r="H537" t="str">
            <v>N</v>
          </cell>
          <cell r="I537" t="str">
            <v>N</v>
          </cell>
          <cell r="J537" t="str">
            <v>Y</v>
          </cell>
          <cell r="K537" t="str">
            <v>N</v>
          </cell>
          <cell r="L537" t="str">
            <v>N</v>
          </cell>
          <cell r="M537" t="str">
            <v>N</v>
          </cell>
          <cell r="N537" t="str">
            <v>N</v>
          </cell>
          <cell r="O537" t="str">
            <v>N</v>
          </cell>
          <cell r="P537" t="str">
            <v>N</v>
          </cell>
          <cell r="Q537" t="str">
            <v>N</v>
          </cell>
          <cell r="R537">
            <v>1</v>
          </cell>
        </row>
        <row r="538">
          <cell r="A538" t="str">
            <v>E7023X</v>
          </cell>
          <cell r="B538" t="str">
            <v xml:space="preserve">Lancashire Police &amp; Crime Comm &amp; Chief C          </v>
          </cell>
          <cell r="C538" t="str">
            <v>7023GP</v>
          </cell>
          <cell r="D538" t="str">
            <v>T</v>
          </cell>
          <cell r="E538" t="str">
            <v xml:space="preserve">GP - Lancashire Police &amp; Crime Comm &amp; Chief C     </v>
          </cell>
          <cell r="F538" t="str">
            <v>Y</v>
          </cell>
          <cell r="G538" t="str">
            <v>N</v>
          </cell>
          <cell r="H538" t="str">
            <v>N</v>
          </cell>
          <cell r="I538" t="str">
            <v>N</v>
          </cell>
          <cell r="J538" t="str">
            <v>Y</v>
          </cell>
          <cell r="K538" t="str">
            <v>N</v>
          </cell>
          <cell r="L538" t="str">
            <v>N</v>
          </cell>
          <cell r="M538" t="str">
            <v>N</v>
          </cell>
          <cell r="N538" t="str">
            <v>N</v>
          </cell>
          <cell r="O538" t="str">
            <v>N</v>
          </cell>
          <cell r="P538" t="str">
            <v>N</v>
          </cell>
          <cell r="Q538" t="str">
            <v>N</v>
          </cell>
          <cell r="R538">
            <v>1</v>
          </cell>
        </row>
        <row r="539">
          <cell r="A539" t="str">
            <v>E7024X</v>
          </cell>
          <cell r="B539" t="str">
            <v xml:space="preserve">Leicestershire Police &amp; Crime Comm &amp; Chief C      </v>
          </cell>
          <cell r="C539" t="str">
            <v>7024GP</v>
          </cell>
          <cell r="D539" t="str">
            <v>T</v>
          </cell>
          <cell r="E539" t="str">
            <v xml:space="preserve">GP - Leicestershire Police &amp; Crime Comm &amp; Chief C </v>
          </cell>
          <cell r="F539" t="str">
            <v>Y</v>
          </cell>
          <cell r="G539" t="str">
            <v>N</v>
          </cell>
          <cell r="H539" t="str">
            <v>N</v>
          </cell>
          <cell r="I539" t="str">
            <v>N</v>
          </cell>
          <cell r="J539" t="str">
            <v>Y</v>
          </cell>
          <cell r="K539" t="str">
            <v>N</v>
          </cell>
          <cell r="L539" t="str">
            <v>N</v>
          </cell>
          <cell r="M539" t="str">
            <v>N</v>
          </cell>
          <cell r="N539" t="str">
            <v>N</v>
          </cell>
          <cell r="O539" t="str">
            <v>N</v>
          </cell>
          <cell r="P539" t="str">
            <v>N</v>
          </cell>
          <cell r="Q539" t="str">
            <v>N</v>
          </cell>
          <cell r="R539">
            <v>1</v>
          </cell>
        </row>
        <row r="540">
          <cell r="A540" t="str">
            <v>E7025X</v>
          </cell>
          <cell r="B540" t="str">
            <v xml:space="preserve">Lincolnshire Police &amp; Crime Comm &amp; Chief C        </v>
          </cell>
          <cell r="C540" t="str">
            <v>7025GP</v>
          </cell>
          <cell r="D540" t="str">
            <v>T</v>
          </cell>
          <cell r="E540" t="str">
            <v xml:space="preserve">GP - Lincolnshire Police &amp; Crime Comm &amp; Chief C   </v>
          </cell>
          <cell r="F540" t="str">
            <v>Y</v>
          </cell>
          <cell r="G540" t="str">
            <v>N</v>
          </cell>
          <cell r="H540" t="str">
            <v>N</v>
          </cell>
          <cell r="I540" t="str">
            <v>N</v>
          </cell>
          <cell r="J540" t="str">
            <v>Y</v>
          </cell>
          <cell r="K540" t="str">
            <v>N</v>
          </cell>
          <cell r="L540" t="str">
            <v>N</v>
          </cell>
          <cell r="M540" t="str">
            <v>N</v>
          </cell>
          <cell r="N540" t="str">
            <v>N</v>
          </cell>
          <cell r="O540" t="str">
            <v>N</v>
          </cell>
          <cell r="P540" t="str">
            <v>N</v>
          </cell>
          <cell r="Q540" t="str">
            <v>N</v>
          </cell>
          <cell r="R540">
            <v>1</v>
          </cell>
        </row>
        <row r="541">
          <cell r="A541" t="str">
            <v>E7026X</v>
          </cell>
          <cell r="B541" t="str">
            <v xml:space="preserve">Norfolk Police &amp; Crime Comm &amp; Chief C             </v>
          </cell>
          <cell r="C541" t="str">
            <v>7026GP</v>
          </cell>
          <cell r="D541" t="str">
            <v>T</v>
          </cell>
          <cell r="E541" t="str">
            <v xml:space="preserve">GP - Norfolk Police &amp; Crime Comm &amp; Chief C        </v>
          </cell>
          <cell r="F541" t="str">
            <v>Y</v>
          </cell>
          <cell r="G541" t="str">
            <v>N</v>
          </cell>
          <cell r="H541" t="str">
            <v>N</v>
          </cell>
          <cell r="I541" t="str">
            <v>N</v>
          </cell>
          <cell r="J541" t="str">
            <v>Y</v>
          </cell>
          <cell r="K541" t="str">
            <v>N</v>
          </cell>
          <cell r="L541" t="str">
            <v>N</v>
          </cell>
          <cell r="M541" t="str">
            <v>N</v>
          </cell>
          <cell r="N541" t="str">
            <v>N</v>
          </cell>
          <cell r="O541" t="str">
            <v>N</v>
          </cell>
          <cell r="P541" t="str">
            <v>N</v>
          </cell>
          <cell r="Q541" t="str">
            <v>N</v>
          </cell>
          <cell r="R541">
            <v>1</v>
          </cell>
        </row>
        <row r="542">
          <cell r="A542" t="str">
            <v>E7027X</v>
          </cell>
          <cell r="B542" t="str">
            <v xml:space="preserve">North Yorkshire Police and Crime                  </v>
          </cell>
          <cell r="C542" t="str">
            <v>7027GP</v>
          </cell>
          <cell r="D542" t="str">
            <v>T</v>
          </cell>
          <cell r="E542" t="str">
            <v xml:space="preserve">GP - North Yorkshire Police and Crime             </v>
          </cell>
          <cell r="F542" t="str">
            <v>Y</v>
          </cell>
          <cell r="G542" t="str">
            <v>N</v>
          </cell>
          <cell r="H542" t="str">
            <v>N</v>
          </cell>
          <cell r="I542" t="str">
            <v>N</v>
          </cell>
          <cell r="J542" t="str">
            <v>Y</v>
          </cell>
          <cell r="K542" t="str">
            <v>N</v>
          </cell>
          <cell r="L542" t="str">
            <v>N</v>
          </cell>
          <cell r="M542" t="str">
            <v>N</v>
          </cell>
          <cell r="N542" t="str">
            <v>N</v>
          </cell>
          <cell r="O542" t="str">
            <v>N</v>
          </cell>
          <cell r="P542" t="str">
            <v>N</v>
          </cell>
          <cell r="Q542" t="str">
            <v>N</v>
          </cell>
          <cell r="R542">
            <v>1</v>
          </cell>
        </row>
        <row r="543">
          <cell r="A543" t="str">
            <v>E7028X</v>
          </cell>
          <cell r="B543" t="str">
            <v xml:space="preserve">Northamptonshire Police &amp; Crime Comm &amp; Chief C    </v>
          </cell>
          <cell r="C543" t="str">
            <v>7028GP</v>
          </cell>
          <cell r="D543" t="str">
            <v>T</v>
          </cell>
          <cell r="E543" t="str">
            <v>GP - Northamptonshire Police &amp; Crime Com &amp; Chief C</v>
          </cell>
          <cell r="F543" t="str">
            <v>Y</v>
          </cell>
          <cell r="G543" t="str">
            <v>N</v>
          </cell>
          <cell r="H543" t="str">
            <v>N</v>
          </cell>
          <cell r="I543" t="str">
            <v>N</v>
          </cell>
          <cell r="J543" t="str">
            <v>Y</v>
          </cell>
          <cell r="K543" t="str">
            <v>N</v>
          </cell>
          <cell r="L543" t="str">
            <v>N</v>
          </cell>
          <cell r="M543" t="str">
            <v>N</v>
          </cell>
          <cell r="N543" t="str">
            <v>N</v>
          </cell>
          <cell r="O543" t="str">
            <v>N</v>
          </cell>
          <cell r="P543" t="str">
            <v>N</v>
          </cell>
          <cell r="Q543" t="str">
            <v>N</v>
          </cell>
          <cell r="R543">
            <v>1</v>
          </cell>
        </row>
        <row r="544">
          <cell r="A544" t="str">
            <v>E7030X</v>
          </cell>
          <cell r="B544" t="str">
            <v xml:space="preserve">Nottinghamshire Police and Crime Comm and Chief C </v>
          </cell>
          <cell r="C544" t="str">
            <v>7030GP</v>
          </cell>
          <cell r="D544" t="str">
            <v>T</v>
          </cell>
          <cell r="E544" t="str">
            <v>GP - Nottinghamshire Police &amp; Crime Comm &amp; Chief C</v>
          </cell>
          <cell r="F544" t="str">
            <v>Y</v>
          </cell>
          <cell r="G544" t="str">
            <v>N</v>
          </cell>
          <cell r="H544" t="str">
            <v>N</v>
          </cell>
          <cell r="I544" t="str">
            <v>N</v>
          </cell>
          <cell r="J544" t="str">
            <v>Y</v>
          </cell>
          <cell r="K544" t="str">
            <v>N</v>
          </cell>
          <cell r="L544" t="str">
            <v>N</v>
          </cell>
          <cell r="M544" t="str">
            <v>N</v>
          </cell>
          <cell r="N544" t="str">
            <v>N</v>
          </cell>
          <cell r="O544" t="str">
            <v>N</v>
          </cell>
          <cell r="P544" t="str">
            <v>N</v>
          </cell>
          <cell r="Q544" t="str">
            <v>N</v>
          </cell>
          <cell r="R544">
            <v>1</v>
          </cell>
        </row>
        <row r="545">
          <cell r="A545" t="str">
            <v>E7034X</v>
          </cell>
          <cell r="B545" t="str">
            <v xml:space="preserve">Staffordshire Police and Crime Comm and Chief C   </v>
          </cell>
          <cell r="C545" t="str">
            <v>7034GP</v>
          </cell>
          <cell r="D545" t="str">
            <v>T</v>
          </cell>
          <cell r="E545" t="str">
            <v xml:space="preserve">GP - Staffordshire Police &amp; Crime Comm &amp; Chief C  </v>
          </cell>
          <cell r="F545" t="str">
            <v>Y</v>
          </cell>
          <cell r="G545" t="str">
            <v>N</v>
          </cell>
          <cell r="H545" t="str">
            <v>N</v>
          </cell>
          <cell r="I545" t="str">
            <v>N</v>
          </cell>
          <cell r="J545" t="str">
            <v>Y</v>
          </cell>
          <cell r="K545" t="str">
            <v>N</v>
          </cell>
          <cell r="L545" t="str">
            <v>N</v>
          </cell>
          <cell r="M545" t="str">
            <v>N</v>
          </cell>
          <cell r="N545" t="str">
            <v>N</v>
          </cell>
          <cell r="O545" t="str">
            <v>N</v>
          </cell>
          <cell r="P545" t="str">
            <v>N</v>
          </cell>
          <cell r="Q545" t="str">
            <v>N</v>
          </cell>
          <cell r="R545">
            <v>1</v>
          </cell>
        </row>
        <row r="546">
          <cell r="A546" t="str">
            <v>E7035X</v>
          </cell>
          <cell r="B546" t="str">
            <v xml:space="preserve">Suffolk Police and Crime Comm and Chief C         </v>
          </cell>
          <cell r="C546" t="str">
            <v>7035GP</v>
          </cell>
          <cell r="D546" t="str">
            <v>T</v>
          </cell>
          <cell r="E546" t="str">
            <v xml:space="preserve">GP - Suffolk Police &amp; Crime Comm &amp; Chief C        </v>
          </cell>
          <cell r="F546" t="str">
            <v>Y</v>
          </cell>
          <cell r="G546" t="str">
            <v>N</v>
          </cell>
          <cell r="H546" t="str">
            <v>N</v>
          </cell>
          <cell r="I546" t="str">
            <v>N</v>
          </cell>
          <cell r="J546" t="str">
            <v>Y</v>
          </cell>
          <cell r="K546" t="str">
            <v>N</v>
          </cell>
          <cell r="L546" t="str">
            <v>N</v>
          </cell>
          <cell r="M546" t="str">
            <v>N</v>
          </cell>
          <cell r="N546" t="str">
            <v>N</v>
          </cell>
          <cell r="O546" t="str">
            <v>N</v>
          </cell>
          <cell r="P546" t="str">
            <v>N</v>
          </cell>
          <cell r="Q546" t="str">
            <v>N</v>
          </cell>
          <cell r="R546">
            <v>1</v>
          </cell>
        </row>
        <row r="547">
          <cell r="A547" t="str">
            <v>E7036X</v>
          </cell>
          <cell r="B547" t="str">
            <v xml:space="preserve">Surrey Police and Crime Comm and Chief C          </v>
          </cell>
          <cell r="C547" t="str">
            <v>7036GP</v>
          </cell>
          <cell r="D547" t="str">
            <v>T</v>
          </cell>
          <cell r="E547" t="str">
            <v xml:space="preserve">GP - Surrey Police and Crime Comm and Chief C     </v>
          </cell>
          <cell r="F547" t="str">
            <v>Y</v>
          </cell>
          <cell r="G547" t="str">
            <v>N</v>
          </cell>
          <cell r="H547" t="str">
            <v>N</v>
          </cell>
          <cell r="I547" t="str">
            <v>N</v>
          </cell>
          <cell r="J547" t="str">
            <v>Y</v>
          </cell>
          <cell r="K547" t="str">
            <v>N</v>
          </cell>
          <cell r="L547" t="str">
            <v>N</v>
          </cell>
          <cell r="M547" t="str">
            <v>N</v>
          </cell>
          <cell r="N547" t="str">
            <v>N</v>
          </cell>
          <cell r="O547" t="str">
            <v>N</v>
          </cell>
          <cell r="P547" t="str">
            <v>N</v>
          </cell>
          <cell r="Q547" t="str">
            <v>N</v>
          </cell>
          <cell r="R547">
            <v>1</v>
          </cell>
        </row>
        <row r="548">
          <cell r="A548" t="str">
            <v>E7037X</v>
          </cell>
          <cell r="B548" t="str">
            <v xml:space="preserve">Warwickshire Police &amp; Crime Comm and Chief C      </v>
          </cell>
          <cell r="C548" t="str">
            <v>7037GP</v>
          </cell>
          <cell r="D548" t="str">
            <v>T</v>
          </cell>
          <cell r="E548" t="str">
            <v xml:space="preserve">GP - Warwickshire Police &amp; Crime Comm &amp; Chief C   </v>
          </cell>
          <cell r="F548" t="str">
            <v>Y</v>
          </cell>
          <cell r="G548" t="str">
            <v>N</v>
          </cell>
          <cell r="H548" t="str">
            <v>N</v>
          </cell>
          <cell r="I548" t="str">
            <v>N</v>
          </cell>
          <cell r="J548" t="str">
            <v>Y</v>
          </cell>
          <cell r="K548" t="str">
            <v>N</v>
          </cell>
          <cell r="L548" t="str">
            <v>N</v>
          </cell>
          <cell r="M548" t="str">
            <v>N</v>
          </cell>
          <cell r="N548" t="str">
            <v>N</v>
          </cell>
          <cell r="O548" t="str">
            <v>N</v>
          </cell>
          <cell r="P548" t="str">
            <v>N</v>
          </cell>
          <cell r="Q548" t="str">
            <v>N</v>
          </cell>
          <cell r="R548">
            <v>1</v>
          </cell>
        </row>
        <row r="549">
          <cell r="A549" t="str">
            <v>E7039X</v>
          </cell>
          <cell r="B549" t="str">
            <v xml:space="preserve">Wiltshire Police and Crime Comm and Chief C       </v>
          </cell>
          <cell r="C549" t="str">
            <v>7039GP</v>
          </cell>
          <cell r="D549" t="str">
            <v>T</v>
          </cell>
          <cell r="E549" t="str">
            <v xml:space="preserve">GP - Wiltshire Police &amp; Crime Comm &amp; Chief C      </v>
          </cell>
          <cell r="F549" t="str">
            <v>Y</v>
          </cell>
          <cell r="G549" t="str">
            <v>N</v>
          </cell>
          <cell r="H549" t="str">
            <v>N</v>
          </cell>
          <cell r="I549" t="str">
            <v>N</v>
          </cell>
          <cell r="J549" t="str">
            <v>Y</v>
          </cell>
          <cell r="K549" t="str">
            <v>N</v>
          </cell>
          <cell r="L549" t="str">
            <v>N</v>
          </cell>
          <cell r="M549" t="str">
            <v>N</v>
          </cell>
          <cell r="N549" t="str">
            <v>N</v>
          </cell>
          <cell r="O549" t="str">
            <v>N</v>
          </cell>
          <cell r="P549" t="str">
            <v>N</v>
          </cell>
          <cell r="Q549" t="str">
            <v>N</v>
          </cell>
          <cell r="R549">
            <v>1</v>
          </cell>
        </row>
        <row r="550">
          <cell r="A550" t="str">
            <v>E7042X</v>
          </cell>
          <cell r="B550" t="str">
            <v xml:space="preserve">Greater Manchester Police and Crime C and Chief C </v>
          </cell>
          <cell r="C550" t="str">
            <v>7042GP</v>
          </cell>
          <cell r="D550" t="str">
            <v>T</v>
          </cell>
          <cell r="E550" t="str">
            <v>GP - Greater Manchester Police &amp; Crime C &amp; Chief C</v>
          </cell>
          <cell r="F550" t="str">
            <v>Y</v>
          </cell>
          <cell r="G550" t="str">
            <v>N</v>
          </cell>
          <cell r="H550" t="str">
            <v>N</v>
          </cell>
          <cell r="I550" t="str">
            <v>N</v>
          </cell>
          <cell r="J550" t="str">
            <v>Y</v>
          </cell>
          <cell r="K550" t="str">
            <v>N</v>
          </cell>
          <cell r="L550" t="str">
            <v>N</v>
          </cell>
          <cell r="M550" t="str">
            <v>N</v>
          </cell>
          <cell r="N550" t="str">
            <v>N</v>
          </cell>
          <cell r="O550" t="str">
            <v>N</v>
          </cell>
          <cell r="P550" t="str">
            <v>N</v>
          </cell>
          <cell r="Q550" t="str">
            <v>N</v>
          </cell>
          <cell r="R550">
            <v>1</v>
          </cell>
        </row>
        <row r="551">
          <cell r="A551" t="str">
            <v>E7043X</v>
          </cell>
          <cell r="B551" t="str">
            <v xml:space="preserve">Merseyside Police &amp; Crime Comm &amp; Chief C          </v>
          </cell>
          <cell r="C551" t="str">
            <v>7043GP</v>
          </cell>
          <cell r="D551" t="str">
            <v>T</v>
          </cell>
          <cell r="E551" t="str">
            <v xml:space="preserve">GP - Merseyside Police &amp; Crime Comm &amp; Chief C     </v>
          </cell>
          <cell r="F551" t="str">
            <v>Y</v>
          </cell>
          <cell r="G551" t="str">
            <v>N</v>
          </cell>
          <cell r="H551" t="str">
            <v>N</v>
          </cell>
          <cell r="I551" t="str">
            <v>N</v>
          </cell>
          <cell r="J551" t="str">
            <v>Y</v>
          </cell>
          <cell r="K551" t="str">
            <v>N</v>
          </cell>
          <cell r="L551" t="str">
            <v>N</v>
          </cell>
          <cell r="M551" t="str">
            <v>N</v>
          </cell>
          <cell r="N551" t="str">
            <v>N</v>
          </cell>
          <cell r="O551" t="str">
            <v>N</v>
          </cell>
          <cell r="P551" t="str">
            <v>N</v>
          </cell>
          <cell r="Q551" t="str">
            <v>N</v>
          </cell>
          <cell r="R551">
            <v>1</v>
          </cell>
        </row>
        <row r="552">
          <cell r="A552" t="str">
            <v>E7044X</v>
          </cell>
          <cell r="B552" t="str">
            <v xml:space="preserve">South Yorkshire Police and Crime Comm and Chief C </v>
          </cell>
          <cell r="C552" t="str">
            <v>7044GP</v>
          </cell>
          <cell r="D552" t="str">
            <v>T</v>
          </cell>
          <cell r="E552" t="str">
            <v>GP - South Yorkshire Police &amp; Crime Comm &amp; Chief C</v>
          </cell>
          <cell r="F552" t="str">
            <v>Y</v>
          </cell>
          <cell r="G552" t="str">
            <v>N</v>
          </cell>
          <cell r="H552" t="str">
            <v>N</v>
          </cell>
          <cell r="I552" t="str">
            <v>N</v>
          </cell>
          <cell r="J552" t="str">
            <v>Y</v>
          </cell>
          <cell r="K552" t="str">
            <v>N</v>
          </cell>
          <cell r="L552" t="str">
            <v>N</v>
          </cell>
          <cell r="M552" t="str">
            <v>N</v>
          </cell>
          <cell r="N552" t="str">
            <v>N</v>
          </cell>
          <cell r="O552" t="str">
            <v>N</v>
          </cell>
          <cell r="P552" t="str">
            <v>N</v>
          </cell>
          <cell r="Q552" t="str">
            <v>N</v>
          </cell>
          <cell r="R552">
            <v>1</v>
          </cell>
        </row>
        <row r="553">
          <cell r="A553" t="str">
            <v>E7045X</v>
          </cell>
          <cell r="B553" t="str">
            <v xml:space="preserve">Northmubria Police and Crime Comm and Chief C     </v>
          </cell>
          <cell r="C553" t="str">
            <v>7045GP</v>
          </cell>
          <cell r="D553" t="str">
            <v>T</v>
          </cell>
          <cell r="E553" t="str">
            <v xml:space="preserve">GP - Northumbria Police &amp; Crime Comm &amp; Chief C    </v>
          </cell>
          <cell r="F553" t="str">
            <v>Y</v>
          </cell>
          <cell r="G553" t="str">
            <v>N</v>
          </cell>
          <cell r="H553" t="str">
            <v>N</v>
          </cell>
          <cell r="I553" t="str">
            <v>N</v>
          </cell>
          <cell r="J553" t="str">
            <v>Y</v>
          </cell>
          <cell r="K553" t="str">
            <v>N</v>
          </cell>
          <cell r="L553" t="str">
            <v>N</v>
          </cell>
          <cell r="M553" t="str">
            <v>N</v>
          </cell>
          <cell r="N553" t="str">
            <v>N</v>
          </cell>
          <cell r="O553" t="str">
            <v>N</v>
          </cell>
          <cell r="P553" t="str">
            <v>N</v>
          </cell>
          <cell r="Q553" t="str">
            <v>N</v>
          </cell>
          <cell r="R553">
            <v>1</v>
          </cell>
        </row>
        <row r="554">
          <cell r="A554" t="str">
            <v>E7046X</v>
          </cell>
          <cell r="B554" t="str">
            <v xml:space="preserve">West Midlands Police and Crime Comm and Chief C   </v>
          </cell>
          <cell r="C554" t="str">
            <v>7046GP</v>
          </cell>
          <cell r="D554" t="str">
            <v>T</v>
          </cell>
          <cell r="E554" t="str">
            <v xml:space="preserve">GP - West Midlands Police &amp; Crime Comm &amp; Chief C  </v>
          </cell>
          <cell r="F554" t="str">
            <v>Y</v>
          </cell>
          <cell r="G554" t="str">
            <v>N</v>
          </cell>
          <cell r="H554" t="str">
            <v>N</v>
          </cell>
          <cell r="I554" t="str">
            <v>N</v>
          </cell>
          <cell r="J554" t="str">
            <v>Y</v>
          </cell>
          <cell r="K554" t="str">
            <v>N</v>
          </cell>
          <cell r="L554" t="str">
            <v>N</v>
          </cell>
          <cell r="M554" t="str">
            <v>N</v>
          </cell>
          <cell r="N554" t="str">
            <v>N</v>
          </cell>
          <cell r="O554" t="str">
            <v>N</v>
          </cell>
          <cell r="P554" t="str">
            <v>N</v>
          </cell>
          <cell r="Q554" t="str">
            <v>N</v>
          </cell>
          <cell r="R554">
            <v>1</v>
          </cell>
        </row>
        <row r="555">
          <cell r="A555" t="str">
            <v>E7047X</v>
          </cell>
          <cell r="B555" t="str">
            <v xml:space="preserve">West Yorkshire Police and Crime Comm and Chief C  </v>
          </cell>
          <cell r="C555" t="str">
            <v>7047GP</v>
          </cell>
          <cell r="D555" t="str">
            <v>T</v>
          </cell>
          <cell r="E555" t="str">
            <v xml:space="preserve">GP - West Yorkshire Police &amp; Crime Comm &amp; Chief C </v>
          </cell>
          <cell r="F555" t="str">
            <v>Y</v>
          </cell>
          <cell r="G555" t="str">
            <v>N</v>
          </cell>
          <cell r="H555" t="str">
            <v>N</v>
          </cell>
          <cell r="I555" t="str">
            <v>N</v>
          </cell>
          <cell r="J555" t="str">
            <v>Y</v>
          </cell>
          <cell r="K555" t="str">
            <v>N</v>
          </cell>
          <cell r="L555" t="str">
            <v>N</v>
          </cell>
          <cell r="M555" t="str">
            <v>N</v>
          </cell>
          <cell r="N555" t="str">
            <v>N</v>
          </cell>
          <cell r="O555" t="str">
            <v>N</v>
          </cell>
          <cell r="P555" t="str">
            <v>N</v>
          </cell>
          <cell r="Q555" t="str">
            <v>N</v>
          </cell>
          <cell r="R555">
            <v>1</v>
          </cell>
        </row>
        <row r="556">
          <cell r="A556" t="str">
            <v>E7050X</v>
          </cell>
          <cell r="B556" t="str">
            <v xml:space="preserve">Avon &amp; Somerset Police and Crime Comm and Chief C </v>
          </cell>
          <cell r="C556" t="str">
            <v>7050GP</v>
          </cell>
          <cell r="D556" t="str">
            <v>T</v>
          </cell>
          <cell r="E556" t="str">
            <v>GP - Avon &amp; Somerset Police and Crime Com and Ch C</v>
          </cell>
          <cell r="F556" t="str">
            <v>Y</v>
          </cell>
          <cell r="G556" t="str">
            <v>N</v>
          </cell>
          <cell r="H556" t="str">
            <v>N</v>
          </cell>
          <cell r="I556" t="str">
            <v>N</v>
          </cell>
          <cell r="J556" t="str">
            <v>Y</v>
          </cell>
          <cell r="K556" t="str">
            <v>N</v>
          </cell>
          <cell r="L556" t="str">
            <v>N</v>
          </cell>
          <cell r="M556" t="str">
            <v>N</v>
          </cell>
          <cell r="N556" t="str">
            <v>N</v>
          </cell>
          <cell r="O556" t="str">
            <v>N</v>
          </cell>
          <cell r="P556" t="str">
            <v>N</v>
          </cell>
          <cell r="Q556" t="str">
            <v>N</v>
          </cell>
          <cell r="R556">
            <v>1</v>
          </cell>
        </row>
        <row r="557">
          <cell r="A557" t="str">
            <v>E7051X</v>
          </cell>
          <cell r="B557" t="str">
            <v>Devon &amp; Cornwall Police and Crime Comm and Chief C</v>
          </cell>
          <cell r="C557" t="str">
            <v>7051GP</v>
          </cell>
          <cell r="D557" t="str">
            <v>T</v>
          </cell>
          <cell r="E557" t="str">
            <v>GP - Devon &amp; Cornwall Police and Crime Comm and Ch</v>
          </cell>
          <cell r="F557" t="str">
            <v>Y</v>
          </cell>
          <cell r="G557" t="str">
            <v>N</v>
          </cell>
          <cell r="H557" t="str">
            <v>N</v>
          </cell>
          <cell r="I557" t="str">
            <v>N</v>
          </cell>
          <cell r="J557" t="str">
            <v>Y</v>
          </cell>
          <cell r="K557" t="str">
            <v>N</v>
          </cell>
          <cell r="L557" t="str">
            <v>N</v>
          </cell>
          <cell r="M557" t="str">
            <v>N</v>
          </cell>
          <cell r="N557" t="str">
            <v>N</v>
          </cell>
          <cell r="O557" t="str">
            <v>N</v>
          </cell>
          <cell r="P557" t="str">
            <v>N</v>
          </cell>
          <cell r="Q557" t="str">
            <v>N</v>
          </cell>
          <cell r="R557">
            <v>1</v>
          </cell>
        </row>
        <row r="558">
          <cell r="A558" t="str">
            <v>E7052X</v>
          </cell>
          <cell r="B558" t="str">
            <v xml:space="preserve">Hamphsire Police and Crime Comm and Chief         </v>
          </cell>
          <cell r="C558" t="str">
            <v>7052GP</v>
          </cell>
          <cell r="D558" t="str">
            <v>T</v>
          </cell>
          <cell r="E558" t="str">
            <v xml:space="preserve">GP - Hampshire Police and Crime Comm and Chief C  </v>
          </cell>
          <cell r="F558" t="str">
            <v>Y</v>
          </cell>
          <cell r="G558" t="str">
            <v>N</v>
          </cell>
          <cell r="H558" t="str">
            <v>N</v>
          </cell>
          <cell r="I558" t="str">
            <v>N</v>
          </cell>
          <cell r="J558" t="str">
            <v>Y</v>
          </cell>
          <cell r="K558" t="str">
            <v>N</v>
          </cell>
          <cell r="L558" t="str">
            <v>N</v>
          </cell>
          <cell r="M558" t="str">
            <v>N</v>
          </cell>
          <cell r="N558" t="str">
            <v>N</v>
          </cell>
          <cell r="O558" t="str">
            <v>N</v>
          </cell>
          <cell r="P558" t="str">
            <v>N</v>
          </cell>
          <cell r="Q558" t="str">
            <v>N</v>
          </cell>
          <cell r="R558">
            <v>1</v>
          </cell>
        </row>
        <row r="559">
          <cell r="A559" t="str">
            <v>E7053X</v>
          </cell>
          <cell r="B559" t="str">
            <v xml:space="preserve">Sussex Police and Crime Comm and Chief C          </v>
          </cell>
          <cell r="C559" t="str">
            <v>7053GP</v>
          </cell>
          <cell r="D559" t="str">
            <v>T</v>
          </cell>
          <cell r="E559" t="str">
            <v xml:space="preserve">GP - Sussex Police and Crime Comm and Chief C     </v>
          </cell>
          <cell r="F559" t="str">
            <v>Y</v>
          </cell>
          <cell r="G559" t="str">
            <v>N</v>
          </cell>
          <cell r="H559" t="str">
            <v>N</v>
          </cell>
          <cell r="I559" t="str">
            <v>N</v>
          </cell>
          <cell r="J559" t="str">
            <v>Y</v>
          </cell>
          <cell r="K559" t="str">
            <v>N</v>
          </cell>
          <cell r="L559" t="str">
            <v>N</v>
          </cell>
          <cell r="M559" t="str">
            <v>N</v>
          </cell>
          <cell r="N559" t="str">
            <v>N</v>
          </cell>
          <cell r="O559" t="str">
            <v>N</v>
          </cell>
          <cell r="P559" t="str">
            <v>N</v>
          </cell>
          <cell r="Q559" t="str">
            <v>N</v>
          </cell>
          <cell r="R559">
            <v>1</v>
          </cell>
        </row>
        <row r="560">
          <cell r="A560" t="str">
            <v>E7054X</v>
          </cell>
          <cell r="B560" t="str">
            <v xml:space="preserve">Thames Valley Police and Crime Com and Chief C    </v>
          </cell>
          <cell r="C560" t="str">
            <v>7054GP</v>
          </cell>
          <cell r="D560" t="str">
            <v>T</v>
          </cell>
          <cell r="E560" t="str">
            <v xml:space="preserve">GP - Thames Valley Police &amp; Crime Comm &amp; Chief C  </v>
          </cell>
          <cell r="F560" t="str">
            <v>Y</v>
          </cell>
          <cell r="G560" t="str">
            <v>N</v>
          </cell>
          <cell r="H560" t="str">
            <v>N</v>
          </cell>
          <cell r="I560" t="str">
            <v>N</v>
          </cell>
          <cell r="J560" t="str">
            <v>Y</v>
          </cell>
          <cell r="K560" t="str">
            <v>N</v>
          </cell>
          <cell r="L560" t="str">
            <v>N</v>
          </cell>
          <cell r="M560" t="str">
            <v>N</v>
          </cell>
          <cell r="N560" t="str">
            <v>N</v>
          </cell>
          <cell r="O560" t="str">
            <v>N</v>
          </cell>
          <cell r="P560" t="str">
            <v>N</v>
          </cell>
          <cell r="Q560" t="str">
            <v>N</v>
          </cell>
          <cell r="R560">
            <v>1</v>
          </cell>
        </row>
        <row r="561">
          <cell r="A561" t="str">
            <v>E7055X</v>
          </cell>
          <cell r="B561" t="str">
            <v xml:space="preserve">Hertfordshire Police &amp; Crime Comm &amp; Chief C       </v>
          </cell>
          <cell r="C561" t="str">
            <v>7055GP</v>
          </cell>
          <cell r="D561" t="str">
            <v>T</v>
          </cell>
          <cell r="E561" t="str">
            <v xml:space="preserve">GP - Hertfordshire Police &amp; Crime Comm &amp; Chief C  </v>
          </cell>
          <cell r="F561" t="str">
            <v>Y</v>
          </cell>
          <cell r="G561" t="str">
            <v>N</v>
          </cell>
          <cell r="H561" t="str">
            <v>N</v>
          </cell>
          <cell r="I561" t="str">
            <v>N</v>
          </cell>
          <cell r="J561" t="str">
            <v>Y</v>
          </cell>
          <cell r="K561" t="str">
            <v>N</v>
          </cell>
          <cell r="L561" t="str">
            <v>N</v>
          </cell>
          <cell r="M561" t="str">
            <v>N</v>
          </cell>
          <cell r="N561" t="str">
            <v>N</v>
          </cell>
          <cell r="O561" t="str">
            <v>N</v>
          </cell>
          <cell r="P561" t="str">
            <v>N</v>
          </cell>
          <cell r="Q561" t="str">
            <v>N</v>
          </cell>
          <cell r="R561">
            <v>1</v>
          </cell>
        </row>
        <row r="562">
          <cell r="A562" t="str">
            <v>E7060X</v>
          </cell>
          <cell r="B562" t="str">
            <v>Mayor's Office for Policing and Crime and Met P Co</v>
          </cell>
          <cell r="C562" t="str">
            <v>7060GP</v>
          </cell>
          <cell r="D562" t="str">
            <v>T</v>
          </cell>
          <cell r="E562" t="str">
            <v xml:space="preserve">GP - Mayor's Office for Policing and Crime        </v>
          </cell>
          <cell r="F562" t="str">
            <v>Y</v>
          </cell>
          <cell r="G562" t="str">
            <v>N</v>
          </cell>
          <cell r="H562" t="str">
            <v>N</v>
          </cell>
          <cell r="I562" t="str">
            <v>N</v>
          </cell>
          <cell r="J562" t="str">
            <v>Y</v>
          </cell>
          <cell r="K562" t="str">
            <v>Y</v>
          </cell>
          <cell r="L562" t="str">
            <v>Y</v>
          </cell>
          <cell r="M562" t="str">
            <v>Y</v>
          </cell>
          <cell r="N562" t="str">
            <v>N</v>
          </cell>
          <cell r="O562" t="str">
            <v>N</v>
          </cell>
          <cell r="P562" t="str">
            <v>N</v>
          </cell>
          <cell r="Q562" t="str">
            <v>N</v>
          </cell>
          <cell r="R562">
            <v>1</v>
          </cell>
        </row>
        <row r="563">
          <cell r="A563" t="str">
            <v>EAT066</v>
          </cell>
          <cell r="B563" t="str">
            <v xml:space="preserve">EU Emissions Allowance trust statement            </v>
          </cell>
          <cell r="C563" t="str">
            <v>EAT0GP</v>
          </cell>
          <cell r="D563" t="str">
            <v>T</v>
          </cell>
          <cell r="E563" t="str">
            <v xml:space="preserve">GP - EU Emissions Allowance trust statement       </v>
          </cell>
          <cell r="F563" t="str">
            <v>Y</v>
          </cell>
          <cell r="G563" t="str">
            <v>N</v>
          </cell>
          <cell r="H563" t="str">
            <v>Y</v>
          </cell>
          <cell r="I563" t="str">
            <v>N</v>
          </cell>
          <cell r="J563" t="str">
            <v>N</v>
          </cell>
          <cell r="K563" t="str">
            <v>N</v>
          </cell>
          <cell r="L563" t="str">
            <v>N</v>
          </cell>
          <cell r="M563" t="str">
            <v>N</v>
          </cell>
          <cell r="N563" t="str">
            <v>N</v>
          </cell>
          <cell r="O563" t="str">
            <v>N</v>
          </cell>
          <cell r="P563" t="str">
            <v>N</v>
          </cell>
          <cell r="Q563" t="str">
            <v>N</v>
          </cell>
          <cell r="R563">
            <v>0</v>
          </cell>
        </row>
        <row r="564">
          <cell r="A564" t="str">
            <v>ECG025</v>
          </cell>
          <cell r="B564" t="str">
            <v xml:space="preserve">Export Credits Guarantee Department               </v>
          </cell>
          <cell r="C564" t="str">
            <v>ECG0GP</v>
          </cell>
          <cell r="D564" t="str">
            <v>T</v>
          </cell>
          <cell r="E564" t="str">
            <v xml:space="preserve">GP - EXPORT CREDITS GUARANTEE DEPARTMENT          </v>
          </cell>
          <cell r="F564" t="str">
            <v>Y</v>
          </cell>
          <cell r="G564" t="str">
            <v>N</v>
          </cell>
          <cell r="H564" t="str">
            <v>Y</v>
          </cell>
          <cell r="I564" t="str">
            <v>N</v>
          </cell>
          <cell r="J564" t="str">
            <v>N</v>
          </cell>
          <cell r="K564" t="str">
            <v>N</v>
          </cell>
          <cell r="L564" t="str">
            <v>N</v>
          </cell>
          <cell r="M564" t="str">
            <v>N</v>
          </cell>
          <cell r="N564" t="str">
            <v>N</v>
          </cell>
          <cell r="O564" t="str">
            <v>N</v>
          </cell>
          <cell r="P564" t="str">
            <v>N</v>
          </cell>
          <cell r="Q564" t="str">
            <v>N</v>
          </cell>
          <cell r="R564">
            <v>0</v>
          </cell>
        </row>
        <row r="565">
          <cell r="A565" t="str">
            <v>ECN211</v>
          </cell>
          <cell r="B565" t="str">
            <v xml:space="preserve">Equality Commission for Northern Ireland          </v>
          </cell>
          <cell r="C565" t="str">
            <v>ECNIGP</v>
          </cell>
          <cell r="D565" t="str">
            <v>T</v>
          </cell>
          <cell r="E565" t="str">
            <v xml:space="preserve">IGP - Equality Commission for Northern Ireland    </v>
          </cell>
          <cell r="F565" t="str">
            <v>Y</v>
          </cell>
          <cell r="G565" t="str">
            <v>N</v>
          </cell>
          <cell r="H565" t="str">
            <v>Y</v>
          </cell>
          <cell r="I565" t="str">
            <v>N</v>
          </cell>
          <cell r="J565" t="str">
            <v>N</v>
          </cell>
          <cell r="K565" t="str">
            <v>N</v>
          </cell>
          <cell r="L565" t="str">
            <v>N</v>
          </cell>
          <cell r="M565" t="str">
            <v>N</v>
          </cell>
          <cell r="N565" t="str">
            <v>N</v>
          </cell>
          <cell r="O565" t="str">
            <v>N</v>
          </cell>
          <cell r="P565" t="str">
            <v>N</v>
          </cell>
          <cell r="Q565" t="str">
            <v>N</v>
          </cell>
          <cell r="R565">
            <v>0</v>
          </cell>
        </row>
        <row r="566">
          <cell r="A566" t="str">
            <v>EEA888</v>
          </cell>
          <cell r="B566" t="str">
            <v xml:space="preserve">Exchange Equalisation Account                     </v>
          </cell>
          <cell r="C566" t="str">
            <v>EEA8GP</v>
          </cell>
          <cell r="D566" t="str">
            <v>T</v>
          </cell>
          <cell r="E566" t="str">
            <v xml:space="preserve">GP - Exchange Equalisation Account                </v>
          </cell>
          <cell r="F566" t="str">
            <v>Y</v>
          </cell>
          <cell r="G566" t="str">
            <v>N</v>
          </cell>
          <cell r="H566" t="str">
            <v>Y</v>
          </cell>
          <cell r="I566" t="str">
            <v>N</v>
          </cell>
          <cell r="J566" t="str">
            <v>N</v>
          </cell>
          <cell r="K566" t="str">
            <v>N</v>
          </cell>
          <cell r="L566" t="str">
            <v>N</v>
          </cell>
          <cell r="M566" t="str">
            <v>N</v>
          </cell>
          <cell r="N566" t="str">
            <v>N</v>
          </cell>
          <cell r="O566" t="str">
            <v>N</v>
          </cell>
          <cell r="P566" t="str">
            <v>N</v>
          </cell>
          <cell r="Q566" t="str">
            <v>N</v>
          </cell>
          <cell r="R566">
            <v>0</v>
          </cell>
        </row>
        <row r="567">
          <cell r="A567" t="str">
            <v>EED084</v>
          </cell>
          <cell r="B567" t="str">
            <v xml:space="preserve">East of England Development Agency                </v>
          </cell>
          <cell r="C567" t="str">
            <v>BISCLS</v>
          </cell>
          <cell r="D567" t="str">
            <v>T</v>
          </cell>
          <cell r="E567" t="str">
            <v xml:space="preserve">CLS - DEPARTMENT FOR BUSINESS INNOVATION &amp; SKILLS </v>
          </cell>
          <cell r="F567" t="str">
            <v>Y</v>
          </cell>
          <cell r="G567" t="str">
            <v>N</v>
          </cell>
          <cell r="H567" t="str">
            <v>Y</v>
          </cell>
          <cell r="I567" t="str">
            <v>N</v>
          </cell>
          <cell r="J567" t="str">
            <v>N</v>
          </cell>
          <cell r="K567" t="str">
            <v>N</v>
          </cell>
          <cell r="L567" t="str">
            <v>N</v>
          </cell>
          <cell r="M567" t="str">
            <v>N</v>
          </cell>
          <cell r="N567" t="str">
            <v>N</v>
          </cell>
          <cell r="O567" t="str">
            <v>N</v>
          </cell>
          <cell r="P567" t="str">
            <v>N</v>
          </cell>
          <cell r="Q567" t="str">
            <v>N</v>
          </cell>
          <cell r="R567">
            <v>0</v>
          </cell>
        </row>
        <row r="568">
          <cell r="A568" t="str">
            <v>EFA022</v>
          </cell>
          <cell r="B568" t="str">
            <v>Education Funding Agency</v>
          </cell>
          <cell r="C568" t="str">
            <v>DFECLS</v>
          </cell>
          <cell r="D568" t="str">
            <v>T</v>
          </cell>
          <cell r="E568" t="str">
            <v xml:space="preserve">CLS - DEPARTMENT FOR EDUCATION                    </v>
          </cell>
          <cell r="F568" t="str">
            <v>N</v>
          </cell>
          <cell r="G568" t="str">
            <v>N</v>
          </cell>
          <cell r="H568" t="str">
            <v>N</v>
          </cell>
          <cell r="I568" t="str">
            <v>N</v>
          </cell>
          <cell r="J568" t="str">
            <v>N</v>
          </cell>
          <cell r="K568" t="str">
            <v>N</v>
          </cell>
          <cell r="L568" t="str">
            <v>N</v>
          </cell>
          <cell r="M568" t="str">
            <v>N</v>
          </cell>
          <cell r="N568" t="str">
            <v>N</v>
          </cell>
          <cell r="O568" t="str">
            <v>N</v>
          </cell>
          <cell r="P568" t="str">
            <v>N</v>
          </cell>
          <cell r="Q568" t="str">
            <v>N</v>
          </cell>
          <cell r="R568">
            <v>0</v>
          </cell>
        </row>
        <row r="569">
          <cell r="A569" t="str">
            <v>EFR003</v>
          </cell>
          <cell r="B569" t="str">
            <v xml:space="preserve">Department for Environment Food and Rural Affairs </v>
          </cell>
          <cell r="C569" t="str">
            <v>EFRCLS</v>
          </cell>
          <cell r="D569" t="str">
            <v>T</v>
          </cell>
          <cell r="E569" t="str">
            <v>CLS - DEPARTMENT FOR ENVIRONMENT FOOD &amp; RURAL AFFA</v>
          </cell>
          <cell r="F569" t="str">
            <v>Y</v>
          </cell>
          <cell r="G569" t="str">
            <v>N</v>
          </cell>
          <cell r="H569" t="str">
            <v>Y</v>
          </cell>
          <cell r="I569" t="str">
            <v>N</v>
          </cell>
          <cell r="J569" t="str">
            <v>N</v>
          </cell>
          <cell r="K569" t="str">
            <v>N</v>
          </cell>
          <cell r="L569" t="str">
            <v>N</v>
          </cell>
          <cell r="M569" t="str">
            <v>N</v>
          </cell>
          <cell r="N569" t="str">
            <v>N</v>
          </cell>
          <cell r="O569" t="str">
            <v>N</v>
          </cell>
          <cell r="P569" t="str">
            <v>N</v>
          </cell>
          <cell r="Q569" t="str">
            <v>N</v>
          </cell>
          <cell r="R569">
            <v>0</v>
          </cell>
        </row>
        <row r="570">
          <cell r="A570" t="str">
            <v>EFT999</v>
          </cell>
          <cell r="B570" t="str">
            <v xml:space="preserve">English FT Adjustment/Input                       </v>
          </cell>
          <cell r="C570" t="str">
            <v>FTGRPX</v>
          </cell>
          <cell r="D570" t="str">
            <v>T</v>
          </cell>
          <cell r="E570" t="str">
            <v xml:space="preserve">ENGLISH NATIONAL HEALTH SERVICES FOUNDATION TRUST </v>
          </cell>
          <cell r="F570" t="str">
            <v>X</v>
          </cell>
          <cell r="G570" t="str">
            <v>N</v>
          </cell>
          <cell r="H570" t="str">
            <v>Y</v>
          </cell>
          <cell r="I570" t="str">
            <v>N</v>
          </cell>
          <cell r="J570" t="str">
            <v>N</v>
          </cell>
          <cell r="K570" t="str">
            <v>N</v>
          </cell>
          <cell r="L570" t="str">
            <v>N</v>
          </cell>
          <cell r="M570" t="str">
            <v>N</v>
          </cell>
          <cell r="N570" t="str">
            <v>N</v>
          </cell>
          <cell r="O570" t="str">
            <v>N</v>
          </cell>
          <cell r="P570" t="str">
            <v>N</v>
          </cell>
          <cell r="Q570" t="str">
            <v>N</v>
          </cell>
          <cell r="R570">
            <v>0</v>
          </cell>
        </row>
        <row r="571">
          <cell r="A571" t="str">
            <v>EHG048</v>
          </cell>
          <cell r="B571" t="str">
            <v xml:space="preserve">English Heritage                                  </v>
          </cell>
          <cell r="C571" t="str">
            <v>DCMCLS</v>
          </cell>
          <cell r="D571" t="str">
            <v>T</v>
          </cell>
          <cell r="E571" t="str">
            <v xml:space="preserve">CLS - DEPARTMENT FOR CULTURE MEDIA &amp; SPORT        </v>
          </cell>
          <cell r="F571" t="str">
            <v>Y</v>
          </cell>
          <cell r="G571" t="str">
            <v>N</v>
          </cell>
          <cell r="H571" t="str">
            <v>Y</v>
          </cell>
          <cell r="I571" t="str">
            <v>N</v>
          </cell>
          <cell r="J571" t="str">
            <v>N</v>
          </cell>
          <cell r="K571" t="str">
            <v>N</v>
          </cell>
          <cell r="L571" t="str">
            <v>N</v>
          </cell>
          <cell r="M571" t="str">
            <v>N</v>
          </cell>
          <cell r="N571" t="str">
            <v>N</v>
          </cell>
          <cell r="O571" t="str">
            <v>N</v>
          </cell>
          <cell r="P571" t="str">
            <v>N</v>
          </cell>
          <cell r="Q571" t="str">
            <v>N</v>
          </cell>
          <cell r="R571">
            <v>0</v>
          </cell>
        </row>
        <row r="572">
          <cell r="A572" t="str">
            <v>EHR064</v>
          </cell>
          <cell r="B572" t="str">
            <v xml:space="preserve">Equality and Human Rights Commission              </v>
          </cell>
          <cell r="C572" t="str">
            <v>DCMCLS</v>
          </cell>
          <cell r="D572" t="str">
            <v>T</v>
          </cell>
          <cell r="E572" t="str">
            <v xml:space="preserve">CLS - DEPARTMENT FOR CULTURE MEDIA &amp; SPORT        </v>
          </cell>
          <cell r="F572" t="str">
            <v>Y</v>
          </cell>
          <cell r="G572" t="str">
            <v>N</v>
          </cell>
          <cell r="H572" t="str">
            <v>Y</v>
          </cell>
          <cell r="I572" t="str">
            <v>N</v>
          </cell>
          <cell r="J572" t="str">
            <v>N</v>
          </cell>
          <cell r="K572" t="str">
            <v>N</v>
          </cell>
          <cell r="L572" t="str">
            <v>N</v>
          </cell>
          <cell r="M572" t="str">
            <v>N</v>
          </cell>
          <cell r="N572" t="str">
            <v>N</v>
          </cell>
          <cell r="O572" t="str">
            <v>N</v>
          </cell>
          <cell r="P572" t="str">
            <v>N</v>
          </cell>
          <cell r="Q572" t="str">
            <v>N</v>
          </cell>
          <cell r="R572">
            <v>0</v>
          </cell>
        </row>
        <row r="573">
          <cell r="A573" t="str">
            <v>EIT084</v>
          </cell>
          <cell r="B573" t="str">
            <v xml:space="preserve">Engineering Construction Industry Training Board  </v>
          </cell>
          <cell r="C573" t="str">
            <v>BISCLS</v>
          </cell>
          <cell r="D573" t="str">
            <v>T</v>
          </cell>
          <cell r="E573" t="str">
            <v xml:space="preserve">CLS - DEPARTMENT FOR BUSINESS INNOVATION &amp; SKILLS </v>
          </cell>
          <cell r="F573" t="str">
            <v>Y</v>
          </cell>
          <cell r="G573" t="str">
            <v>N</v>
          </cell>
          <cell r="H573" t="str">
            <v>Y</v>
          </cell>
          <cell r="I573" t="str">
            <v>N</v>
          </cell>
          <cell r="J573" t="str">
            <v>N</v>
          </cell>
          <cell r="K573" t="str">
            <v>N</v>
          </cell>
          <cell r="L573" t="str">
            <v>N</v>
          </cell>
          <cell r="M573" t="str">
            <v>N</v>
          </cell>
          <cell r="N573" t="str">
            <v>N</v>
          </cell>
          <cell r="O573" t="str">
            <v>N</v>
          </cell>
          <cell r="P573" t="str">
            <v>N</v>
          </cell>
          <cell r="Q573" t="str">
            <v>N</v>
          </cell>
          <cell r="R573">
            <v>0</v>
          </cell>
        </row>
        <row r="574">
          <cell r="A574" t="str">
            <v>ELG999</v>
          </cell>
          <cell r="B574" t="str">
            <v xml:space="preserve">English LG Adjustment/Input                       </v>
          </cell>
          <cell r="C574" t="str">
            <v>ELGGRP</v>
          </cell>
          <cell r="D574" t="str">
            <v>T</v>
          </cell>
          <cell r="E574" t="str">
            <v xml:space="preserve">ENGLISH LOCAL GOVERNMENT                          </v>
          </cell>
          <cell r="F574" t="str">
            <v>X</v>
          </cell>
          <cell r="G574" t="str">
            <v>N</v>
          </cell>
          <cell r="H574" t="str">
            <v>Y</v>
          </cell>
          <cell r="I574" t="str">
            <v>N</v>
          </cell>
          <cell r="J574" t="str">
            <v>N</v>
          </cell>
          <cell r="K574" t="str">
            <v>N</v>
          </cell>
          <cell r="L574" t="str">
            <v>N</v>
          </cell>
          <cell r="M574" t="str">
            <v>N</v>
          </cell>
          <cell r="N574" t="str">
            <v>N</v>
          </cell>
          <cell r="O574" t="str">
            <v>N</v>
          </cell>
          <cell r="P574" t="str">
            <v>N</v>
          </cell>
          <cell r="Q574" t="str">
            <v>N</v>
          </cell>
          <cell r="R574">
            <v>0</v>
          </cell>
        </row>
        <row r="575">
          <cell r="A575" t="str">
            <v>EMD084</v>
          </cell>
          <cell r="B575" t="str">
            <v xml:space="preserve">East Midlands Regional Development Agency         </v>
          </cell>
          <cell r="C575" t="str">
            <v>BISCLS</v>
          </cell>
          <cell r="D575" t="str">
            <v>T</v>
          </cell>
          <cell r="E575" t="str">
            <v xml:space="preserve">CLS - DEPARTMENT FOR BUSINESS INNOVATION &amp; SKILLS </v>
          </cell>
          <cell r="F575" t="str">
            <v>Y</v>
          </cell>
          <cell r="G575" t="str">
            <v>N</v>
          </cell>
          <cell r="H575" t="str">
            <v>Y</v>
          </cell>
          <cell r="I575" t="str">
            <v>N</v>
          </cell>
          <cell r="J575" t="str">
            <v>N</v>
          </cell>
          <cell r="K575" t="str">
            <v>N</v>
          </cell>
          <cell r="L575" t="str">
            <v>N</v>
          </cell>
          <cell r="M575" t="str">
            <v>N</v>
          </cell>
          <cell r="N575" t="str">
            <v>N</v>
          </cell>
          <cell r="O575" t="str">
            <v>N</v>
          </cell>
          <cell r="P575" t="str">
            <v>N</v>
          </cell>
          <cell r="Q575" t="str">
            <v>N</v>
          </cell>
          <cell r="R575">
            <v>0</v>
          </cell>
        </row>
        <row r="576">
          <cell r="A576" t="str">
            <v>ENH999</v>
          </cell>
          <cell r="B576" t="str">
            <v xml:space="preserve">English NHST Adjustment/Input                     </v>
          </cell>
          <cell r="C576" t="str">
            <v>NFTGRP</v>
          </cell>
          <cell r="D576" t="str">
            <v>T</v>
          </cell>
          <cell r="E576" t="str">
            <v xml:space="preserve">ENGLISH NATIONAL HEALTH SERVICE TRUST             </v>
          </cell>
          <cell r="F576" t="str">
            <v>X</v>
          </cell>
          <cell r="G576" t="str">
            <v>N</v>
          </cell>
          <cell r="H576" t="str">
            <v>Y</v>
          </cell>
          <cell r="I576" t="str">
            <v>N</v>
          </cell>
          <cell r="J576" t="str">
            <v>N</v>
          </cell>
          <cell r="K576" t="str">
            <v>N</v>
          </cell>
          <cell r="L576" t="str">
            <v>N</v>
          </cell>
          <cell r="M576" t="str">
            <v>N</v>
          </cell>
          <cell r="N576" t="str">
            <v>N</v>
          </cell>
          <cell r="O576" t="str">
            <v>N</v>
          </cell>
          <cell r="P576" t="str">
            <v>N</v>
          </cell>
          <cell r="Q576" t="str">
            <v>N</v>
          </cell>
          <cell r="R576">
            <v>0</v>
          </cell>
        </row>
        <row r="577">
          <cell r="A577" t="str">
            <v>ENI203</v>
          </cell>
          <cell r="B577" t="str">
            <v xml:space="preserve">Department of Education - Northern Ireland        </v>
          </cell>
          <cell r="C577" t="str">
            <v>ENIIGP</v>
          </cell>
          <cell r="D577" t="str">
            <v>T</v>
          </cell>
          <cell r="E577" t="str">
            <v xml:space="preserve">IGP - Department of Education - Northern Ireland  </v>
          </cell>
          <cell r="F577" t="str">
            <v>Y</v>
          </cell>
          <cell r="G577" t="str">
            <v>N</v>
          </cell>
          <cell r="H577" t="str">
            <v>Y</v>
          </cell>
          <cell r="I577" t="str">
            <v>N</v>
          </cell>
          <cell r="J577" t="str">
            <v>N</v>
          </cell>
          <cell r="K577" t="str">
            <v>N</v>
          </cell>
          <cell r="L577" t="str">
            <v>N</v>
          </cell>
          <cell r="M577" t="str">
            <v>N</v>
          </cell>
          <cell r="N577" t="str">
            <v>N</v>
          </cell>
          <cell r="O577" t="str">
            <v>N</v>
          </cell>
          <cell r="P577" t="str">
            <v>N</v>
          </cell>
          <cell r="Q577" t="str">
            <v>N</v>
          </cell>
          <cell r="R577">
            <v>0</v>
          </cell>
        </row>
        <row r="578">
          <cell r="A578" t="str">
            <v>ENV003</v>
          </cell>
          <cell r="B578" t="str">
            <v xml:space="preserve">Environment Agency                                </v>
          </cell>
          <cell r="C578" t="str">
            <v>EFRCLS</v>
          </cell>
          <cell r="D578" t="str">
            <v>T</v>
          </cell>
          <cell r="E578" t="str">
            <v>CLS - DEPARTMENT FOR ENVIRONMENT FOOD &amp; RURAL AFFA</v>
          </cell>
          <cell r="F578" t="str">
            <v>Y</v>
          </cell>
          <cell r="G578" t="str">
            <v>N</v>
          </cell>
          <cell r="H578" t="str">
            <v>Y</v>
          </cell>
          <cell r="I578" t="str">
            <v>N</v>
          </cell>
          <cell r="J578" t="str">
            <v>N</v>
          </cell>
          <cell r="K578" t="str">
            <v>N</v>
          </cell>
          <cell r="L578" t="str">
            <v>N</v>
          </cell>
          <cell r="M578" t="str">
            <v>N</v>
          </cell>
          <cell r="N578" t="str">
            <v>N</v>
          </cell>
          <cell r="O578" t="str">
            <v>N</v>
          </cell>
          <cell r="P578" t="str">
            <v>N</v>
          </cell>
          <cell r="Q578" t="str">
            <v>N</v>
          </cell>
          <cell r="R578">
            <v>0</v>
          </cell>
        </row>
        <row r="579">
          <cell r="A579" t="str">
            <v>EPA075</v>
          </cell>
          <cell r="B579" t="str">
            <v xml:space="preserve">Scottish Environment Protection Agency            </v>
          </cell>
          <cell r="C579" t="str">
            <v>EPA0GP</v>
          </cell>
          <cell r="D579" t="str">
            <v>T</v>
          </cell>
          <cell r="E579" t="str">
            <v xml:space="preserve">GP - Scottish Environment Protection Agency       </v>
          </cell>
          <cell r="F579" t="str">
            <v>Y</v>
          </cell>
          <cell r="G579" t="str">
            <v>N</v>
          </cell>
          <cell r="H579" t="str">
            <v>Y</v>
          </cell>
          <cell r="I579" t="str">
            <v>N</v>
          </cell>
          <cell r="J579" t="str">
            <v>N</v>
          </cell>
          <cell r="K579" t="str">
            <v>N</v>
          </cell>
          <cell r="L579" t="str">
            <v>N</v>
          </cell>
          <cell r="M579" t="str">
            <v>N</v>
          </cell>
          <cell r="N579" t="str">
            <v>N</v>
          </cell>
          <cell r="O579" t="str">
            <v>N</v>
          </cell>
          <cell r="P579" t="str">
            <v>N</v>
          </cell>
          <cell r="Q579" t="str">
            <v>N</v>
          </cell>
          <cell r="R579">
            <v>0</v>
          </cell>
        </row>
        <row r="580">
          <cell r="A580" t="str">
            <v>EPS084</v>
          </cell>
          <cell r="B580" t="str">
            <v>Engineering and Physical Sciences Research Council</v>
          </cell>
          <cell r="C580" t="str">
            <v>BISCLS</v>
          </cell>
          <cell r="D580" t="str">
            <v>T</v>
          </cell>
          <cell r="E580" t="str">
            <v xml:space="preserve">CLS - DEPARTMENT FOR BUSINESS INNOVATION &amp; SKILLS </v>
          </cell>
          <cell r="F580" t="str">
            <v>Y</v>
          </cell>
          <cell r="G580" t="str">
            <v>N</v>
          </cell>
          <cell r="H580" t="str">
            <v>Y</v>
          </cell>
          <cell r="I580" t="str">
            <v>N</v>
          </cell>
          <cell r="J580" t="str">
            <v>N</v>
          </cell>
          <cell r="K580" t="str">
            <v>N</v>
          </cell>
          <cell r="L580" t="str">
            <v>N</v>
          </cell>
          <cell r="M580" t="str">
            <v>N</v>
          </cell>
          <cell r="N580" t="str">
            <v>N</v>
          </cell>
          <cell r="O580" t="str">
            <v>N</v>
          </cell>
          <cell r="P580" t="str">
            <v>N</v>
          </cell>
          <cell r="Q580" t="str">
            <v>N</v>
          </cell>
          <cell r="R580">
            <v>0</v>
          </cell>
        </row>
        <row r="581">
          <cell r="A581" t="str">
            <v>ESR084</v>
          </cell>
          <cell r="B581" t="str">
            <v xml:space="preserve">Economic and Social Research Council              </v>
          </cell>
          <cell r="C581" t="str">
            <v>BISCLS</v>
          </cell>
          <cell r="D581" t="str">
            <v>T</v>
          </cell>
          <cell r="E581" t="str">
            <v xml:space="preserve">CLS - DEPARTMENT FOR BUSINESS INNOVATION &amp; SKILLS </v>
          </cell>
          <cell r="F581" t="str">
            <v>Y</v>
          </cell>
          <cell r="G581" t="str">
            <v>N</v>
          </cell>
          <cell r="H581" t="str">
            <v>Y</v>
          </cell>
          <cell r="I581" t="str">
            <v>N</v>
          </cell>
          <cell r="J581" t="str">
            <v>N</v>
          </cell>
          <cell r="K581" t="str">
            <v>N</v>
          </cell>
          <cell r="L581" t="str">
            <v>N</v>
          </cell>
          <cell r="M581" t="str">
            <v>N</v>
          </cell>
          <cell r="N581" t="str">
            <v>N</v>
          </cell>
          <cell r="O581" t="str">
            <v>N</v>
          </cell>
          <cell r="P581" t="str">
            <v>N</v>
          </cell>
          <cell r="Q581" t="str">
            <v>N</v>
          </cell>
          <cell r="R581">
            <v>0</v>
          </cell>
        </row>
        <row r="582">
          <cell r="A582" t="str">
            <v>EST090</v>
          </cell>
          <cell r="B582" t="str">
            <v xml:space="preserve">Estyn Her Majs Inspectorate for E &amp; T for Wales   </v>
          </cell>
          <cell r="C582" t="str">
            <v>EST0GP</v>
          </cell>
          <cell r="D582" t="str">
            <v>T</v>
          </cell>
          <cell r="E582" t="str">
            <v>GP - Estyn Her Majs Inspectorate for E &amp; T for Wal</v>
          </cell>
          <cell r="F582" t="str">
            <v>Y</v>
          </cell>
          <cell r="G582" t="str">
            <v>N</v>
          </cell>
          <cell r="H582" t="str">
            <v>Y</v>
          </cell>
          <cell r="I582" t="str">
            <v>N</v>
          </cell>
          <cell r="J582" t="str">
            <v>N</v>
          </cell>
          <cell r="K582" t="str">
            <v>N</v>
          </cell>
          <cell r="L582" t="str">
            <v>N</v>
          </cell>
          <cell r="M582" t="str">
            <v>N</v>
          </cell>
          <cell r="N582" t="str">
            <v>N</v>
          </cell>
          <cell r="O582" t="str">
            <v>N</v>
          </cell>
          <cell r="P582" t="str">
            <v>N</v>
          </cell>
          <cell r="Q582" t="str">
            <v>N</v>
          </cell>
          <cell r="R582">
            <v>0</v>
          </cell>
        </row>
        <row r="583">
          <cell r="A583" t="str">
            <v>FAS032</v>
          </cell>
          <cell r="B583" t="str">
            <v xml:space="preserve">DWP - Financial Assistance Scheme                 </v>
          </cell>
          <cell r="C583" t="str">
            <v>FAS0GP</v>
          </cell>
          <cell r="D583" t="str">
            <v>T</v>
          </cell>
          <cell r="E583" t="str">
            <v>GP - DWP - Financial Assistance Scheme</v>
          </cell>
          <cell r="F583" t="str">
            <v>Y</v>
          </cell>
          <cell r="G583" t="str">
            <v>N</v>
          </cell>
          <cell r="H583" t="str">
            <v>Y</v>
          </cell>
          <cell r="I583" t="str">
            <v>N</v>
          </cell>
          <cell r="J583" t="str">
            <v>N</v>
          </cell>
          <cell r="K583" t="str">
            <v>N</v>
          </cell>
          <cell r="L583" t="str">
            <v>N</v>
          </cell>
          <cell r="M583" t="str">
            <v>N</v>
          </cell>
          <cell r="N583" t="str">
            <v>N</v>
          </cell>
          <cell r="O583" t="str">
            <v>N</v>
          </cell>
          <cell r="P583" t="str">
            <v>N</v>
          </cell>
          <cell r="Q583" t="str">
            <v>N</v>
          </cell>
          <cell r="R583">
            <v>0</v>
          </cell>
        </row>
        <row r="584">
          <cell r="A584" t="str">
            <v>FCA087</v>
          </cell>
          <cell r="B584" t="str">
            <v>Financial Conduct Authority</v>
          </cell>
          <cell r="C584" t="str">
            <v>FCAGRP</v>
          </cell>
          <cell r="D584" t="str">
            <v>T</v>
          </cell>
          <cell r="E584" t="str">
            <v>GP - Financial Conduct Authority</v>
          </cell>
          <cell r="F584" t="str">
            <v>Y</v>
          </cell>
          <cell r="G584" t="str">
            <v>N</v>
          </cell>
          <cell r="H584" t="str">
            <v>Y</v>
          </cell>
          <cell r="I584" t="str">
            <v>N</v>
          </cell>
          <cell r="J584" t="str">
            <v>N</v>
          </cell>
          <cell r="K584" t="str">
            <v>N</v>
          </cell>
          <cell r="L584" t="str">
            <v>N</v>
          </cell>
          <cell r="M584" t="str">
            <v>N</v>
          </cell>
          <cell r="N584" t="str">
            <v>N</v>
          </cell>
          <cell r="O584" t="str">
            <v>N</v>
          </cell>
          <cell r="P584" t="str">
            <v>N</v>
          </cell>
          <cell r="Q584" t="str">
            <v>N</v>
          </cell>
          <cell r="R584">
            <v>0</v>
          </cell>
        </row>
        <row r="585">
          <cell r="A585" t="str">
            <v>FCL048</v>
          </cell>
          <cell r="B585" t="str">
            <v xml:space="preserve">UK Film Council Lottery                           </v>
          </cell>
          <cell r="C585" t="str">
            <v>DCMCLS</v>
          </cell>
          <cell r="D585" t="str">
            <v>T</v>
          </cell>
          <cell r="E585" t="str">
            <v xml:space="preserve">CLS - DEPARTMENT FOR CULTURE MEDIA &amp; SPORT        </v>
          </cell>
          <cell r="F585" t="str">
            <v>Y</v>
          </cell>
          <cell r="G585" t="str">
            <v>N</v>
          </cell>
          <cell r="H585" t="str">
            <v>Y</v>
          </cell>
          <cell r="I585" t="str">
            <v>N</v>
          </cell>
          <cell r="J585" t="str">
            <v>N</v>
          </cell>
          <cell r="K585" t="str">
            <v>N</v>
          </cell>
          <cell r="L585" t="str">
            <v>N</v>
          </cell>
          <cell r="M585" t="str">
            <v>N</v>
          </cell>
          <cell r="N585" t="str">
            <v>N</v>
          </cell>
          <cell r="O585" t="str">
            <v>N</v>
          </cell>
          <cell r="P585" t="str">
            <v>N</v>
          </cell>
          <cell r="Q585" t="str">
            <v>N</v>
          </cell>
          <cell r="R585">
            <v>0</v>
          </cell>
        </row>
        <row r="586">
          <cell r="A586" t="str">
            <v>FCM003</v>
          </cell>
          <cell r="B586" t="str">
            <v xml:space="preserve">Forestry Commission I                             </v>
          </cell>
          <cell r="C586" t="str">
            <v>EFRCLS</v>
          </cell>
          <cell r="D586" t="str">
            <v>T</v>
          </cell>
          <cell r="E586" t="str">
            <v>CLS - DEPARTMENT FOR ENVIRONMENT FOOD &amp; RURAL AFFA</v>
          </cell>
          <cell r="F586" t="str">
            <v>Y</v>
          </cell>
          <cell r="G586" t="str">
            <v>N</v>
          </cell>
          <cell r="H586" t="str">
            <v>Y</v>
          </cell>
          <cell r="I586" t="str">
            <v>N</v>
          </cell>
          <cell r="J586" t="str">
            <v>N</v>
          </cell>
          <cell r="K586" t="str">
            <v>N</v>
          </cell>
          <cell r="L586" t="str">
            <v>N</v>
          </cell>
          <cell r="M586" t="str">
            <v>N</v>
          </cell>
          <cell r="N586" t="str">
            <v>N</v>
          </cell>
          <cell r="O586" t="str">
            <v>N</v>
          </cell>
          <cell r="P586" t="str">
            <v>N</v>
          </cell>
          <cell r="Q586" t="str">
            <v>N</v>
          </cell>
          <cell r="R586">
            <v>0</v>
          </cell>
        </row>
        <row r="587">
          <cell r="A587" t="str">
            <v>FCM028</v>
          </cell>
          <cell r="B587" t="str">
            <v xml:space="preserve">Forestry Commission                               </v>
          </cell>
          <cell r="C587" t="str">
            <v>FCM0GP</v>
          </cell>
          <cell r="D587" t="str">
            <v>T</v>
          </cell>
          <cell r="E587" t="str">
            <v xml:space="preserve">GP - Forestry Commission                          </v>
          </cell>
          <cell r="F587" t="str">
            <v>Y</v>
          </cell>
          <cell r="G587" t="str">
            <v>N</v>
          </cell>
          <cell r="H587" t="str">
            <v>Y</v>
          </cell>
          <cell r="I587" t="str">
            <v>N</v>
          </cell>
          <cell r="J587" t="str">
            <v>N</v>
          </cell>
          <cell r="K587" t="str">
            <v>N</v>
          </cell>
          <cell r="L587" t="str">
            <v>N</v>
          </cell>
          <cell r="M587" t="str">
            <v>N</v>
          </cell>
          <cell r="N587" t="str">
            <v>N</v>
          </cell>
          <cell r="O587" t="str">
            <v>N</v>
          </cell>
          <cell r="P587" t="str">
            <v>N</v>
          </cell>
          <cell r="Q587" t="str">
            <v>N</v>
          </cell>
          <cell r="R587">
            <v>0</v>
          </cell>
        </row>
        <row r="588">
          <cell r="A588" t="str">
            <v>FCM075</v>
          </cell>
          <cell r="B588" t="str">
            <v xml:space="preserve">Forestry Commission Scotland                      </v>
          </cell>
          <cell r="C588" t="str">
            <v>FCS0GP</v>
          </cell>
          <cell r="D588" t="str">
            <v>T</v>
          </cell>
          <cell r="E588" t="str">
            <v xml:space="preserve">GP - Forestry Commission Scotland                 </v>
          </cell>
          <cell r="F588" t="str">
            <v>Y</v>
          </cell>
          <cell r="G588" t="str">
            <v>N</v>
          </cell>
          <cell r="H588" t="str">
            <v>Y</v>
          </cell>
          <cell r="I588" t="str">
            <v>N</v>
          </cell>
          <cell r="J588" t="str">
            <v>N</v>
          </cell>
          <cell r="K588" t="str">
            <v>N</v>
          </cell>
          <cell r="L588" t="str">
            <v>N</v>
          </cell>
          <cell r="M588" t="str">
            <v>N</v>
          </cell>
          <cell r="N588" t="str">
            <v>N</v>
          </cell>
          <cell r="O588" t="str">
            <v>N</v>
          </cell>
          <cell r="P588" t="str">
            <v>N</v>
          </cell>
          <cell r="Q588" t="str">
            <v>N</v>
          </cell>
          <cell r="R588">
            <v>0</v>
          </cell>
        </row>
        <row r="589">
          <cell r="A589" t="str">
            <v>FCO027</v>
          </cell>
          <cell r="B589" t="str">
            <v xml:space="preserve">Foreign and Commonwealth Office                   </v>
          </cell>
          <cell r="C589" t="str">
            <v>FCO0GP</v>
          </cell>
          <cell r="D589" t="str">
            <v>T</v>
          </cell>
          <cell r="E589" t="str">
            <v xml:space="preserve">GP - Foreign and Commonwealth Office              </v>
          </cell>
          <cell r="F589" t="str">
            <v>Y</v>
          </cell>
          <cell r="G589" t="str">
            <v>N</v>
          </cell>
          <cell r="H589" t="str">
            <v>Y</v>
          </cell>
          <cell r="I589" t="str">
            <v>N</v>
          </cell>
          <cell r="J589" t="str">
            <v>N</v>
          </cell>
          <cell r="K589" t="str">
            <v>N</v>
          </cell>
          <cell r="L589" t="str">
            <v>N</v>
          </cell>
          <cell r="M589" t="str">
            <v>N</v>
          </cell>
          <cell r="N589" t="str">
            <v>N</v>
          </cell>
          <cell r="O589" t="str">
            <v>N</v>
          </cell>
          <cell r="P589" t="str">
            <v>N</v>
          </cell>
          <cell r="Q589" t="str">
            <v>N</v>
          </cell>
          <cell r="R589">
            <v>0</v>
          </cell>
        </row>
        <row r="590">
          <cell r="A590" t="str">
            <v>FCS027</v>
          </cell>
          <cell r="B590" t="str">
            <v xml:space="preserve">FCO Services                                      </v>
          </cell>
          <cell r="C590" t="str">
            <v>FCSGRP</v>
          </cell>
          <cell r="D590" t="str">
            <v>T</v>
          </cell>
          <cell r="E590" t="str">
            <v xml:space="preserve">GRP - FCO Services                                </v>
          </cell>
          <cell r="F590" t="str">
            <v>Y</v>
          </cell>
          <cell r="G590" t="str">
            <v>N</v>
          </cell>
          <cell r="H590" t="str">
            <v>Y</v>
          </cell>
          <cell r="I590" t="str">
            <v>N</v>
          </cell>
          <cell r="J590" t="str">
            <v>N</v>
          </cell>
          <cell r="K590" t="str">
            <v>N</v>
          </cell>
          <cell r="L590" t="str">
            <v>N</v>
          </cell>
          <cell r="M590" t="str">
            <v>N</v>
          </cell>
          <cell r="N590" t="str">
            <v>N</v>
          </cell>
          <cell r="O590" t="str">
            <v>N</v>
          </cell>
          <cell r="P590" t="str">
            <v>N</v>
          </cell>
          <cell r="Q590" t="str">
            <v>N</v>
          </cell>
          <cell r="R590">
            <v>0</v>
          </cell>
        </row>
        <row r="591">
          <cell r="A591" t="str">
            <v>FEA028</v>
          </cell>
          <cell r="B591" t="str">
            <v xml:space="preserve">Forest Enterprise Agency England                  </v>
          </cell>
          <cell r="C591" t="str">
            <v>FEAGRP</v>
          </cell>
          <cell r="D591" t="str">
            <v>T</v>
          </cell>
          <cell r="E591" t="str">
            <v xml:space="preserve">GRP - Forest Enterprise Agency England            </v>
          </cell>
          <cell r="F591" t="str">
            <v>Y</v>
          </cell>
          <cell r="G591" t="str">
            <v>N</v>
          </cell>
          <cell r="H591" t="str">
            <v>Y</v>
          </cell>
          <cell r="I591" t="str">
            <v>N</v>
          </cell>
          <cell r="J591" t="str">
            <v>N</v>
          </cell>
          <cell r="K591" t="str">
            <v>N</v>
          </cell>
          <cell r="L591" t="str">
            <v>N</v>
          </cell>
          <cell r="M591" t="str">
            <v>N</v>
          </cell>
          <cell r="N591" t="str">
            <v>N</v>
          </cell>
          <cell r="O591" t="str">
            <v>N</v>
          </cell>
          <cell r="P591" t="str">
            <v>N</v>
          </cell>
          <cell r="Q591" t="str">
            <v>N</v>
          </cell>
          <cell r="R591">
            <v>0</v>
          </cell>
        </row>
        <row r="592">
          <cell r="A592" t="str">
            <v>FEA075</v>
          </cell>
          <cell r="B592" t="str">
            <v xml:space="preserve">Forest Enterprise Agency Scotland                 </v>
          </cell>
          <cell r="C592" t="str">
            <v>FESGRP</v>
          </cell>
          <cell r="D592" t="str">
            <v>T</v>
          </cell>
          <cell r="E592" t="str">
            <v xml:space="preserve">GRP - Forest Enterprise Agency Scotland           </v>
          </cell>
          <cell r="F592" t="str">
            <v>Y</v>
          </cell>
          <cell r="G592" t="str">
            <v>N</v>
          </cell>
          <cell r="H592" t="str">
            <v>Y</v>
          </cell>
          <cell r="I592" t="str">
            <v>N</v>
          </cell>
          <cell r="J592" t="str">
            <v>N</v>
          </cell>
          <cell r="K592" t="str">
            <v>N</v>
          </cell>
          <cell r="L592" t="str">
            <v>N</v>
          </cell>
          <cell r="M592" t="str">
            <v>N</v>
          </cell>
          <cell r="N592" t="str">
            <v>N</v>
          </cell>
          <cell r="O592" t="str">
            <v>N</v>
          </cell>
          <cell r="P592" t="str">
            <v>N</v>
          </cell>
          <cell r="Q592" t="str">
            <v>N</v>
          </cell>
          <cell r="R592">
            <v>0</v>
          </cell>
        </row>
        <row r="593">
          <cell r="A593" t="str">
            <v>FER003</v>
          </cell>
          <cell r="B593" t="str">
            <v>Food &amp; Environment Research Agency</v>
          </cell>
          <cell r="C593" t="str">
            <v>EFRCLS</v>
          </cell>
          <cell r="D593" t="str">
            <v>T</v>
          </cell>
          <cell r="E593" t="str">
            <v>CLS - DEPARTMENT FOR ENVIRONMENT FOOD &amp; RURAL AFFA</v>
          </cell>
          <cell r="F593" t="str">
            <v>N</v>
          </cell>
          <cell r="G593" t="str">
            <v>N</v>
          </cell>
          <cell r="H593" t="str">
            <v>N</v>
          </cell>
          <cell r="I593" t="str">
            <v>N</v>
          </cell>
          <cell r="J593" t="str">
            <v>N</v>
          </cell>
          <cell r="K593" t="str">
            <v>N</v>
          </cell>
          <cell r="L593" t="str">
            <v>N</v>
          </cell>
          <cell r="M593" t="str">
            <v>N</v>
          </cell>
          <cell r="N593" t="str">
            <v>N</v>
          </cell>
          <cell r="O593" t="str">
            <v>N</v>
          </cell>
          <cell r="P593" t="str">
            <v>N</v>
          </cell>
          <cell r="Q593" t="str">
            <v>N</v>
          </cell>
          <cell r="R593">
            <v>0</v>
          </cell>
        </row>
        <row r="594">
          <cell r="A594" t="str">
            <v>FFA085</v>
          </cell>
          <cell r="B594" t="str">
            <v xml:space="preserve">NNDR Trust Statement                              </v>
          </cell>
          <cell r="C594" t="str">
            <v>FFA0GP</v>
          </cell>
          <cell r="D594" t="str">
            <v>T</v>
          </cell>
          <cell r="E594" t="str">
            <v xml:space="preserve">GP - NNDR Trust Statement                         </v>
          </cell>
          <cell r="F594" t="str">
            <v>Y</v>
          </cell>
          <cell r="G594" t="str">
            <v>N</v>
          </cell>
          <cell r="H594" t="str">
            <v>Y</v>
          </cell>
          <cell r="I594" t="str">
            <v>N</v>
          </cell>
          <cell r="J594" t="str">
            <v>N</v>
          </cell>
          <cell r="K594" t="str">
            <v>N</v>
          </cell>
          <cell r="L594" t="str">
            <v>N</v>
          </cell>
          <cell r="M594" t="str">
            <v>N</v>
          </cell>
          <cell r="N594" t="str">
            <v>N</v>
          </cell>
          <cell r="O594" t="str">
            <v>N</v>
          </cell>
          <cell r="P594" t="str">
            <v>N</v>
          </cell>
          <cell r="Q594" t="str">
            <v>N</v>
          </cell>
          <cell r="R594">
            <v>0</v>
          </cell>
        </row>
        <row r="595">
          <cell r="A595" t="str">
            <v>FFL020</v>
          </cell>
          <cell r="B595" t="str">
            <v xml:space="preserve">OFGEM - Fossil Fuel Levy                          </v>
          </cell>
          <cell r="C595" t="str">
            <v>FFL0GP</v>
          </cell>
          <cell r="D595" t="str">
            <v>T</v>
          </cell>
          <cell r="E595" t="str">
            <v xml:space="preserve">GP - OFGEM - Fossil Fuel Levy                     </v>
          </cell>
          <cell r="F595" t="str">
            <v>Y</v>
          </cell>
          <cell r="G595" t="str">
            <v>N</v>
          </cell>
          <cell r="H595" t="str">
            <v>Y</v>
          </cell>
          <cell r="I595" t="str">
            <v>N</v>
          </cell>
          <cell r="J595" t="str">
            <v>N</v>
          </cell>
          <cell r="K595" t="str">
            <v>N</v>
          </cell>
          <cell r="L595" t="str">
            <v>N</v>
          </cell>
          <cell r="M595" t="str">
            <v>N</v>
          </cell>
          <cell r="N595" t="str">
            <v>N</v>
          </cell>
          <cell r="O595" t="str">
            <v>N</v>
          </cell>
          <cell r="P595" t="str">
            <v>N</v>
          </cell>
          <cell r="Q595" t="str">
            <v>N</v>
          </cell>
          <cell r="R595">
            <v>0</v>
          </cell>
        </row>
        <row r="596">
          <cell r="A596" t="str">
            <v>FHA201</v>
          </cell>
          <cell r="B596" t="str">
            <v xml:space="preserve">Northern Ireland Fishery Harbour Authority        </v>
          </cell>
          <cell r="C596" t="str">
            <v>FHAIGP</v>
          </cell>
          <cell r="D596" t="str">
            <v>T</v>
          </cell>
          <cell r="E596" t="str">
            <v xml:space="preserve">IGP - Northern Ireland Fishery Harbour Authority  </v>
          </cell>
          <cell r="F596" t="str">
            <v>Y</v>
          </cell>
          <cell r="G596" t="str">
            <v>N</v>
          </cell>
          <cell r="H596" t="str">
            <v>Y</v>
          </cell>
          <cell r="I596" t="str">
            <v>N</v>
          </cell>
          <cell r="J596" t="str">
            <v>N</v>
          </cell>
          <cell r="K596" t="str">
            <v>N</v>
          </cell>
          <cell r="L596" t="str">
            <v>N</v>
          </cell>
          <cell r="M596" t="str">
            <v>N</v>
          </cell>
          <cell r="N596" t="str">
            <v>N</v>
          </cell>
          <cell r="O596" t="str">
            <v>N</v>
          </cell>
          <cell r="P596" t="str">
            <v>N</v>
          </cell>
          <cell r="Q596" t="str">
            <v>N</v>
          </cell>
          <cell r="R596">
            <v>0</v>
          </cell>
        </row>
        <row r="597">
          <cell r="A597" t="str">
            <v>FIA208</v>
          </cell>
          <cell r="B597" t="str">
            <v xml:space="preserve">Northern Ireland Fire and Rescue Service          </v>
          </cell>
          <cell r="C597" t="str">
            <v>FIAIGP</v>
          </cell>
          <cell r="D597" t="str">
            <v>T</v>
          </cell>
          <cell r="E597" t="str">
            <v xml:space="preserve">IGP - Northern Ireland Fire and Rescue Service    </v>
          </cell>
          <cell r="F597" t="str">
            <v>Y</v>
          </cell>
          <cell r="G597" t="str">
            <v>N</v>
          </cell>
          <cell r="H597" t="str">
            <v>Y</v>
          </cell>
          <cell r="I597" t="str">
            <v>N</v>
          </cell>
          <cell r="J597" t="str">
            <v>N</v>
          </cell>
          <cell r="K597" t="str">
            <v>N</v>
          </cell>
          <cell r="L597" t="str">
            <v>N</v>
          </cell>
          <cell r="M597" t="str">
            <v>N</v>
          </cell>
          <cell r="N597" t="str">
            <v>N</v>
          </cell>
          <cell r="O597" t="str">
            <v>N</v>
          </cell>
          <cell r="P597" t="str">
            <v>N</v>
          </cell>
          <cell r="Q597" t="str">
            <v>N</v>
          </cell>
          <cell r="R597">
            <v>0</v>
          </cell>
        </row>
        <row r="598">
          <cell r="A598" t="str">
            <v>FOL087</v>
          </cell>
          <cell r="B598" t="str">
            <v>Financial Ombudsman Limited</v>
          </cell>
          <cell r="C598" t="str">
            <v>FOLGRP</v>
          </cell>
          <cell r="D598" t="str">
            <v>T</v>
          </cell>
          <cell r="E598" t="str">
            <v>GP - Financial Ombudsman Limited</v>
          </cell>
          <cell r="F598" t="str">
            <v>Y</v>
          </cell>
          <cell r="G598" t="str">
            <v>N</v>
          </cell>
          <cell r="H598" t="str">
            <v>Y</v>
          </cell>
          <cell r="I598" t="str">
            <v>N</v>
          </cell>
          <cell r="J598" t="str">
            <v>N</v>
          </cell>
          <cell r="K598" t="str">
            <v>N</v>
          </cell>
          <cell r="L598" t="str">
            <v>N</v>
          </cell>
          <cell r="M598" t="str">
            <v>N</v>
          </cell>
          <cell r="N598" t="str">
            <v>N</v>
          </cell>
          <cell r="O598" t="str">
            <v>N</v>
          </cell>
          <cell r="P598" t="str">
            <v>N</v>
          </cell>
          <cell r="Q598" t="str">
            <v>N</v>
          </cell>
          <cell r="R598">
            <v>0</v>
          </cell>
        </row>
        <row r="599">
          <cell r="A599" t="str">
            <v>FPS911</v>
          </cell>
          <cell r="B599" t="str">
            <v xml:space="preserve">DFP - Superannuation &amp; Other Allowances - NIR     </v>
          </cell>
          <cell r="C599" t="str">
            <v>FPS9GP</v>
          </cell>
          <cell r="D599" t="str">
            <v>T</v>
          </cell>
          <cell r="E599" t="str">
            <v>GP - DFP - Superannuation &amp; Other Allowances - NIR</v>
          </cell>
          <cell r="F599" t="str">
            <v>Y</v>
          </cell>
          <cell r="G599" t="str">
            <v>N</v>
          </cell>
          <cell r="H599" t="str">
            <v>Y</v>
          </cell>
          <cell r="I599" t="str">
            <v>N</v>
          </cell>
          <cell r="J599" t="str">
            <v>N</v>
          </cell>
          <cell r="K599" t="str">
            <v>N</v>
          </cell>
          <cell r="L599" t="str">
            <v>N</v>
          </cell>
          <cell r="M599" t="str">
            <v>N</v>
          </cell>
          <cell r="N599" t="str">
            <v>N</v>
          </cell>
          <cell r="O599" t="str">
            <v>N</v>
          </cell>
          <cell r="P599" t="str">
            <v>N</v>
          </cell>
          <cell r="Q599" t="str">
            <v>N</v>
          </cell>
          <cell r="R599">
            <v>0</v>
          </cell>
        </row>
        <row r="600">
          <cell r="A600" t="str">
            <v>FRC084</v>
          </cell>
          <cell r="B600" t="str">
            <v xml:space="preserve">Financial Reporting Council                       </v>
          </cell>
          <cell r="C600" t="str">
            <v>BISCLS</v>
          </cell>
          <cell r="D600" t="str">
            <v>T</v>
          </cell>
          <cell r="E600" t="str">
            <v xml:space="preserve">CLS - DEPARTMENT FOR BUSINESS INNOVATION &amp; SKILLS </v>
          </cell>
          <cell r="F600" t="str">
            <v>N</v>
          </cell>
          <cell r="G600" t="str">
            <v>N</v>
          </cell>
          <cell r="H600" t="str">
            <v>N</v>
          </cell>
          <cell r="I600" t="str">
            <v>N</v>
          </cell>
          <cell r="J600" t="str">
            <v>N</v>
          </cell>
          <cell r="K600" t="str">
            <v>N</v>
          </cell>
          <cell r="L600" t="str">
            <v>N</v>
          </cell>
          <cell r="M600" t="str">
            <v>N</v>
          </cell>
          <cell r="N600" t="str">
            <v>N</v>
          </cell>
          <cell r="O600" t="str">
            <v>N</v>
          </cell>
          <cell r="P600" t="str">
            <v>N</v>
          </cell>
          <cell r="Q600" t="str">
            <v>N</v>
          </cell>
          <cell r="R600">
            <v>0</v>
          </cell>
        </row>
        <row r="601">
          <cell r="A601" t="str">
            <v>FSA026</v>
          </cell>
          <cell r="B601" t="str">
            <v xml:space="preserve">Food Standards Agency                             </v>
          </cell>
          <cell r="C601" t="str">
            <v>FSA0GP</v>
          </cell>
          <cell r="D601" t="str">
            <v>T</v>
          </cell>
          <cell r="E601" t="str">
            <v xml:space="preserve">GP - Food Standards Agency                        </v>
          </cell>
          <cell r="F601" t="str">
            <v>Y</v>
          </cell>
          <cell r="G601" t="str">
            <v>N</v>
          </cell>
          <cell r="H601" t="str">
            <v>Y</v>
          </cell>
          <cell r="I601" t="str">
            <v>N</v>
          </cell>
          <cell r="J601" t="str">
            <v>N</v>
          </cell>
          <cell r="K601" t="str">
            <v>N</v>
          </cell>
          <cell r="L601" t="str">
            <v>N</v>
          </cell>
          <cell r="M601" t="str">
            <v>N</v>
          </cell>
          <cell r="N601" t="str">
            <v>N</v>
          </cell>
          <cell r="O601" t="str">
            <v>N</v>
          </cell>
          <cell r="P601" t="str">
            <v>N</v>
          </cell>
          <cell r="Q601" t="str">
            <v>N</v>
          </cell>
          <cell r="R601">
            <v>0</v>
          </cell>
        </row>
        <row r="602">
          <cell r="A602" t="str">
            <v>FSC085</v>
          </cell>
          <cell r="B602" t="str">
            <v xml:space="preserve">Fire Service College                              </v>
          </cell>
          <cell r="C602" t="str">
            <v>FSCGRP</v>
          </cell>
          <cell r="D602" t="str">
            <v>T</v>
          </cell>
          <cell r="E602" t="str">
            <v xml:space="preserve">GRP - Fire Service College                        </v>
          </cell>
          <cell r="F602" t="str">
            <v>Y</v>
          </cell>
          <cell r="G602" t="str">
            <v>N</v>
          </cell>
          <cell r="H602" t="str">
            <v>Y</v>
          </cell>
          <cell r="I602" t="str">
            <v>N</v>
          </cell>
          <cell r="J602" t="str">
            <v>N</v>
          </cell>
          <cell r="K602" t="str">
            <v>N</v>
          </cell>
          <cell r="L602" t="str">
            <v>N</v>
          </cell>
          <cell r="M602" t="str">
            <v>N</v>
          </cell>
          <cell r="N602" t="str">
            <v>N</v>
          </cell>
          <cell r="O602" t="str">
            <v>N</v>
          </cell>
          <cell r="P602" t="str">
            <v>N</v>
          </cell>
          <cell r="Q602" t="str">
            <v>N</v>
          </cell>
          <cell r="R602">
            <v>0</v>
          </cell>
        </row>
        <row r="603">
          <cell r="A603" t="str">
            <v>FSS034</v>
          </cell>
          <cell r="B603" t="str">
            <v xml:space="preserve">Forensic Science Service                          </v>
          </cell>
          <cell r="C603" t="str">
            <v>FSSGRP</v>
          </cell>
          <cell r="D603" t="str">
            <v>T</v>
          </cell>
          <cell r="E603" t="str">
            <v xml:space="preserve">GRP - Forensic Science Service                    </v>
          </cell>
          <cell r="F603" t="str">
            <v>Y</v>
          </cell>
          <cell r="G603" t="str">
            <v>N</v>
          </cell>
          <cell r="H603" t="str">
            <v>Y</v>
          </cell>
          <cell r="I603" t="str">
            <v>N</v>
          </cell>
          <cell r="J603" t="str">
            <v>N</v>
          </cell>
          <cell r="K603" t="str">
            <v>N</v>
          </cell>
          <cell r="L603" t="str">
            <v>N</v>
          </cell>
          <cell r="M603" t="str">
            <v>N</v>
          </cell>
          <cell r="N603" t="str">
            <v>N</v>
          </cell>
          <cell r="O603" t="str">
            <v>N</v>
          </cell>
          <cell r="P603" t="str">
            <v>N</v>
          </cell>
          <cell r="Q603" t="str">
            <v>N</v>
          </cell>
          <cell r="R603">
            <v>0</v>
          </cell>
        </row>
        <row r="604">
          <cell r="A604" t="str">
            <v>GAD031</v>
          </cell>
          <cell r="B604" t="str">
            <v xml:space="preserve">Government Actuary's Department                   </v>
          </cell>
          <cell r="C604" t="str">
            <v>GAD0GP</v>
          </cell>
          <cell r="D604" t="str">
            <v>T</v>
          </cell>
          <cell r="E604" t="str">
            <v xml:space="preserve">GP - Government Actuary's Department              </v>
          </cell>
          <cell r="F604" t="str">
            <v>Y</v>
          </cell>
          <cell r="G604" t="str">
            <v>N</v>
          </cell>
          <cell r="H604" t="str">
            <v>Y</v>
          </cell>
          <cell r="I604" t="str">
            <v>N</v>
          </cell>
          <cell r="J604" t="str">
            <v>N</v>
          </cell>
          <cell r="K604" t="str">
            <v>N</v>
          </cell>
          <cell r="L604" t="str">
            <v>N</v>
          </cell>
          <cell r="M604" t="str">
            <v>N</v>
          </cell>
          <cell r="N604" t="str">
            <v>N</v>
          </cell>
          <cell r="O604" t="str">
            <v>N</v>
          </cell>
          <cell r="P604" t="str">
            <v>N</v>
          </cell>
          <cell r="Q604" t="str">
            <v>N</v>
          </cell>
          <cell r="R604">
            <v>0</v>
          </cell>
        </row>
        <row r="605">
          <cell r="A605" t="str">
            <v>GBG048</v>
          </cell>
          <cell r="B605" t="str">
            <v xml:space="preserve">The Gambling Commission                           </v>
          </cell>
          <cell r="C605" t="str">
            <v>DCMCLS</v>
          </cell>
          <cell r="D605" t="str">
            <v>T</v>
          </cell>
          <cell r="E605" t="str">
            <v xml:space="preserve">CLS - DEPARTMENT FOR CULTURE MEDIA &amp; SPORT        </v>
          </cell>
          <cell r="F605" t="str">
            <v>Y</v>
          </cell>
          <cell r="G605" t="str">
            <v>N</v>
          </cell>
          <cell r="H605" t="str">
            <v>Y</v>
          </cell>
          <cell r="I605" t="str">
            <v>N</v>
          </cell>
          <cell r="J605" t="str">
            <v>N</v>
          </cell>
          <cell r="K605" t="str">
            <v>N</v>
          </cell>
          <cell r="L605" t="str">
            <v>N</v>
          </cell>
          <cell r="M605" t="str">
            <v>N</v>
          </cell>
          <cell r="N605" t="str">
            <v>N</v>
          </cell>
          <cell r="O605" t="str">
            <v>N</v>
          </cell>
          <cell r="P605" t="str">
            <v>N</v>
          </cell>
          <cell r="Q605" t="str">
            <v>N</v>
          </cell>
          <cell r="R605">
            <v>0</v>
          </cell>
        </row>
        <row r="606">
          <cell r="A606" t="str">
            <v>GEF025</v>
          </cell>
          <cell r="B606" t="str">
            <v xml:space="preserve">Guaranteed Export Finance Corporation             </v>
          </cell>
          <cell r="C606" t="str">
            <v>GEF0GP</v>
          </cell>
          <cell r="D606" t="str">
            <v>T</v>
          </cell>
          <cell r="E606" t="str">
            <v xml:space="preserve">GP - Guaranteed Export Finance Corporation        </v>
          </cell>
          <cell r="F606" t="str">
            <v>Y</v>
          </cell>
          <cell r="G606" t="str">
            <v>N</v>
          </cell>
          <cell r="H606" t="str">
            <v>Y</v>
          </cell>
          <cell r="I606" t="str">
            <v>N</v>
          </cell>
          <cell r="J606" t="str">
            <v>N</v>
          </cell>
          <cell r="K606" t="str">
            <v>N</v>
          </cell>
          <cell r="L606" t="str">
            <v>N</v>
          </cell>
          <cell r="M606" t="str">
            <v>N</v>
          </cell>
          <cell r="N606" t="str">
            <v>N</v>
          </cell>
          <cell r="O606" t="str">
            <v>N</v>
          </cell>
          <cell r="P606" t="str">
            <v>N</v>
          </cell>
          <cell r="Q606" t="str">
            <v>N</v>
          </cell>
          <cell r="R606">
            <v>0</v>
          </cell>
        </row>
        <row r="607">
          <cell r="A607" t="str">
            <v>GEO064</v>
          </cell>
          <cell r="B607" t="str">
            <v xml:space="preserve">Government Equalities Office                      </v>
          </cell>
          <cell r="C607" t="str">
            <v>DCMCLS</v>
          </cell>
          <cell r="D607" t="str">
            <v>T</v>
          </cell>
          <cell r="E607" t="str">
            <v xml:space="preserve">CLS - DEPARTMENT FOR CULTURE MEDIA &amp; SPORT        </v>
          </cell>
          <cell r="F607" t="str">
            <v>Y</v>
          </cell>
          <cell r="G607" t="str">
            <v>N</v>
          </cell>
          <cell r="H607" t="str">
            <v>Y</v>
          </cell>
          <cell r="I607" t="str">
            <v>N</v>
          </cell>
          <cell r="J607" t="str">
            <v>N</v>
          </cell>
          <cell r="K607" t="str">
            <v>N</v>
          </cell>
          <cell r="L607" t="str">
            <v>N</v>
          </cell>
          <cell r="M607" t="str">
            <v>N</v>
          </cell>
          <cell r="N607" t="str">
            <v>N</v>
          </cell>
          <cell r="O607" t="str">
            <v>N</v>
          </cell>
          <cell r="P607" t="str">
            <v>N</v>
          </cell>
          <cell r="Q607" t="str">
            <v>N</v>
          </cell>
          <cell r="R607">
            <v>0</v>
          </cell>
        </row>
        <row r="608">
          <cell r="A608" t="str">
            <v>GFF048</v>
          </cell>
          <cell r="B608" t="str">
            <v xml:space="preserve">Geffrye Museum                                    </v>
          </cell>
          <cell r="C608" t="str">
            <v>DCMCLS</v>
          </cell>
          <cell r="D608" t="str">
            <v>T</v>
          </cell>
          <cell r="E608" t="str">
            <v xml:space="preserve">CLS - DEPARTMENT FOR CULTURE MEDIA &amp; SPORT        </v>
          </cell>
          <cell r="F608" t="str">
            <v>Y</v>
          </cell>
          <cell r="G608" t="str">
            <v>N</v>
          </cell>
          <cell r="H608" t="str">
            <v>Y</v>
          </cell>
          <cell r="I608" t="str">
            <v>N</v>
          </cell>
          <cell r="J608" t="str">
            <v>N</v>
          </cell>
          <cell r="K608" t="str">
            <v>N</v>
          </cell>
          <cell r="L608" t="str">
            <v>N</v>
          </cell>
          <cell r="M608" t="str">
            <v>N</v>
          </cell>
          <cell r="N608" t="str">
            <v>N</v>
          </cell>
          <cell r="O608" t="str">
            <v>N</v>
          </cell>
          <cell r="P608" t="str">
            <v>N</v>
          </cell>
          <cell r="Q608" t="str">
            <v>N</v>
          </cell>
          <cell r="R608">
            <v>0</v>
          </cell>
        </row>
        <row r="609">
          <cell r="A609" t="str">
            <v>GIB084</v>
          </cell>
          <cell r="B609" t="str">
            <v xml:space="preserve">UK Green Investment Bank plc                      </v>
          </cell>
          <cell r="C609" t="str">
            <v>BISCLS</v>
          </cell>
          <cell r="D609" t="str">
            <v>T</v>
          </cell>
          <cell r="E609" t="str">
            <v xml:space="preserve">CLS - DEPARTMENT FOR BUSINESS INNOVATION &amp; SKILLS </v>
          </cell>
          <cell r="F609" t="str">
            <v>N</v>
          </cell>
          <cell r="G609" t="str">
            <v>N</v>
          </cell>
          <cell r="H609" t="str">
            <v>N</v>
          </cell>
          <cell r="I609" t="str">
            <v>N</v>
          </cell>
          <cell r="J609" t="str">
            <v>N</v>
          </cell>
          <cell r="K609" t="str">
            <v>N</v>
          </cell>
          <cell r="L609" t="str">
            <v>N</v>
          </cell>
          <cell r="M609" t="str">
            <v>N</v>
          </cell>
          <cell r="N609" t="str">
            <v>N</v>
          </cell>
          <cell r="O609" t="str">
            <v>N</v>
          </cell>
          <cell r="P609" t="str">
            <v>N</v>
          </cell>
          <cell r="Q609" t="str">
            <v>N</v>
          </cell>
          <cell r="R609">
            <v>0</v>
          </cell>
        </row>
        <row r="610">
          <cell r="A610" t="str">
            <v>GLA003</v>
          </cell>
          <cell r="B610" t="str">
            <v xml:space="preserve">Gangmasters Licensing Authority                   </v>
          </cell>
          <cell r="C610" t="str">
            <v>EFRCLS</v>
          </cell>
          <cell r="D610" t="str">
            <v>T</v>
          </cell>
          <cell r="E610" t="str">
            <v>CLS - DEPARTMENT FOR ENVIRONMENT FOOD &amp; RURAL AFFA</v>
          </cell>
          <cell r="F610" t="str">
            <v>N</v>
          </cell>
          <cell r="G610" t="str">
            <v>N</v>
          </cell>
          <cell r="H610" t="str">
            <v>N</v>
          </cell>
          <cell r="I610" t="str">
            <v>N</v>
          </cell>
          <cell r="J610" t="str">
            <v>N</v>
          </cell>
          <cell r="K610" t="str">
            <v>N</v>
          </cell>
          <cell r="L610" t="str">
            <v>N</v>
          </cell>
          <cell r="M610" t="str">
            <v>N</v>
          </cell>
          <cell r="N610" t="str">
            <v>N</v>
          </cell>
          <cell r="O610" t="str">
            <v>N</v>
          </cell>
          <cell r="P610" t="str">
            <v>N</v>
          </cell>
          <cell r="Q610" t="str">
            <v>N</v>
          </cell>
          <cell r="R610">
            <v>0</v>
          </cell>
        </row>
        <row r="611">
          <cell r="A611" t="str">
            <v>GLF004</v>
          </cell>
          <cell r="B611" t="str">
            <v xml:space="preserve">General Lighthouse Fund                           </v>
          </cell>
          <cell r="C611" t="str">
            <v>GLFGRP</v>
          </cell>
          <cell r="D611" t="str">
            <v>T</v>
          </cell>
          <cell r="E611" t="str">
            <v xml:space="preserve">GRP - General Lighthouse Fund                     </v>
          </cell>
          <cell r="F611" t="str">
            <v>Y</v>
          </cell>
          <cell r="G611" t="str">
            <v>N</v>
          </cell>
          <cell r="H611" t="str">
            <v>Y</v>
          </cell>
          <cell r="I611" t="str">
            <v>N</v>
          </cell>
          <cell r="J611" t="str">
            <v>N</v>
          </cell>
          <cell r="K611" t="str">
            <v>N</v>
          </cell>
          <cell r="L611" t="str">
            <v>N</v>
          </cell>
          <cell r="M611" t="str">
            <v>N</v>
          </cell>
          <cell r="N611" t="str">
            <v>N</v>
          </cell>
          <cell r="O611" t="str">
            <v>N</v>
          </cell>
          <cell r="P611" t="str">
            <v>N</v>
          </cell>
          <cell r="Q611" t="str">
            <v>N</v>
          </cell>
          <cell r="R611">
            <v>0</v>
          </cell>
        </row>
        <row r="612">
          <cell r="A612" t="str">
            <v>GMP004</v>
          </cell>
          <cell r="B612" t="str">
            <v xml:space="preserve">Greater Manchester Passenger Transport Executive  </v>
          </cell>
          <cell r="C612" t="str">
            <v>GMPGRP</v>
          </cell>
          <cell r="D612" t="str">
            <v>T</v>
          </cell>
          <cell r="E612" t="str">
            <v>GRP - Greater Manchester Passenger Transport Execu</v>
          </cell>
          <cell r="F612" t="str">
            <v>Y</v>
          </cell>
          <cell r="G612" t="str">
            <v>N</v>
          </cell>
          <cell r="H612" t="str">
            <v>Y</v>
          </cell>
          <cell r="I612" t="str">
            <v>N</v>
          </cell>
          <cell r="J612" t="str">
            <v>N</v>
          </cell>
          <cell r="K612" t="str">
            <v>N</v>
          </cell>
          <cell r="L612" t="str">
            <v>N</v>
          </cell>
          <cell r="M612" t="str">
            <v>N</v>
          </cell>
          <cell r="N612" t="str">
            <v>N</v>
          </cell>
          <cell r="O612" t="str">
            <v>N</v>
          </cell>
          <cell r="P612" t="str">
            <v>N</v>
          </cell>
          <cell r="Q612" t="str">
            <v>N</v>
          </cell>
          <cell r="R612">
            <v>0</v>
          </cell>
        </row>
        <row r="613">
          <cell r="A613" t="str">
            <v>GRH017</v>
          </cell>
          <cell r="B613" t="str">
            <v>Greenwich Hospital</v>
          </cell>
          <cell r="C613" t="str">
            <v>GRHGRP</v>
          </cell>
          <cell r="D613" t="str">
            <v>T</v>
          </cell>
          <cell r="E613" t="str">
            <v>GP - Greenwich Hospital</v>
          </cell>
          <cell r="F613" t="str">
            <v>Y</v>
          </cell>
          <cell r="G613" t="str">
            <v>N</v>
          </cell>
          <cell r="H613" t="str">
            <v>Y</v>
          </cell>
          <cell r="I613" t="str">
            <v>N</v>
          </cell>
          <cell r="J613" t="str">
            <v>N</v>
          </cell>
          <cell r="K613" t="str">
            <v>N</v>
          </cell>
          <cell r="L613" t="str">
            <v>N</v>
          </cell>
          <cell r="M613" t="str">
            <v>N</v>
          </cell>
          <cell r="N613" t="str">
            <v>N</v>
          </cell>
          <cell r="O613" t="str">
            <v>N</v>
          </cell>
          <cell r="P613" t="str">
            <v>N</v>
          </cell>
          <cell r="Q613" t="str">
            <v>N</v>
          </cell>
          <cell r="R613">
            <v>0</v>
          </cell>
        </row>
        <row r="614">
          <cell r="A614" t="str">
            <v>GRS075</v>
          </cell>
          <cell r="B614" t="str">
            <v xml:space="preserve">General Registers of Scotland                     </v>
          </cell>
          <cell r="C614" t="str">
            <v>GRS0GP</v>
          </cell>
          <cell r="D614" t="str">
            <v>T</v>
          </cell>
          <cell r="E614" t="str">
            <v xml:space="preserve">GP - General Registers of Scotland                </v>
          </cell>
          <cell r="F614" t="str">
            <v>Y</v>
          </cell>
          <cell r="G614" t="str">
            <v>N</v>
          </cell>
          <cell r="H614" t="str">
            <v>Y</v>
          </cell>
          <cell r="I614" t="str">
            <v>N</v>
          </cell>
          <cell r="J614" t="str">
            <v>N</v>
          </cell>
          <cell r="K614" t="str">
            <v>N</v>
          </cell>
          <cell r="L614" t="str">
            <v>N</v>
          </cell>
          <cell r="M614" t="str">
            <v>N</v>
          </cell>
          <cell r="N614" t="str">
            <v>N</v>
          </cell>
          <cell r="O614" t="str">
            <v>N</v>
          </cell>
          <cell r="P614" t="str">
            <v>N</v>
          </cell>
          <cell r="Q614" t="str">
            <v>N</v>
          </cell>
          <cell r="R614">
            <v>0</v>
          </cell>
        </row>
        <row r="615">
          <cell r="A615" t="str">
            <v>HBL048</v>
          </cell>
          <cell r="B615" t="str">
            <v xml:space="preserve">Horserace Betting Levy Board                      </v>
          </cell>
          <cell r="C615" t="str">
            <v>DCMCLS</v>
          </cell>
          <cell r="D615" t="str">
            <v>T</v>
          </cell>
          <cell r="E615" t="str">
            <v xml:space="preserve">CLS - DEPARTMENT FOR CULTURE MEDIA &amp; SPORT        </v>
          </cell>
          <cell r="F615" t="str">
            <v>Y</v>
          </cell>
          <cell r="G615" t="str">
            <v>N</v>
          </cell>
          <cell r="H615" t="str">
            <v>Y</v>
          </cell>
          <cell r="I615" t="str">
            <v>N</v>
          </cell>
          <cell r="J615" t="str">
            <v>N</v>
          </cell>
          <cell r="K615" t="str">
            <v>N</v>
          </cell>
          <cell r="L615" t="str">
            <v>N</v>
          </cell>
          <cell r="M615" t="str">
            <v>N</v>
          </cell>
          <cell r="N615" t="str">
            <v>N</v>
          </cell>
          <cell r="O615" t="str">
            <v>N</v>
          </cell>
          <cell r="P615" t="str">
            <v>N</v>
          </cell>
          <cell r="Q615" t="str">
            <v>N</v>
          </cell>
          <cell r="R615">
            <v>0</v>
          </cell>
        </row>
        <row r="616">
          <cell r="A616" t="str">
            <v>HCA085</v>
          </cell>
          <cell r="B616" t="str">
            <v xml:space="preserve">Home and Communities Agency                       </v>
          </cell>
          <cell r="C616" t="str">
            <v>COMCLS</v>
          </cell>
          <cell r="D616" t="str">
            <v>T</v>
          </cell>
          <cell r="E616" t="str">
            <v>CLS - DEPARTMENT FOR COMMUNITIES &amp; LOCAL GOVERNMEN</v>
          </cell>
          <cell r="F616" t="str">
            <v>Y</v>
          </cell>
          <cell r="G616" t="str">
            <v>N</v>
          </cell>
          <cell r="H616" t="str">
            <v>Y</v>
          </cell>
          <cell r="I616" t="str">
            <v>N</v>
          </cell>
          <cell r="J616" t="str">
            <v>N</v>
          </cell>
          <cell r="K616" t="str">
            <v>N</v>
          </cell>
          <cell r="L616" t="str">
            <v>N</v>
          </cell>
          <cell r="M616" t="str">
            <v>N</v>
          </cell>
          <cell r="N616" t="str">
            <v>N</v>
          </cell>
          <cell r="O616" t="str">
            <v>N</v>
          </cell>
          <cell r="P616" t="str">
            <v>N</v>
          </cell>
          <cell r="Q616" t="str">
            <v>N</v>
          </cell>
          <cell r="R616">
            <v>0</v>
          </cell>
        </row>
        <row r="617">
          <cell r="A617" t="str">
            <v>HEE033</v>
          </cell>
          <cell r="B617" t="str">
            <v>Health Education Engalnd</v>
          </cell>
          <cell r="C617" t="str">
            <v>DOHCLS</v>
          </cell>
          <cell r="D617" t="str">
            <v>T</v>
          </cell>
          <cell r="E617" t="str">
            <v xml:space="preserve">CLS - DEPARTMENT OF HEALTH                        </v>
          </cell>
          <cell r="F617" t="str">
            <v>N</v>
          </cell>
          <cell r="G617" t="str">
            <v>N</v>
          </cell>
          <cell r="H617" t="str">
            <v>N</v>
          </cell>
          <cell r="I617" t="str">
            <v>N</v>
          </cell>
          <cell r="J617" t="str">
            <v>N</v>
          </cell>
          <cell r="K617" t="str">
            <v>N</v>
          </cell>
          <cell r="L617" t="str">
            <v>N</v>
          </cell>
          <cell r="M617" t="str">
            <v>N</v>
          </cell>
          <cell r="N617" t="str">
            <v>N</v>
          </cell>
          <cell r="O617" t="str">
            <v>N</v>
          </cell>
          <cell r="P617" t="str">
            <v>N</v>
          </cell>
          <cell r="Q617" t="str">
            <v>N</v>
          </cell>
          <cell r="R617">
            <v>0</v>
          </cell>
        </row>
        <row r="618">
          <cell r="A618" t="str">
            <v>HEF084</v>
          </cell>
          <cell r="B618" t="str">
            <v xml:space="preserve">Higher Education Funding Council for England      </v>
          </cell>
          <cell r="C618" t="str">
            <v>BISCLS</v>
          </cell>
          <cell r="D618" t="str">
            <v>T</v>
          </cell>
          <cell r="E618" t="str">
            <v xml:space="preserve">CLS - DEPARTMENT FOR BUSINESS INNOVATION &amp; SKILLS </v>
          </cell>
          <cell r="F618" t="str">
            <v>Y</v>
          </cell>
          <cell r="G618" t="str">
            <v>N</v>
          </cell>
          <cell r="H618" t="str">
            <v>Y</v>
          </cell>
          <cell r="I618" t="str">
            <v>N</v>
          </cell>
          <cell r="J618" t="str">
            <v>N</v>
          </cell>
          <cell r="K618" t="str">
            <v>N</v>
          </cell>
          <cell r="L618" t="str">
            <v>N</v>
          </cell>
          <cell r="M618" t="str">
            <v>N</v>
          </cell>
          <cell r="N618" t="str">
            <v>N</v>
          </cell>
          <cell r="O618" t="str">
            <v>N</v>
          </cell>
          <cell r="P618" t="str">
            <v>N</v>
          </cell>
          <cell r="Q618" t="str">
            <v>N</v>
          </cell>
          <cell r="R618">
            <v>0</v>
          </cell>
        </row>
        <row r="619">
          <cell r="A619" t="str">
            <v>HFE033</v>
          </cell>
          <cell r="B619" t="str">
            <v>Human Fertilisation and Embryology Authority</v>
          </cell>
          <cell r="C619" t="str">
            <v>DOHCLS</v>
          </cell>
          <cell r="D619" t="str">
            <v>T</v>
          </cell>
          <cell r="E619" t="str">
            <v xml:space="preserve">CLS - DEPARTMENT OF HEALTH                        </v>
          </cell>
          <cell r="F619" t="str">
            <v>N</v>
          </cell>
          <cell r="G619" t="str">
            <v>N</v>
          </cell>
          <cell r="H619" t="str">
            <v>N</v>
          </cell>
          <cell r="I619" t="str">
            <v>N</v>
          </cell>
          <cell r="J619" t="str">
            <v>N</v>
          </cell>
          <cell r="K619" t="str">
            <v>N</v>
          </cell>
          <cell r="L619" t="str">
            <v>N</v>
          </cell>
          <cell r="M619" t="str">
            <v>N</v>
          </cell>
          <cell r="N619" t="str">
            <v>N</v>
          </cell>
          <cell r="O619" t="str">
            <v>N</v>
          </cell>
          <cell r="P619" t="str">
            <v>N</v>
          </cell>
          <cell r="Q619" t="str">
            <v>N</v>
          </cell>
          <cell r="R619">
            <v>0</v>
          </cell>
        </row>
        <row r="620">
          <cell r="A620" t="str">
            <v>HFW090</v>
          </cell>
          <cell r="B620" t="str">
            <v xml:space="preserve">Higher Education Funding Council for Wales        </v>
          </cell>
          <cell r="C620" t="str">
            <v>HFW0GP</v>
          </cell>
          <cell r="D620" t="str">
            <v>T</v>
          </cell>
          <cell r="E620" t="str">
            <v xml:space="preserve">GP - Higher Education Funding Council for Wales   </v>
          </cell>
          <cell r="F620" t="str">
            <v>Y</v>
          </cell>
          <cell r="G620" t="str">
            <v>N</v>
          </cell>
          <cell r="H620" t="str">
            <v>Y</v>
          </cell>
          <cell r="I620" t="str">
            <v>N</v>
          </cell>
          <cell r="J620" t="str">
            <v>N</v>
          </cell>
          <cell r="K620" t="str">
            <v>N</v>
          </cell>
          <cell r="L620" t="str">
            <v>N</v>
          </cell>
          <cell r="M620" t="str">
            <v>N</v>
          </cell>
          <cell r="N620" t="str">
            <v>N</v>
          </cell>
          <cell r="O620" t="str">
            <v>N</v>
          </cell>
          <cell r="P620" t="str">
            <v>N</v>
          </cell>
          <cell r="Q620" t="str">
            <v>N</v>
          </cell>
          <cell r="R620">
            <v>0</v>
          </cell>
        </row>
        <row r="621">
          <cell r="A621" t="str">
            <v>HGT089</v>
          </cell>
          <cell r="B621" t="str">
            <v xml:space="preserve">HM Procurator General and Treasury Solicitor      </v>
          </cell>
          <cell r="C621" t="str">
            <v>HGT0GP</v>
          </cell>
          <cell r="D621" t="str">
            <v>T</v>
          </cell>
          <cell r="E621" t="str">
            <v xml:space="preserve">GP - HM Procurator General and Treasury Solicitor </v>
          </cell>
          <cell r="F621" t="str">
            <v>Y</v>
          </cell>
          <cell r="G621" t="str">
            <v>N</v>
          </cell>
          <cell r="H621" t="str">
            <v>Y</v>
          </cell>
          <cell r="I621" t="str">
            <v>N</v>
          </cell>
          <cell r="J621" t="str">
            <v>N</v>
          </cell>
          <cell r="K621" t="str">
            <v>N</v>
          </cell>
          <cell r="L621" t="str">
            <v>N</v>
          </cell>
          <cell r="M621" t="str">
            <v>N</v>
          </cell>
          <cell r="N621" t="str">
            <v>N</v>
          </cell>
          <cell r="O621" t="str">
            <v>N</v>
          </cell>
          <cell r="P621" t="str">
            <v>N</v>
          </cell>
          <cell r="Q621" t="str">
            <v>N</v>
          </cell>
          <cell r="R621">
            <v>0</v>
          </cell>
        </row>
        <row r="622">
          <cell r="A622" t="str">
            <v>HHA004</v>
          </cell>
          <cell r="B622" t="str">
            <v>Harwich Haven Authority</v>
          </cell>
          <cell r="C622" t="str">
            <v>HHAGRP</v>
          </cell>
          <cell r="D622" t="str">
            <v>T</v>
          </cell>
          <cell r="E622" t="str">
            <v>GP - Harwich Haven Authority</v>
          </cell>
          <cell r="F622" t="str">
            <v>Y</v>
          </cell>
          <cell r="G622" t="str">
            <v>N</v>
          </cell>
          <cell r="H622" t="str">
            <v>Y</v>
          </cell>
          <cell r="I622" t="str">
            <v>N</v>
          </cell>
          <cell r="J622" t="str">
            <v>N</v>
          </cell>
          <cell r="K622" t="str">
            <v>N</v>
          </cell>
          <cell r="L622" t="str">
            <v>N</v>
          </cell>
          <cell r="M622" t="str">
            <v>N</v>
          </cell>
          <cell r="N622" t="str">
            <v>N</v>
          </cell>
          <cell r="O622" t="str">
            <v>N</v>
          </cell>
          <cell r="P622" t="str">
            <v>N</v>
          </cell>
          <cell r="Q622" t="str">
            <v>N</v>
          </cell>
          <cell r="R622">
            <v>0</v>
          </cell>
        </row>
        <row r="623">
          <cell r="A623" t="str">
            <v>HIA075</v>
          </cell>
          <cell r="B623" t="str">
            <v xml:space="preserve">Highlands and Islands Airports Ltd                </v>
          </cell>
          <cell r="C623" t="str">
            <v>HIA0GP</v>
          </cell>
          <cell r="D623" t="str">
            <v>T</v>
          </cell>
          <cell r="E623" t="str">
            <v xml:space="preserve">GP - Highlands and Islands Airports Ltd           </v>
          </cell>
          <cell r="F623" t="str">
            <v>Y</v>
          </cell>
          <cell r="G623" t="str">
            <v>N</v>
          </cell>
          <cell r="H623" t="str">
            <v>Y</v>
          </cell>
          <cell r="I623" t="str">
            <v>N</v>
          </cell>
          <cell r="J623" t="str">
            <v>N</v>
          </cell>
          <cell r="K623" t="str">
            <v>N</v>
          </cell>
          <cell r="L623" t="str">
            <v>N</v>
          </cell>
          <cell r="M623" t="str">
            <v>N</v>
          </cell>
          <cell r="N623" t="str">
            <v>N</v>
          </cell>
          <cell r="O623" t="str">
            <v>N</v>
          </cell>
          <cell r="P623" t="str">
            <v>N</v>
          </cell>
          <cell r="Q623" t="str">
            <v>N</v>
          </cell>
          <cell r="R623">
            <v>0</v>
          </cell>
        </row>
        <row r="624">
          <cell r="A624" t="str">
            <v>HIC033</v>
          </cell>
          <cell r="B624" t="str">
            <v>The Health and Social Care Information Centre</v>
          </cell>
          <cell r="C624" t="str">
            <v>DOHCLS</v>
          </cell>
          <cell r="D624" t="str">
            <v>T</v>
          </cell>
          <cell r="E624" t="str">
            <v xml:space="preserve">CLS - DEPARTMENT OF HEALTH                        </v>
          </cell>
          <cell r="F624" t="str">
            <v>N</v>
          </cell>
          <cell r="G624" t="str">
            <v>N</v>
          </cell>
          <cell r="H624" t="str">
            <v>N</v>
          </cell>
          <cell r="I624" t="str">
            <v>N</v>
          </cell>
          <cell r="J624" t="str">
            <v>N</v>
          </cell>
          <cell r="K624" t="str">
            <v>N</v>
          </cell>
          <cell r="L624" t="str">
            <v>N</v>
          </cell>
          <cell r="M624" t="str">
            <v>N</v>
          </cell>
          <cell r="N624" t="str">
            <v>N</v>
          </cell>
          <cell r="O624" t="str">
            <v>N</v>
          </cell>
          <cell r="P624" t="str">
            <v>N</v>
          </cell>
          <cell r="Q624" t="str">
            <v>N</v>
          </cell>
          <cell r="R624">
            <v>0</v>
          </cell>
        </row>
        <row r="625">
          <cell r="A625" t="str">
            <v>HIE075</v>
          </cell>
          <cell r="B625" t="str">
            <v xml:space="preserve">Highlands and Islands Enterprise                  </v>
          </cell>
          <cell r="C625" t="str">
            <v>HIE0GP</v>
          </cell>
          <cell r="D625" t="str">
            <v>T</v>
          </cell>
          <cell r="E625" t="str">
            <v xml:space="preserve">GP - Highlands and Islands Enterprise             </v>
          </cell>
          <cell r="F625" t="str">
            <v>Y</v>
          </cell>
          <cell r="G625" t="str">
            <v>N</v>
          </cell>
          <cell r="H625" t="str">
            <v>Y</v>
          </cell>
          <cell r="I625" t="str">
            <v>N</v>
          </cell>
          <cell r="J625" t="str">
            <v>N</v>
          </cell>
          <cell r="K625" t="str">
            <v>N</v>
          </cell>
          <cell r="L625" t="str">
            <v>N</v>
          </cell>
          <cell r="M625" t="str">
            <v>N</v>
          </cell>
          <cell r="N625" t="str">
            <v>N</v>
          </cell>
          <cell r="O625" t="str">
            <v>N</v>
          </cell>
          <cell r="P625" t="str">
            <v>N</v>
          </cell>
          <cell r="Q625" t="str">
            <v>N</v>
          </cell>
          <cell r="R625">
            <v>0</v>
          </cell>
        </row>
        <row r="626">
          <cell r="A626" t="str">
            <v>HLF048</v>
          </cell>
          <cell r="B626" t="str">
            <v xml:space="preserve">Heritage Lottery Fund                             </v>
          </cell>
          <cell r="C626" t="str">
            <v>DCMCLS</v>
          </cell>
          <cell r="D626" t="str">
            <v>T</v>
          </cell>
          <cell r="E626" t="str">
            <v xml:space="preserve">CLS - DEPARTMENT FOR CULTURE MEDIA &amp; SPORT        </v>
          </cell>
          <cell r="F626" t="str">
            <v>Y</v>
          </cell>
          <cell r="G626" t="str">
            <v>N</v>
          </cell>
          <cell r="H626" t="str">
            <v>Y</v>
          </cell>
          <cell r="I626" t="str">
            <v>N</v>
          </cell>
          <cell r="J626" t="str">
            <v>N</v>
          </cell>
          <cell r="K626" t="str">
            <v>N</v>
          </cell>
          <cell r="L626" t="str">
            <v>N</v>
          </cell>
          <cell r="M626" t="str">
            <v>N</v>
          </cell>
          <cell r="N626" t="str">
            <v>N</v>
          </cell>
          <cell r="O626" t="str">
            <v>N</v>
          </cell>
          <cell r="P626" t="str">
            <v>N</v>
          </cell>
          <cell r="Q626" t="str">
            <v>N</v>
          </cell>
          <cell r="R626">
            <v>0</v>
          </cell>
        </row>
        <row r="627">
          <cell r="A627" t="str">
            <v>HMM048</v>
          </cell>
          <cell r="B627" t="str">
            <v xml:space="preserve">Horniman Museum                                   </v>
          </cell>
          <cell r="C627" t="str">
            <v>DCMCLS</v>
          </cell>
          <cell r="D627" t="str">
            <v>T</v>
          </cell>
          <cell r="E627" t="str">
            <v xml:space="preserve">CLS - DEPARTMENT FOR CULTURE MEDIA &amp; SPORT        </v>
          </cell>
          <cell r="F627" t="str">
            <v>Y</v>
          </cell>
          <cell r="G627" t="str">
            <v>N</v>
          </cell>
          <cell r="H627" t="str">
            <v>Y</v>
          </cell>
          <cell r="I627" t="str">
            <v>N</v>
          </cell>
          <cell r="J627" t="str">
            <v>N</v>
          </cell>
          <cell r="K627" t="str">
            <v>N</v>
          </cell>
          <cell r="L627" t="str">
            <v>N</v>
          </cell>
          <cell r="M627" t="str">
            <v>N</v>
          </cell>
          <cell r="N627" t="str">
            <v>N</v>
          </cell>
          <cell r="O627" t="str">
            <v>N</v>
          </cell>
          <cell r="P627" t="str">
            <v>N</v>
          </cell>
          <cell r="Q627" t="str">
            <v>N</v>
          </cell>
          <cell r="R627">
            <v>0</v>
          </cell>
        </row>
        <row r="628">
          <cell r="A628" t="str">
            <v>HMR041</v>
          </cell>
          <cell r="B628" t="str">
            <v xml:space="preserve">HM Revenue &amp; Customs                              </v>
          </cell>
          <cell r="C628" t="str">
            <v>HMR0GP</v>
          </cell>
          <cell r="D628" t="str">
            <v>T</v>
          </cell>
          <cell r="E628" t="str">
            <v xml:space="preserve">GP - HM Revenue &amp; Customs                         </v>
          </cell>
          <cell r="F628" t="str">
            <v>Y</v>
          </cell>
          <cell r="G628" t="str">
            <v>N</v>
          </cell>
          <cell r="H628" t="str">
            <v>Y</v>
          </cell>
          <cell r="I628" t="str">
            <v>N</v>
          </cell>
          <cell r="J628" t="str">
            <v>N</v>
          </cell>
          <cell r="K628" t="str">
            <v>N</v>
          </cell>
          <cell r="L628" t="str">
            <v>N</v>
          </cell>
          <cell r="M628" t="str">
            <v>N</v>
          </cell>
          <cell r="N628" t="str">
            <v>N</v>
          </cell>
          <cell r="O628" t="str">
            <v>N</v>
          </cell>
          <cell r="P628" t="str">
            <v>N</v>
          </cell>
          <cell r="Q628" t="str">
            <v>N</v>
          </cell>
          <cell r="R628">
            <v>0</v>
          </cell>
        </row>
        <row r="629">
          <cell r="A629" t="str">
            <v>HMT087</v>
          </cell>
          <cell r="B629" t="str">
            <v xml:space="preserve">HM Treasury                                       </v>
          </cell>
          <cell r="C629" t="str">
            <v>HMT0GP</v>
          </cell>
          <cell r="D629" t="str">
            <v>T</v>
          </cell>
          <cell r="E629" t="str">
            <v xml:space="preserve">GP - HM Treasury                                  </v>
          </cell>
          <cell r="F629" t="str">
            <v>Y</v>
          </cell>
          <cell r="G629" t="str">
            <v>N</v>
          </cell>
          <cell r="H629" t="str">
            <v>Y</v>
          </cell>
          <cell r="I629" t="str">
            <v>N</v>
          </cell>
          <cell r="J629" t="str">
            <v>N</v>
          </cell>
          <cell r="K629" t="str">
            <v>N</v>
          </cell>
          <cell r="L629" t="str">
            <v>N</v>
          </cell>
          <cell r="M629" t="str">
            <v>N</v>
          </cell>
          <cell r="N629" t="str">
            <v>N</v>
          </cell>
          <cell r="O629" t="str">
            <v>N</v>
          </cell>
          <cell r="P629" t="str">
            <v>N</v>
          </cell>
          <cell r="Q629" t="str">
            <v>N</v>
          </cell>
          <cell r="R629">
            <v>0</v>
          </cell>
        </row>
        <row r="630">
          <cell r="A630" t="str">
            <v>HOF034</v>
          </cell>
          <cell r="B630" t="str">
            <v xml:space="preserve">Home Office                                       </v>
          </cell>
          <cell r="C630" t="str">
            <v>HOFCLS</v>
          </cell>
          <cell r="D630" t="str">
            <v>T</v>
          </cell>
          <cell r="E630" t="str">
            <v xml:space="preserve">CLS - HOME OFFICE                                 </v>
          </cell>
          <cell r="F630" t="str">
            <v>Y</v>
          </cell>
          <cell r="G630" t="str">
            <v>N</v>
          </cell>
          <cell r="H630" t="str">
            <v>Y</v>
          </cell>
          <cell r="I630" t="str">
            <v>N</v>
          </cell>
          <cell r="J630" t="str">
            <v>N</v>
          </cell>
          <cell r="K630" t="str">
            <v>N</v>
          </cell>
          <cell r="L630" t="str">
            <v>N</v>
          </cell>
          <cell r="M630" t="str">
            <v>N</v>
          </cell>
          <cell r="N630" t="str">
            <v>N</v>
          </cell>
          <cell r="O630" t="str">
            <v>N</v>
          </cell>
          <cell r="P630" t="str">
            <v>N</v>
          </cell>
          <cell r="Q630" t="str">
            <v>N</v>
          </cell>
          <cell r="R630">
            <v>0</v>
          </cell>
        </row>
        <row r="631">
          <cell r="A631" t="str">
            <v>HPR048</v>
          </cell>
          <cell r="B631" t="str">
            <v>Historic Royal Palaces Trust</v>
          </cell>
          <cell r="C631" t="str">
            <v>HPRGRP</v>
          </cell>
          <cell r="D631" t="str">
            <v>T</v>
          </cell>
          <cell r="E631" t="str">
            <v>GP - Historic Royal Palaces Trust</v>
          </cell>
          <cell r="F631" t="str">
            <v>Y</v>
          </cell>
          <cell r="G631" t="str">
            <v>N</v>
          </cell>
          <cell r="H631" t="str">
            <v>Y</v>
          </cell>
          <cell r="I631" t="str">
            <v>N</v>
          </cell>
          <cell r="J631" t="str">
            <v>N</v>
          </cell>
          <cell r="K631" t="str">
            <v>N</v>
          </cell>
          <cell r="L631" t="str">
            <v>N</v>
          </cell>
          <cell r="M631" t="str">
            <v>N</v>
          </cell>
          <cell r="N631" t="str">
            <v>N</v>
          </cell>
          <cell r="O631" t="str">
            <v>N</v>
          </cell>
          <cell r="P631" t="str">
            <v>N</v>
          </cell>
          <cell r="Q631" t="str">
            <v>N</v>
          </cell>
          <cell r="R631">
            <v>0</v>
          </cell>
        </row>
        <row r="632">
          <cell r="A632" t="str">
            <v>HPS910</v>
          </cell>
          <cell r="B632" t="str">
            <v xml:space="preserve">HPSS Superannuation Account - Northern Ireland    </v>
          </cell>
          <cell r="C632" t="str">
            <v>HPS9GP</v>
          </cell>
          <cell r="D632" t="str">
            <v>T</v>
          </cell>
          <cell r="E632" t="str">
            <v>GP - HPSS Superannuation Account - Northern Irelan</v>
          </cell>
          <cell r="F632" t="str">
            <v>Y</v>
          </cell>
          <cell r="G632" t="str">
            <v>N</v>
          </cell>
          <cell r="H632" t="str">
            <v>Y</v>
          </cell>
          <cell r="I632" t="str">
            <v>N</v>
          </cell>
          <cell r="J632" t="str">
            <v>N</v>
          </cell>
          <cell r="K632" t="str">
            <v>N</v>
          </cell>
          <cell r="L632" t="str">
            <v>N</v>
          </cell>
          <cell r="M632" t="str">
            <v>N</v>
          </cell>
          <cell r="N632" t="str">
            <v>N</v>
          </cell>
          <cell r="O632" t="str">
            <v>N</v>
          </cell>
          <cell r="P632" t="str">
            <v>N</v>
          </cell>
          <cell r="Q632" t="str">
            <v>N</v>
          </cell>
          <cell r="R632">
            <v>0</v>
          </cell>
        </row>
        <row r="633">
          <cell r="A633" t="str">
            <v>HRA033</v>
          </cell>
          <cell r="B633" t="str">
            <v>Health Research Authority</v>
          </cell>
          <cell r="C633" t="str">
            <v>DOHCLS</v>
          </cell>
          <cell r="D633" t="str">
            <v>T</v>
          </cell>
          <cell r="E633" t="str">
            <v xml:space="preserve">CLS - DEPARTMENT OF HEALTH                        </v>
          </cell>
          <cell r="F633" t="str">
            <v>N</v>
          </cell>
          <cell r="G633" t="str">
            <v>N</v>
          </cell>
          <cell r="H633" t="str">
            <v>N</v>
          </cell>
          <cell r="I633" t="str">
            <v>N</v>
          </cell>
          <cell r="J633" t="str">
            <v>N</v>
          </cell>
          <cell r="K633" t="str">
            <v>N</v>
          </cell>
          <cell r="L633" t="str">
            <v>N</v>
          </cell>
          <cell r="M633" t="str">
            <v>N</v>
          </cell>
          <cell r="N633" t="str">
            <v>N</v>
          </cell>
          <cell r="O633" t="str">
            <v>N</v>
          </cell>
          <cell r="P633" t="str">
            <v>N</v>
          </cell>
          <cell r="Q633" t="str">
            <v>N</v>
          </cell>
          <cell r="R633">
            <v>0</v>
          </cell>
        </row>
        <row r="634">
          <cell r="A634" t="str">
            <v>HSP208</v>
          </cell>
          <cell r="B634" t="str">
            <v xml:space="preserve">Dept of Health Social Services &amp; Public Safety    </v>
          </cell>
          <cell r="C634" t="str">
            <v>HSPIGP</v>
          </cell>
          <cell r="D634" t="str">
            <v>T</v>
          </cell>
          <cell r="E634" t="str">
            <v>IGP - Dept of Health Social Services &amp; Public Safe</v>
          </cell>
          <cell r="F634" t="str">
            <v>Y</v>
          </cell>
          <cell r="G634" t="str">
            <v>N</v>
          </cell>
          <cell r="H634" t="str">
            <v>Y</v>
          </cell>
          <cell r="I634" t="str">
            <v>N</v>
          </cell>
          <cell r="J634" t="str">
            <v>N</v>
          </cell>
          <cell r="K634" t="str">
            <v>N</v>
          </cell>
          <cell r="L634" t="str">
            <v>N</v>
          </cell>
          <cell r="M634" t="str">
            <v>N</v>
          </cell>
          <cell r="N634" t="str">
            <v>N</v>
          </cell>
          <cell r="O634" t="str">
            <v>N</v>
          </cell>
          <cell r="P634" t="str">
            <v>N</v>
          </cell>
          <cell r="Q634" t="str">
            <v>N</v>
          </cell>
          <cell r="R634">
            <v>0</v>
          </cell>
        </row>
        <row r="635">
          <cell r="A635" t="str">
            <v>HSST14</v>
          </cell>
          <cell r="B635" t="str">
            <v xml:space="preserve">NI Ambulance Service HSS Trust                    </v>
          </cell>
          <cell r="C635" t="str">
            <v>T14IGP</v>
          </cell>
          <cell r="D635" t="str">
            <v>T</v>
          </cell>
          <cell r="E635" t="str">
            <v xml:space="preserve">IGP - NI Ambulance Service HSS Trust              </v>
          </cell>
          <cell r="F635" t="str">
            <v>Y</v>
          </cell>
          <cell r="G635" t="str">
            <v>N</v>
          </cell>
          <cell r="H635" t="str">
            <v>Y</v>
          </cell>
          <cell r="I635" t="str">
            <v>N</v>
          </cell>
          <cell r="J635" t="str">
            <v>N</v>
          </cell>
          <cell r="K635" t="str">
            <v>N</v>
          </cell>
          <cell r="L635" t="str">
            <v>N</v>
          </cell>
          <cell r="M635" t="str">
            <v>N</v>
          </cell>
          <cell r="N635" t="str">
            <v>N</v>
          </cell>
          <cell r="O635" t="str">
            <v>N</v>
          </cell>
          <cell r="P635" t="str">
            <v>N</v>
          </cell>
          <cell r="Q635" t="str">
            <v>N</v>
          </cell>
          <cell r="R635">
            <v>0</v>
          </cell>
        </row>
        <row r="636">
          <cell r="A636" t="str">
            <v>HTA033</v>
          </cell>
          <cell r="B636" t="str">
            <v>Human Tissue Authority</v>
          </cell>
          <cell r="C636" t="str">
            <v>DOHCLS</v>
          </cell>
          <cell r="D636" t="str">
            <v>T</v>
          </cell>
          <cell r="E636" t="str">
            <v xml:space="preserve">CLS - DEPARTMENT OF HEALTH                        </v>
          </cell>
          <cell r="F636" t="str">
            <v>N</v>
          </cell>
          <cell r="G636" t="str">
            <v>N</v>
          </cell>
          <cell r="H636" t="str">
            <v>N</v>
          </cell>
          <cell r="I636" t="str">
            <v>N</v>
          </cell>
          <cell r="J636" t="str">
            <v>N</v>
          </cell>
          <cell r="K636" t="str">
            <v>N</v>
          </cell>
          <cell r="L636" t="str">
            <v>N</v>
          </cell>
          <cell r="M636" t="str">
            <v>N</v>
          </cell>
          <cell r="N636" t="str">
            <v>N</v>
          </cell>
          <cell r="O636" t="str">
            <v>N</v>
          </cell>
          <cell r="P636" t="str">
            <v>N</v>
          </cell>
          <cell r="Q636" t="str">
            <v>N</v>
          </cell>
          <cell r="R636">
            <v>0</v>
          </cell>
        </row>
        <row r="637">
          <cell r="A637" t="str">
            <v>HTB048</v>
          </cell>
          <cell r="B637" t="str">
            <v xml:space="preserve">Horserace Totalisator Board                       </v>
          </cell>
          <cell r="C637" t="str">
            <v>HTBGRP</v>
          </cell>
          <cell r="D637" t="str">
            <v>T</v>
          </cell>
          <cell r="E637" t="str">
            <v xml:space="preserve">GRP - Horserace Totalisator Board                 </v>
          </cell>
          <cell r="F637" t="str">
            <v>Y</v>
          </cell>
          <cell r="G637" t="str">
            <v>N</v>
          </cell>
          <cell r="H637" t="str">
            <v>Y</v>
          </cell>
          <cell r="I637" t="str">
            <v>N</v>
          </cell>
          <cell r="J637" t="str">
            <v>N</v>
          </cell>
          <cell r="K637" t="str">
            <v>N</v>
          </cell>
          <cell r="L637" t="str">
            <v>N</v>
          </cell>
          <cell r="M637" t="str">
            <v>N</v>
          </cell>
          <cell r="N637" t="str">
            <v>N</v>
          </cell>
          <cell r="O637" t="str">
            <v>N</v>
          </cell>
          <cell r="P637" t="str">
            <v>N</v>
          </cell>
          <cell r="Q637" t="str">
            <v>N</v>
          </cell>
          <cell r="R637">
            <v>0</v>
          </cell>
        </row>
        <row r="638">
          <cell r="A638" t="str">
            <v>HTB087</v>
          </cell>
          <cell r="B638" t="str">
            <v>Help to Buy (HMT) Limited</v>
          </cell>
          <cell r="C638" t="str">
            <v>HMTCLS</v>
          </cell>
          <cell r="D638" t="str">
            <v>T</v>
          </cell>
          <cell r="E638" t="str">
            <v xml:space="preserve">CLS - HM Treasury                                  </v>
          </cell>
          <cell r="F638" t="str">
            <v>N</v>
          </cell>
          <cell r="G638" t="str">
            <v>N</v>
          </cell>
          <cell r="H638" t="str">
            <v>N</v>
          </cell>
          <cell r="I638" t="str">
            <v>N</v>
          </cell>
          <cell r="J638" t="str">
            <v>N</v>
          </cell>
          <cell r="K638" t="str">
            <v>N</v>
          </cell>
          <cell r="L638" t="str">
            <v>N</v>
          </cell>
          <cell r="M638" t="str">
            <v>N</v>
          </cell>
          <cell r="N638" t="str">
            <v>N</v>
          </cell>
          <cell r="O638" t="str">
            <v>N</v>
          </cell>
          <cell r="P638" t="str">
            <v>N</v>
          </cell>
          <cell r="Q638" t="str">
            <v>N</v>
          </cell>
          <cell r="R638">
            <v>0</v>
          </cell>
        </row>
        <row r="639">
          <cell r="A639" t="str">
            <v>HYO017</v>
          </cell>
          <cell r="B639" t="str">
            <v xml:space="preserve">UK Hydrographic Office                            </v>
          </cell>
          <cell r="C639" t="str">
            <v>HYOGRP</v>
          </cell>
          <cell r="D639" t="str">
            <v>T</v>
          </cell>
          <cell r="E639" t="str">
            <v xml:space="preserve">GRP - UK Hydrographic Office                      </v>
          </cell>
          <cell r="F639" t="str">
            <v>Y</v>
          </cell>
          <cell r="G639" t="str">
            <v>N</v>
          </cell>
          <cell r="H639" t="str">
            <v>Y</v>
          </cell>
          <cell r="I639" t="str">
            <v>N</v>
          </cell>
          <cell r="J639" t="str">
            <v>N</v>
          </cell>
          <cell r="K639" t="str">
            <v>N</v>
          </cell>
          <cell r="L639" t="str">
            <v>N</v>
          </cell>
          <cell r="M639" t="str">
            <v>N</v>
          </cell>
          <cell r="N639" t="str">
            <v>N</v>
          </cell>
          <cell r="O639" t="str">
            <v>N</v>
          </cell>
          <cell r="P639" t="str">
            <v>N</v>
          </cell>
          <cell r="Q639" t="str">
            <v>N</v>
          </cell>
          <cell r="R639">
            <v>0</v>
          </cell>
        </row>
        <row r="640">
          <cell r="A640" t="str">
            <v>IHE210</v>
          </cell>
          <cell r="B640" t="str">
            <v xml:space="preserve">Northern Ireland Housing Executive                </v>
          </cell>
          <cell r="C640" t="str">
            <v>IHEGRP</v>
          </cell>
          <cell r="D640" t="str">
            <v>T</v>
          </cell>
          <cell r="E640" t="str">
            <v xml:space="preserve">GRP - Northern Ireland Housing Executive          </v>
          </cell>
          <cell r="F640" t="str">
            <v>Y</v>
          </cell>
          <cell r="G640" t="str">
            <v>N</v>
          </cell>
          <cell r="H640" t="str">
            <v>Y</v>
          </cell>
          <cell r="I640" t="str">
            <v>N</v>
          </cell>
          <cell r="J640" t="str">
            <v>N</v>
          </cell>
          <cell r="K640" t="str">
            <v>N</v>
          </cell>
          <cell r="L640" t="str">
            <v>N</v>
          </cell>
          <cell r="M640" t="str">
            <v>N</v>
          </cell>
          <cell r="N640" t="str">
            <v>N</v>
          </cell>
          <cell r="O640" t="str">
            <v>N</v>
          </cell>
          <cell r="P640" t="str">
            <v>N</v>
          </cell>
          <cell r="Q640" t="str">
            <v>N</v>
          </cell>
          <cell r="R640">
            <v>0</v>
          </cell>
        </row>
        <row r="641">
          <cell r="A641" t="str">
            <v>IIF848</v>
          </cell>
          <cell r="B641" t="str">
            <v xml:space="preserve">Northern Ireland National Insurance Fund          </v>
          </cell>
          <cell r="C641" t="str">
            <v>IIF8GP</v>
          </cell>
          <cell r="D641" t="str">
            <v>T</v>
          </cell>
          <cell r="E641" t="str">
            <v xml:space="preserve">GP - Northern Ireland National Insurance Fund     </v>
          </cell>
          <cell r="F641" t="str">
            <v>Y</v>
          </cell>
          <cell r="G641" t="str">
            <v>N</v>
          </cell>
          <cell r="H641" t="str">
            <v>Y</v>
          </cell>
          <cell r="I641" t="str">
            <v>N</v>
          </cell>
          <cell r="J641" t="str">
            <v>N</v>
          </cell>
          <cell r="K641" t="str">
            <v>N</v>
          </cell>
          <cell r="L641" t="str">
            <v>N</v>
          </cell>
          <cell r="M641" t="str">
            <v>N</v>
          </cell>
          <cell r="N641" t="str">
            <v>N</v>
          </cell>
          <cell r="O641" t="str">
            <v>N</v>
          </cell>
          <cell r="P641" t="str">
            <v>N</v>
          </cell>
          <cell r="Q641" t="str">
            <v>N</v>
          </cell>
          <cell r="R641">
            <v>0</v>
          </cell>
        </row>
        <row r="642">
          <cell r="A642" t="str">
            <v>ILF032</v>
          </cell>
          <cell r="B642" t="str">
            <v xml:space="preserve">Independent Living Fund                           </v>
          </cell>
          <cell r="C642" t="str">
            <v>DWPCLS</v>
          </cell>
          <cell r="D642" t="str">
            <v>T</v>
          </cell>
          <cell r="E642" t="str">
            <v xml:space="preserve">CLS - DEPARTMENT FOR WORK &amp; PENSIONS              </v>
          </cell>
          <cell r="F642" t="str">
            <v>Y</v>
          </cell>
          <cell r="G642" t="str">
            <v>N</v>
          </cell>
          <cell r="H642" t="str">
            <v>Y</v>
          </cell>
          <cell r="I642" t="str">
            <v>N</v>
          </cell>
          <cell r="J642" t="str">
            <v>N</v>
          </cell>
          <cell r="K642" t="str">
            <v>N</v>
          </cell>
          <cell r="L642" t="str">
            <v>N</v>
          </cell>
          <cell r="M642" t="str">
            <v>N</v>
          </cell>
          <cell r="N642" t="str">
            <v>N</v>
          </cell>
          <cell r="O642" t="str">
            <v>N</v>
          </cell>
          <cell r="P642" t="str">
            <v>N</v>
          </cell>
          <cell r="Q642" t="str">
            <v>N</v>
          </cell>
          <cell r="R642">
            <v>0</v>
          </cell>
        </row>
        <row r="643">
          <cell r="A643" t="str">
            <v>ILS081</v>
          </cell>
          <cell r="B643" t="str">
            <v xml:space="preserve">Northern Ireland Legal Services Commission        </v>
          </cell>
          <cell r="C643" t="str">
            <v>ILSIGP</v>
          </cell>
          <cell r="D643" t="str">
            <v>T</v>
          </cell>
          <cell r="E643" t="str">
            <v xml:space="preserve">IGP - Northern Ireland Legal Services Commission  </v>
          </cell>
          <cell r="F643" t="str">
            <v>Y</v>
          </cell>
          <cell r="G643" t="str">
            <v>N</v>
          </cell>
          <cell r="H643" t="str">
            <v>Y</v>
          </cell>
          <cell r="I643" t="str">
            <v>N</v>
          </cell>
          <cell r="J643" t="str">
            <v>N</v>
          </cell>
          <cell r="K643" t="str">
            <v>N</v>
          </cell>
          <cell r="L643" t="str">
            <v>N</v>
          </cell>
          <cell r="M643" t="str">
            <v>N</v>
          </cell>
          <cell r="N643" t="str">
            <v>N</v>
          </cell>
          <cell r="O643" t="str">
            <v>N</v>
          </cell>
          <cell r="P643" t="str">
            <v>N</v>
          </cell>
          <cell r="Q643" t="str">
            <v>N</v>
          </cell>
          <cell r="R643">
            <v>0</v>
          </cell>
        </row>
        <row r="644">
          <cell r="A644" t="str">
            <v>INL204</v>
          </cell>
          <cell r="B644" t="str">
            <v xml:space="preserve">Invest Northern Ireland                           </v>
          </cell>
          <cell r="C644" t="str">
            <v>INLIGP</v>
          </cell>
          <cell r="D644" t="str">
            <v>T</v>
          </cell>
          <cell r="E644" t="str">
            <v xml:space="preserve">IGP - Invest Northern Ireland                     </v>
          </cell>
          <cell r="F644" t="str">
            <v>Y</v>
          </cell>
          <cell r="G644" t="str">
            <v>N</v>
          </cell>
          <cell r="H644" t="str">
            <v>Y</v>
          </cell>
          <cell r="I644" t="str">
            <v>N</v>
          </cell>
          <cell r="J644" t="str">
            <v>N</v>
          </cell>
          <cell r="K644" t="str">
            <v>N</v>
          </cell>
          <cell r="L644" t="str">
            <v>N</v>
          </cell>
          <cell r="M644" t="str">
            <v>N</v>
          </cell>
          <cell r="N644" t="str">
            <v>N</v>
          </cell>
          <cell r="O644" t="str">
            <v>N</v>
          </cell>
          <cell r="P644" t="str">
            <v>N</v>
          </cell>
          <cell r="Q644" t="str">
            <v>N</v>
          </cell>
          <cell r="R644">
            <v>0</v>
          </cell>
        </row>
        <row r="645">
          <cell r="A645" t="str">
            <v>INS066</v>
          </cell>
          <cell r="B645" t="str">
            <v>International Nuclear Services</v>
          </cell>
          <cell r="C645" t="str">
            <v>INSGRP</v>
          </cell>
          <cell r="D645" t="str">
            <v>T</v>
          </cell>
          <cell r="E645" t="str">
            <v xml:space="preserve">GRP - International Nuclear Services              </v>
          </cell>
          <cell r="F645" t="str">
            <v>Y</v>
          </cell>
          <cell r="G645" t="str">
            <v>N</v>
          </cell>
          <cell r="H645" t="str">
            <v>Y</v>
          </cell>
          <cell r="I645" t="str">
            <v>N</v>
          </cell>
          <cell r="J645" t="str">
            <v>N</v>
          </cell>
          <cell r="K645" t="str">
            <v>N</v>
          </cell>
          <cell r="L645" t="str">
            <v>N</v>
          </cell>
          <cell r="M645" t="str">
            <v>N</v>
          </cell>
          <cell r="N645" t="str">
            <v>N</v>
          </cell>
          <cell r="O645" t="str">
            <v>N</v>
          </cell>
          <cell r="P645" t="str">
            <v>N</v>
          </cell>
          <cell r="Q645" t="str">
            <v>N</v>
          </cell>
          <cell r="R645">
            <v>0</v>
          </cell>
        </row>
        <row r="646">
          <cell r="A646" t="str">
            <v>IPO034</v>
          </cell>
          <cell r="B646" t="str">
            <v xml:space="preserve">Independent Police Complaints Commission          </v>
          </cell>
          <cell r="C646" t="str">
            <v>HOFCLS</v>
          </cell>
          <cell r="D646" t="str">
            <v>T</v>
          </cell>
          <cell r="E646" t="str">
            <v xml:space="preserve">CLS - HOME OFFICE                                 </v>
          </cell>
          <cell r="F646" t="str">
            <v>Y</v>
          </cell>
          <cell r="G646" t="str">
            <v>N</v>
          </cell>
          <cell r="H646" t="str">
            <v>Y</v>
          </cell>
          <cell r="I646" t="str">
            <v>N</v>
          </cell>
          <cell r="J646" t="str">
            <v>N</v>
          </cell>
          <cell r="K646" t="str">
            <v>N</v>
          </cell>
          <cell r="L646" t="str">
            <v>N</v>
          </cell>
          <cell r="M646" t="str">
            <v>N</v>
          </cell>
          <cell r="N646" t="str">
            <v>N</v>
          </cell>
          <cell r="O646" t="str">
            <v>N</v>
          </cell>
          <cell r="P646" t="str">
            <v>N</v>
          </cell>
          <cell r="Q646" t="str">
            <v>N</v>
          </cell>
          <cell r="R646">
            <v>0</v>
          </cell>
        </row>
        <row r="647">
          <cell r="A647" t="str">
            <v>IRT813</v>
          </cell>
          <cell r="B647" t="str">
            <v xml:space="preserve">HM Revenue and Customs taxes and duties           </v>
          </cell>
          <cell r="C647" t="str">
            <v>IRT8GP</v>
          </cell>
          <cell r="D647" t="str">
            <v>T</v>
          </cell>
          <cell r="E647" t="str">
            <v xml:space="preserve">GP - HM Revenue and Customs taxes and duties      </v>
          </cell>
          <cell r="F647" t="str">
            <v>Y</v>
          </cell>
          <cell r="G647" t="str">
            <v>N</v>
          </cell>
          <cell r="H647" t="str">
            <v>Y</v>
          </cell>
          <cell r="I647" t="str">
            <v>N</v>
          </cell>
          <cell r="J647" t="str">
            <v>N</v>
          </cell>
          <cell r="K647" t="str">
            <v>N</v>
          </cell>
          <cell r="L647" t="str">
            <v>N</v>
          </cell>
          <cell r="M647" t="str">
            <v>N</v>
          </cell>
          <cell r="N647" t="str">
            <v>N</v>
          </cell>
          <cell r="O647" t="str">
            <v>N</v>
          </cell>
          <cell r="P647" t="str">
            <v>N</v>
          </cell>
          <cell r="Q647" t="str">
            <v>N</v>
          </cell>
          <cell r="R647">
            <v>0</v>
          </cell>
        </row>
        <row r="648">
          <cell r="A648" t="str">
            <v>ISA034</v>
          </cell>
          <cell r="B648" t="str">
            <v xml:space="preserve">Independent Safeguarding Authority                </v>
          </cell>
          <cell r="C648" t="str">
            <v>HOFCLS</v>
          </cell>
          <cell r="D648" t="str">
            <v>T</v>
          </cell>
          <cell r="E648" t="str">
            <v xml:space="preserve">CLS - HOME OFFICE                                 </v>
          </cell>
          <cell r="F648" t="str">
            <v>Y</v>
          </cell>
          <cell r="G648" t="str">
            <v>N</v>
          </cell>
          <cell r="H648" t="str">
            <v>Y</v>
          </cell>
          <cell r="I648" t="str">
            <v>N</v>
          </cell>
          <cell r="J648" t="str">
            <v>N</v>
          </cell>
          <cell r="K648" t="str">
            <v>N</v>
          </cell>
          <cell r="L648" t="str">
            <v>N</v>
          </cell>
          <cell r="M648" t="str">
            <v>N</v>
          </cell>
          <cell r="N648" t="str">
            <v>N</v>
          </cell>
          <cell r="O648" t="str">
            <v>N</v>
          </cell>
          <cell r="P648" t="str">
            <v>N</v>
          </cell>
          <cell r="Q648" t="str">
            <v>N</v>
          </cell>
          <cell r="R648">
            <v>0</v>
          </cell>
        </row>
        <row r="649">
          <cell r="A649" t="str">
            <v>IUR210</v>
          </cell>
          <cell r="B649" t="str">
            <v xml:space="preserve">Ilex Urban Regeneration Co Ltd                    </v>
          </cell>
          <cell r="C649" t="str">
            <v>IURIGP</v>
          </cell>
          <cell r="D649" t="str">
            <v>T</v>
          </cell>
          <cell r="E649" t="str">
            <v xml:space="preserve">IGP - Ilex Urban Regeneration Co Ltd              </v>
          </cell>
          <cell r="F649" t="str">
            <v>Y</v>
          </cell>
          <cell r="G649" t="str">
            <v>N</v>
          </cell>
          <cell r="H649" t="str">
            <v>Y</v>
          </cell>
          <cell r="I649" t="str">
            <v>N</v>
          </cell>
          <cell r="J649" t="str">
            <v>N</v>
          </cell>
          <cell r="K649" t="str">
            <v>N</v>
          </cell>
          <cell r="L649" t="str">
            <v>N</v>
          </cell>
          <cell r="M649" t="str">
            <v>N</v>
          </cell>
          <cell r="N649" t="str">
            <v>N</v>
          </cell>
          <cell r="O649" t="str">
            <v>N</v>
          </cell>
          <cell r="P649" t="str">
            <v>N</v>
          </cell>
          <cell r="Q649" t="str">
            <v>N</v>
          </cell>
          <cell r="R649">
            <v>0</v>
          </cell>
        </row>
        <row r="650">
          <cell r="A650" t="str">
            <v>IWM048</v>
          </cell>
          <cell r="B650" t="str">
            <v xml:space="preserve">Imperial War Museum                               </v>
          </cell>
          <cell r="C650" t="str">
            <v>DCMCLS</v>
          </cell>
          <cell r="D650" t="str">
            <v>T</v>
          </cell>
          <cell r="E650" t="str">
            <v xml:space="preserve">CLS - DEPARTMENT FOR CULTURE MEDIA &amp; SPORT        </v>
          </cell>
          <cell r="F650" t="str">
            <v>Y</v>
          </cell>
          <cell r="G650" t="str">
            <v>N</v>
          </cell>
          <cell r="H650" t="str">
            <v>Y</v>
          </cell>
          <cell r="I650" t="str">
            <v>N</v>
          </cell>
          <cell r="J650" t="str">
            <v>N</v>
          </cell>
          <cell r="K650" t="str">
            <v>N</v>
          </cell>
          <cell r="L650" t="str">
            <v>N</v>
          </cell>
          <cell r="M650" t="str">
            <v>N</v>
          </cell>
          <cell r="N650" t="str">
            <v>N</v>
          </cell>
          <cell r="O650" t="str">
            <v>N</v>
          </cell>
          <cell r="P650" t="str">
            <v>N</v>
          </cell>
          <cell r="Q650" t="str">
            <v>N</v>
          </cell>
          <cell r="R650">
            <v>0</v>
          </cell>
        </row>
        <row r="651">
          <cell r="A651" t="str">
            <v>JNC003</v>
          </cell>
          <cell r="B651" t="str">
            <v xml:space="preserve">Joint Nature Conservation Committee               </v>
          </cell>
          <cell r="C651" t="str">
            <v>EFRCLS</v>
          </cell>
          <cell r="D651" t="str">
            <v>T</v>
          </cell>
          <cell r="E651" t="str">
            <v>CLS - DEPARTMENT FOR ENVIRONMENT FOOD &amp; RURAL AFFA</v>
          </cell>
          <cell r="F651" t="str">
            <v>N</v>
          </cell>
          <cell r="G651" t="str">
            <v>N</v>
          </cell>
          <cell r="H651" t="str">
            <v>N</v>
          </cell>
          <cell r="I651" t="str">
            <v>N</v>
          </cell>
          <cell r="J651" t="str">
            <v>N</v>
          </cell>
          <cell r="K651" t="str">
            <v>N</v>
          </cell>
          <cell r="L651" t="str">
            <v>N</v>
          </cell>
          <cell r="M651" t="str">
            <v>N</v>
          </cell>
          <cell r="N651" t="str">
            <v>N</v>
          </cell>
          <cell r="O651" t="str">
            <v>N</v>
          </cell>
          <cell r="P651" t="str">
            <v>N</v>
          </cell>
          <cell r="Q651" t="str">
            <v>N</v>
          </cell>
          <cell r="R651">
            <v>0</v>
          </cell>
        </row>
        <row r="652">
          <cell r="A652" t="str">
            <v>JPS908</v>
          </cell>
          <cell r="B652" t="str">
            <v xml:space="preserve">Ministry of Justice: Judicial Pensions Scheme     </v>
          </cell>
          <cell r="C652" t="str">
            <v>JPS9GP</v>
          </cell>
          <cell r="D652" t="str">
            <v>T</v>
          </cell>
          <cell r="E652" t="str">
            <v>GP - Ministry of Justice: Judicial Pensions Scheme</v>
          </cell>
          <cell r="F652" t="str">
            <v>Y</v>
          </cell>
          <cell r="G652" t="str">
            <v>N</v>
          </cell>
          <cell r="H652" t="str">
            <v>Y</v>
          </cell>
          <cell r="I652" t="str">
            <v>N</v>
          </cell>
          <cell r="J652" t="str">
            <v>N</v>
          </cell>
          <cell r="K652" t="str">
            <v>N</v>
          </cell>
          <cell r="L652" t="str">
            <v>N</v>
          </cell>
          <cell r="M652" t="str">
            <v>N</v>
          </cell>
          <cell r="N652" t="str">
            <v>N</v>
          </cell>
          <cell r="O652" t="str">
            <v>N</v>
          </cell>
          <cell r="P652" t="str">
            <v>N</v>
          </cell>
          <cell r="Q652" t="str">
            <v>N</v>
          </cell>
          <cell r="R652">
            <v>0</v>
          </cell>
        </row>
        <row r="653">
          <cell r="A653" t="str">
            <v>KEW003</v>
          </cell>
          <cell r="B653" t="str">
            <v xml:space="preserve">Royal Botanical Gardens Kew                       </v>
          </cell>
          <cell r="C653" t="str">
            <v>EFRCLS</v>
          </cell>
          <cell r="D653" t="str">
            <v>T</v>
          </cell>
          <cell r="E653" t="str">
            <v>CLS - DEPARTMENT FOR ENVIRONMENT FOOD &amp; RURAL AFFA</v>
          </cell>
          <cell r="F653" t="str">
            <v>Y</v>
          </cell>
          <cell r="G653" t="str">
            <v>N</v>
          </cell>
          <cell r="H653" t="str">
            <v>Y</v>
          </cell>
          <cell r="I653" t="str">
            <v>N</v>
          </cell>
          <cell r="J653" t="str">
            <v>N</v>
          </cell>
          <cell r="K653" t="str">
            <v>N</v>
          </cell>
          <cell r="L653" t="str">
            <v>N</v>
          </cell>
          <cell r="M653" t="str">
            <v>N</v>
          </cell>
          <cell r="N653" t="str">
            <v>N</v>
          </cell>
          <cell r="O653" t="str">
            <v>N</v>
          </cell>
          <cell r="P653" t="str">
            <v>N</v>
          </cell>
          <cell r="Q653" t="str">
            <v>N</v>
          </cell>
          <cell r="R653">
            <v>0</v>
          </cell>
        </row>
        <row r="654">
          <cell r="A654" t="str">
            <v>LAB075</v>
          </cell>
          <cell r="B654" t="str">
            <v xml:space="preserve">Scottish Legal Aid Board                          </v>
          </cell>
          <cell r="C654" t="str">
            <v>LAB0GP</v>
          </cell>
          <cell r="D654" t="str">
            <v>T</v>
          </cell>
          <cell r="E654" t="str">
            <v xml:space="preserve">GP - Scottish Legal Aid Board                     </v>
          </cell>
          <cell r="F654" t="str">
            <v>Y</v>
          </cell>
          <cell r="G654" t="str">
            <v>N</v>
          </cell>
          <cell r="H654" t="str">
            <v>Y</v>
          </cell>
          <cell r="I654" t="str">
            <v>N</v>
          </cell>
          <cell r="J654" t="str">
            <v>N</v>
          </cell>
          <cell r="K654" t="str">
            <v>N</v>
          </cell>
          <cell r="L654" t="str">
            <v>N</v>
          </cell>
          <cell r="M654" t="str">
            <v>N</v>
          </cell>
          <cell r="N654" t="str">
            <v>N</v>
          </cell>
          <cell r="O654" t="str">
            <v>N</v>
          </cell>
          <cell r="P654" t="str">
            <v>N</v>
          </cell>
          <cell r="Q654" t="str">
            <v>N</v>
          </cell>
          <cell r="R654">
            <v>0</v>
          </cell>
        </row>
        <row r="655">
          <cell r="A655" t="str">
            <v>LCR004</v>
          </cell>
          <cell r="B655" t="str">
            <v xml:space="preserve">London &amp; Continental Railways Limited             </v>
          </cell>
          <cell r="C655" t="str">
            <v>DFTCLS</v>
          </cell>
          <cell r="D655" t="str">
            <v>T</v>
          </cell>
          <cell r="E655" t="str">
            <v xml:space="preserve">CLS - DEPARTMENT FOR TRANSPORT                    </v>
          </cell>
          <cell r="F655" t="str">
            <v>Y</v>
          </cell>
          <cell r="G655" t="str">
            <v>N</v>
          </cell>
          <cell r="H655" t="str">
            <v>Y</v>
          </cell>
          <cell r="I655" t="str">
            <v>N</v>
          </cell>
          <cell r="J655" t="str">
            <v>N</v>
          </cell>
          <cell r="K655" t="str">
            <v>N</v>
          </cell>
          <cell r="L655" t="str">
            <v>N</v>
          </cell>
          <cell r="M655" t="str">
            <v>N</v>
          </cell>
          <cell r="N655" t="str">
            <v>N</v>
          </cell>
          <cell r="O655" t="str">
            <v>N</v>
          </cell>
          <cell r="P655" t="str">
            <v>N</v>
          </cell>
          <cell r="Q655" t="str">
            <v>N</v>
          </cell>
          <cell r="R655">
            <v>0</v>
          </cell>
        </row>
        <row r="656">
          <cell r="A656" t="str">
            <v>LEC047</v>
          </cell>
          <cell r="B656" t="str">
            <v xml:space="preserve">Legal Services Commission                         </v>
          </cell>
          <cell r="C656" t="str">
            <v>MOJCLS</v>
          </cell>
          <cell r="D656" t="str">
            <v>T</v>
          </cell>
          <cell r="E656" t="str">
            <v xml:space="preserve">CLS - MINISTRY OF JUSTICE                         </v>
          </cell>
          <cell r="F656" t="str">
            <v>Y</v>
          </cell>
          <cell r="G656" t="str">
            <v>N</v>
          </cell>
          <cell r="H656" t="str">
            <v>Y</v>
          </cell>
          <cell r="I656" t="str">
            <v>N</v>
          </cell>
          <cell r="J656" t="str">
            <v>N</v>
          </cell>
          <cell r="K656" t="str">
            <v>N</v>
          </cell>
          <cell r="L656" t="str">
            <v>N</v>
          </cell>
          <cell r="M656" t="str">
            <v>N</v>
          </cell>
          <cell r="N656" t="str">
            <v>N</v>
          </cell>
          <cell r="O656" t="str">
            <v>N</v>
          </cell>
          <cell r="P656" t="str">
            <v>N</v>
          </cell>
          <cell r="Q656" t="str">
            <v>N</v>
          </cell>
          <cell r="R656">
            <v>0</v>
          </cell>
        </row>
        <row r="657">
          <cell r="A657" t="str">
            <v>LGB090</v>
          </cell>
          <cell r="B657" t="str">
            <v xml:space="preserve">Local Government Boundary Commission for Wales    </v>
          </cell>
          <cell r="C657" t="str">
            <v>LGB0GP</v>
          </cell>
          <cell r="D657" t="str">
            <v>T</v>
          </cell>
          <cell r="E657" t="str">
            <v xml:space="preserve">GP - Local Government Boundary Comm for Wales     </v>
          </cell>
          <cell r="F657" t="str">
            <v>Y</v>
          </cell>
          <cell r="G657" t="str">
            <v>N</v>
          </cell>
          <cell r="H657" t="str">
            <v>Y</v>
          </cell>
          <cell r="I657" t="str">
            <v>N</v>
          </cell>
          <cell r="J657" t="str">
            <v>N</v>
          </cell>
          <cell r="K657" t="str">
            <v>N</v>
          </cell>
          <cell r="L657" t="str">
            <v>N</v>
          </cell>
          <cell r="M657" t="str">
            <v>N</v>
          </cell>
          <cell r="N657" t="str">
            <v>N</v>
          </cell>
          <cell r="O657" t="str">
            <v>N</v>
          </cell>
          <cell r="P657" t="str">
            <v>N</v>
          </cell>
          <cell r="Q657" t="str">
            <v>N</v>
          </cell>
          <cell r="R657">
            <v>0</v>
          </cell>
        </row>
        <row r="658">
          <cell r="A658" t="str">
            <v>LGX999</v>
          </cell>
          <cell r="B658" t="str">
            <v xml:space="preserve">LOCAL GOVERNMENT ADJUSTMENT Input                 </v>
          </cell>
          <cell r="C658" t="str">
            <v>LGXGRP</v>
          </cell>
          <cell r="D658" t="str">
            <v>T</v>
          </cell>
          <cell r="E658" t="str">
            <v xml:space="preserve">LOCAL GOVERNMENT                                  </v>
          </cell>
          <cell r="F658" t="str">
            <v>X</v>
          </cell>
          <cell r="G658" t="str">
            <v>N</v>
          </cell>
          <cell r="H658" t="str">
            <v>Y</v>
          </cell>
          <cell r="I658" t="str">
            <v>N</v>
          </cell>
          <cell r="J658" t="str">
            <v>N</v>
          </cell>
          <cell r="K658" t="str">
            <v>N</v>
          </cell>
          <cell r="L658" t="str">
            <v>N</v>
          </cell>
          <cell r="M658" t="str">
            <v>N</v>
          </cell>
          <cell r="N658" t="str">
            <v>N</v>
          </cell>
          <cell r="O658" t="str">
            <v>N</v>
          </cell>
          <cell r="P658" t="str">
            <v>N</v>
          </cell>
          <cell r="Q658" t="str">
            <v>N</v>
          </cell>
          <cell r="R658">
            <v>0</v>
          </cell>
        </row>
        <row r="659">
          <cell r="A659" t="str">
            <v>LLW066</v>
          </cell>
          <cell r="B659" t="str">
            <v>LLW Repository Limited</v>
          </cell>
          <cell r="C659" t="str">
            <v>DECCLS</v>
          </cell>
          <cell r="D659" t="str">
            <v>T</v>
          </cell>
          <cell r="E659" t="str">
            <v xml:space="preserve">CLS - DEPARTMENT OF ENERGY &amp; CLIMATE CHANGE       </v>
          </cell>
          <cell r="F659" t="str">
            <v>N</v>
          </cell>
          <cell r="G659" t="str">
            <v>N</v>
          </cell>
          <cell r="H659" t="str">
            <v>N</v>
          </cell>
          <cell r="I659" t="str">
            <v>N</v>
          </cell>
          <cell r="J659" t="str">
            <v>N</v>
          </cell>
          <cell r="K659" t="str">
            <v>N</v>
          </cell>
          <cell r="L659" t="str">
            <v>N</v>
          </cell>
          <cell r="M659" t="str">
            <v>N</v>
          </cell>
          <cell r="N659" t="str">
            <v>N</v>
          </cell>
          <cell r="O659" t="str">
            <v>N</v>
          </cell>
          <cell r="P659" t="str">
            <v>N</v>
          </cell>
          <cell r="Q659" t="str">
            <v>N</v>
          </cell>
          <cell r="R659">
            <v>0</v>
          </cell>
        </row>
        <row r="660">
          <cell r="A660" t="str">
            <v>LOG048</v>
          </cell>
          <cell r="B660" t="str">
            <v xml:space="preserve">Ldn Organising Committee of the Olympic Games Ltd </v>
          </cell>
          <cell r="C660" t="str">
            <v>DCMCLS</v>
          </cell>
          <cell r="D660" t="str">
            <v>T</v>
          </cell>
          <cell r="E660" t="str">
            <v xml:space="preserve">CLS - DEPARTMENT FOR CULTURE MEDIA &amp; SPORT        </v>
          </cell>
          <cell r="F660" t="str">
            <v>Y</v>
          </cell>
          <cell r="G660" t="str">
            <v>N</v>
          </cell>
          <cell r="H660" t="str">
            <v>Y</v>
          </cell>
          <cell r="I660" t="str">
            <v>N</v>
          </cell>
          <cell r="J660" t="str">
            <v>N</v>
          </cell>
          <cell r="K660" t="str">
            <v>N</v>
          </cell>
          <cell r="L660" t="str">
            <v>N</v>
          </cell>
          <cell r="M660" t="str">
            <v>N</v>
          </cell>
          <cell r="N660" t="str">
            <v>N</v>
          </cell>
          <cell r="O660" t="str">
            <v>N</v>
          </cell>
          <cell r="P660" t="str">
            <v>N</v>
          </cell>
          <cell r="Q660" t="str">
            <v>N</v>
          </cell>
          <cell r="R660">
            <v>0</v>
          </cell>
        </row>
        <row r="661">
          <cell r="A661" t="str">
            <v>LRG084</v>
          </cell>
          <cell r="B661" t="str">
            <v xml:space="preserve">Land Registry                                     </v>
          </cell>
          <cell r="C661" t="str">
            <v>LRG0GP</v>
          </cell>
          <cell r="D661" t="str">
            <v>T</v>
          </cell>
          <cell r="E661" t="str">
            <v xml:space="preserve">GP - Land Registry                                </v>
          </cell>
          <cell r="F661" t="str">
            <v>Y</v>
          </cell>
          <cell r="G661" t="str">
            <v>N</v>
          </cell>
          <cell r="H661" t="str">
            <v>Y</v>
          </cell>
          <cell r="I661" t="str">
            <v>N</v>
          </cell>
          <cell r="J661" t="str">
            <v>N</v>
          </cell>
          <cell r="K661" t="str">
            <v>N</v>
          </cell>
          <cell r="L661" t="str">
            <v>N</v>
          </cell>
          <cell r="M661" t="str">
            <v>N</v>
          </cell>
          <cell r="N661" t="str">
            <v>N</v>
          </cell>
          <cell r="O661" t="str">
            <v>N</v>
          </cell>
          <cell r="P661" t="str">
            <v>N</v>
          </cell>
          <cell r="Q661" t="str">
            <v>N</v>
          </cell>
          <cell r="R661">
            <v>0</v>
          </cell>
        </row>
        <row r="662">
          <cell r="A662" t="str">
            <v>LSC084</v>
          </cell>
          <cell r="B662" t="str">
            <v xml:space="preserve">Learning and Skills Council                       </v>
          </cell>
          <cell r="C662" t="str">
            <v>BISCLS</v>
          </cell>
          <cell r="D662" t="str">
            <v>T</v>
          </cell>
          <cell r="E662" t="str">
            <v xml:space="preserve">CLS - DEPARTMENT FOR BUSINESS INNOVATION &amp; SKILLS </v>
          </cell>
          <cell r="F662" t="str">
            <v>Y</v>
          </cell>
          <cell r="G662" t="str">
            <v>N</v>
          </cell>
          <cell r="H662" t="str">
            <v>Y</v>
          </cell>
          <cell r="I662" t="str">
            <v>N</v>
          </cell>
          <cell r="J662" t="str">
            <v>N</v>
          </cell>
          <cell r="K662" t="str">
            <v>N</v>
          </cell>
          <cell r="L662" t="str">
            <v>N</v>
          </cell>
          <cell r="M662" t="str">
            <v>N</v>
          </cell>
          <cell r="N662" t="str">
            <v>N</v>
          </cell>
          <cell r="O662" t="str">
            <v>N</v>
          </cell>
          <cell r="P662" t="str">
            <v>N</v>
          </cell>
          <cell r="Q662" t="str">
            <v>N</v>
          </cell>
          <cell r="R662">
            <v>0</v>
          </cell>
        </row>
        <row r="663">
          <cell r="A663" t="str">
            <v>LSI084</v>
          </cell>
          <cell r="B663" t="str">
            <v xml:space="preserve">Learning and Skills Improvement Service           </v>
          </cell>
          <cell r="C663" t="str">
            <v>BISCLS</v>
          </cell>
          <cell r="D663" t="str">
            <v>T</v>
          </cell>
          <cell r="E663" t="str">
            <v xml:space="preserve">CLS - DEPARTMENT FOR BUSINESS INNOVATION &amp; SKILLS </v>
          </cell>
          <cell r="F663" t="str">
            <v>Y</v>
          </cell>
          <cell r="G663" t="str">
            <v>N</v>
          </cell>
          <cell r="H663" t="str">
            <v>Y</v>
          </cell>
          <cell r="I663" t="str">
            <v>N</v>
          </cell>
          <cell r="J663" t="str">
            <v>N</v>
          </cell>
          <cell r="K663" t="str">
            <v>N</v>
          </cell>
          <cell r="L663" t="str">
            <v>N</v>
          </cell>
          <cell r="M663" t="str">
            <v>N</v>
          </cell>
          <cell r="N663" t="str">
            <v>N</v>
          </cell>
          <cell r="O663" t="str">
            <v>N</v>
          </cell>
          <cell r="P663" t="str">
            <v>N</v>
          </cell>
          <cell r="Q663" t="str">
            <v>N</v>
          </cell>
          <cell r="R663">
            <v>0</v>
          </cell>
        </row>
        <row r="664">
          <cell r="A664" t="str">
            <v>LTS075</v>
          </cell>
          <cell r="B664" t="str">
            <v xml:space="preserve">Learning and Teaching Scotland                    </v>
          </cell>
          <cell r="C664" t="str">
            <v>LTS0GP</v>
          </cell>
          <cell r="D664" t="str">
            <v>T</v>
          </cell>
          <cell r="E664" t="str">
            <v xml:space="preserve">GP - Learning and Teaching Scotland               </v>
          </cell>
          <cell r="F664" t="str">
            <v>Y</v>
          </cell>
          <cell r="G664" t="str">
            <v>N</v>
          </cell>
          <cell r="H664" t="str">
            <v>Y</v>
          </cell>
          <cell r="I664" t="str">
            <v>N</v>
          </cell>
          <cell r="J664" t="str">
            <v>N</v>
          </cell>
          <cell r="K664" t="str">
            <v>N</v>
          </cell>
          <cell r="L664" t="str">
            <v>N</v>
          </cell>
          <cell r="M664" t="str">
            <v>N</v>
          </cell>
          <cell r="N664" t="str">
            <v>N</v>
          </cell>
          <cell r="O664" t="str">
            <v>N</v>
          </cell>
          <cell r="P664" t="str">
            <v>N</v>
          </cell>
          <cell r="Q664" t="str">
            <v>N</v>
          </cell>
          <cell r="R664">
            <v>0</v>
          </cell>
        </row>
        <row r="665">
          <cell r="A665" t="str">
            <v>MAL066</v>
          </cell>
          <cell r="B665" t="str">
            <v>Magnox Limited</v>
          </cell>
          <cell r="C665" t="str">
            <v>DECCLS</v>
          </cell>
          <cell r="D665" t="str">
            <v>T</v>
          </cell>
          <cell r="E665" t="str">
            <v xml:space="preserve">CLS - DEPARTMENT OF ENERGY &amp; CLIMATE CHANGE       </v>
          </cell>
          <cell r="F665" t="str">
            <v>N</v>
          </cell>
          <cell r="G665" t="str">
            <v>N</v>
          </cell>
          <cell r="H665" t="str">
            <v>N</v>
          </cell>
          <cell r="I665" t="str">
            <v>N</v>
          </cell>
          <cell r="J665" t="str">
            <v>N</v>
          </cell>
          <cell r="K665" t="str">
            <v>N</v>
          </cell>
          <cell r="L665" t="str">
            <v>N</v>
          </cell>
          <cell r="M665" t="str">
            <v>N</v>
          </cell>
          <cell r="N665" t="str">
            <v>N</v>
          </cell>
          <cell r="O665" t="str">
            <v>N</v>
          </cell>
          <cell r="P665" t="str">
            <v>N</v>
          </cell>
          <cell r="Q665" t="str">
            <v>N</v>
          </cell>
          <cell r="R665">
            <v>0</v>
          </cell>
        </row>
        <row r="666">
          <cell r="A666" t="str">
            <v>MAS087</v>
          </cell>
          <cell r="B666" t="str">
            <v>Money Advice Service</v>
          </cell>
          <cell r="C666" t="str">
            <v>HMTCLS</v>
          </cell>
          <cell r="D666" t="str">
            <v>T</v>
          </cell>
          <cell r="E666" t="str">
            <v xml:space="preserve">CLS - HM Treasury                                  </v>
          </cell>
          <cell r="F666" t="str">
            <v>N</v>
          </cell>
          <cell r="G666" t="str">
            <v>N</v>
          </cell>
          <cell r="H666" t="str">
            <v>N</v>
          </cell>
          <cell r="I666" t="str">
            <v>N</v>
          </cell>
          <cell r="J666" t="str">
            <v>N</v>
          </cell>
          <cell r="K666" t="str">
            <v>N</v>
          </cell>
          <cell r="L666" t="str">
            <v>N</v>
          </cell>
          <cell r="M666" t="str">
            <v>N</v>
          </cell>
          <cell r="N666" t="str">
            <v>N</v>
          </cell>
          <cell r="O666" t="str">
            <v>N</v>
          </cell>
          <cell r="P666" t="str">
            <v>N</v>
          </cell>
          <cell r="Q666" t="str">
            <v>N</v>
          </cell>
          <cell r="R666">
            <v>0</v>
          </cell>
        </row>
        <row r="667">
          <cell r="A667" t="str">
            <v>MEO084</v>
          </cell>
          <cell r="B667" t="str">
            <v xml:space="preserve">Meteorological Office                             </v>
          </cell>
          <cell r="C667" t="str">
            <v>MEOGRP</v>
          </cell>
          <cell r="D667" t="str">
            <v>T</v>
          </cell>
          <cell r="E667" t="str">
            <v xml:space="preserve">GRP - Meteorological Office                       </v>
          </cell>
          <cell r="F667" t="str">
            <v>Y</v>
          </cell>
          <cell r="G667" t="str">
            <v>N</v>
          </cell>
          <cell r="H667" t="str">
            <v>Y</v>
          </cell>
          <cell r="I667" t="str">
            <v>N</v>
          </cell>
          <cell r="J667" t="str">
            <v>N</v>
          </cell>
          <cell r="K667" t="str">
            <v>N</v>
          </cell>
          <cell r="L667" t="str">
            <v>N</v>
          </cell>
          <cell r="M667" t="str">
            <v>N</v>
          </cell>
          <cell r="N667" t="str">
            <v>N</v>
          </cell>
          <cell r="O667" t="str">
            <v>N</v>
          </cell>
          <cell r="P667" t="str">
            <v>N</v>
          </cell>
          <cell r="Q667" t="str">
            <v>N</v>
          </cell>
          <cell r="R667">
            <v>0</v>
          </cell>
        </row>
        <row r="668">
          <cell r="A668" t="str">
            <v>MHP004</v>
          </cell>
          <cell r="B668" t="str">
            <v>Milford Haven Port Authority</v>
          </cell>
          <cell r="C668" t="str">
            <v>MHPGRP</v>
          </cell>
          <cell r="D668" t="str">
            <v>T</v>
          </cell>
          <cell r="E668" t="str">
            <v>GP - Milford Haven Port Authority</v>
          </cell>
          <cell r="F668" t="str">
            <v>Y</v>
          </cell>
          <cell r="G668" t="str">
            <v>N</v>
          </cell>
          <cell r="H668" t="str">
            <v>Y</v>
          </cell>
          <cell r="I668" t="str">
            <v>N</v>
          </cell>
          <cell r="J668" t="str">
            <v>N</v>
          </cell>
          <cell r="K668" t="str">
            <v>N</v>
          </cell>
          <cell r="L668" t="str">
            <v>N</v>
          </cell>
          <cell r="M668" t="str">
            <v>N</v>
          </cell>
          <cell r="N668" t="str">
            <v>N</v>
          </cell>
          <cell r="O668" t="str">
            <v>N</v>
          </cell>
          <cell r="P668" t="str">
            <v>N</v>
          </cell>
          <cell r="Q668" t="str">
            <v>N</v>
          </cell>
          <cell r="R668">
            <v>0</v>
          </cell>
        </row>
        <row r="669">
          <cell r="A669" t="str">
            <v>MHP033</v>
          </cell>
          <cell r="B669" t="str">
            <v xml:space="preserve">Medicines &amp; Healthcare Products Regulatory Agency </v>
          </cell>
          <cell r="C669" t="str">
            <v>MHPGRP</v>
          </cell>
          <cell r="D669" t="str">
            <v>T</v>
          </cell>
          <cell r="E669" t="str">
            <v>GRP - Medicines &amp; Healthcare Products Regulatory A</v>
          </cell>
          <cell r="F669" t="str">
            <v>Y</v>
          </cell>
          <cell r="G669" t="str">
            <v>N</v>
          </cell>
          <cell r="H669" t="str">
            <v>Y</v>
          </cell>
          <cell r="I669" t="str">
            <v>N</v>
          </cell>
          <cell r="J669" t="str">
            <v>N</v>
          </cell>
          <cell r="K669" t="str">
            <v>N</v>
          </cell>
          <cell r="L669" t="str">
            <v>N</v>
          </cell>
          <cell r="M669" t="str">
            <v>N</v>
          </cell>
          <cell r="N669" t="str">
            <v>N</v>
          </cell>
          <cell r="O669" t="str">
            <v>N</v>
          </cell>
          <cell r="P669" t="str">
            <v>N</v>
          </cell>
          <cell r="Q669" t="str">
            <v>N</v>
          </cell>
          <cell r="R669">
            <v>0</v>
          </cell>
        </row>
        <row r="670">
          <cell r="A670" t="str">
            <v>MIR033</v>
          </cell>
          <cell r="B670" t="str">
            <v xml:space="preserve">Office of the Indp Regulator for NHS Found Trusts </v>
          </cell>
          <cell r="C670" t="str">
            <v>DOHCLS</v>
          </cell>
          <cell r="D670" t="str">
            <v>T</v>
          </cell>
          <cell r="E670" t="str">
            <v xml:space="preserve">CLS - DEPARTMENT OF HEALTH                        </v>
          </cell>
          <cell r="F670" t="str">
            <v>Y</v>
          </cell>
          <cell r="G670" t="str">
            <v>N</v>
          </cell>
          <cell r="H670" t="str">
            <v>Y</v>
          </cell>
          <cell r="I670" t="str">
            <v>N</v>
          </cell>
          <cell r="J670" t="str">
            <v>N</v>
          </cell>
          <cell r="K670" t="str">
            <v>N</v>
          </cell>
          <cell r="L670" t="str">
            <v>N</v>
          </cell>
          <cell r="M670" t="str">
            <v>N</v>
          </cell>
          <cell r="N670" t="str">
            <v>N</v>
          </cell>
          <cell r="O670" t="str">
            <v>N</v>
          </cell>
          <cell r="P670" t="str">
            <v>N</v>
          </cell>
          <cell r="Q670" t="str">
            <v>N</v>
          </cell>
          <cell r="R670">
            <v>0</v>
          </cell>
        </row>
        <row r="671">
          <cell r="A671" t="str">
            <v>MLA048</v>
          </cell>
          <cell r="B671" t="str">
            <v xml:space="preserve">Museums Libraries and Archives Council            </v>
          </cell>
          <cell r="C671" t="str">
            <v>DCMCLS</v>
          </cell>
          <cell r="D671" t="str">
            <v>T</v>
          </cell>
          <cell r="E671" t="str">
            <v xml:space="preserve">CLS - DEPARTMENT FOR CULTURE MEDIA &amp; SPORT        </v>
          </cell>
          <cell r="F671" t="str">
            <v>Y</v>
          </cell>
          <cell r="G671" t="str">
            <v>N</v>
          </cell>
          <cell r="H671" t="str">
            <v>Y</v>
          </cell>
          <cell r="I671" t="str">
            <v>N</v>
          </cell>
          <cell r="J671" t="str">
            <v>N</v>
          </cell>
          <cell r="K671" t="str">
            <v>N</v>
          </cell>
          <cell r="L671" t="str">
            <v>N</v>
          </cell>
          <cell r="M671" t="str">
            <v>N</v>
          </cell>
          <cell r="N671" t="str">
            <v>N</v>
          </cell>
          <cell r="O671" t="str">
            <v>N</v>
          </cell>
          <cell r="P671" t="str">
            <v>N</v>
          </cell>
          <cell r="Q671" t="str">
            <v>N</v>
          </cell>
          <cell r="R671">
            <v>0</v>
          </cell>
        </row>
        <row r="672">
          <cell r="A672" t="str">
            <v>MLK211</v>
          </cell>
          <cell r="B672" t="str">
            <v xml:space="preserve">Maze - Long Kesh Development Corp                 </v>
          </cell>
          <cell r="C672" t="str">
            <v>MLKIGP</v>
          </cell>
          <cell r="D672" t="str">
            <v>T</v>
          </cell>
          <cell r="E672" t="str">
            <v xml:space="preserve">IGP - Maze - Long Kesh Dev Corp - NIE             </v>
          </cell>
          <cell r="F672" t="str">
            <v>Y</v>
          </cell>
          <cell r="G672" t="str">
            <v>N</v>
          </cell>
          <cell r="H672" t="str">
            <v>Y</v>
          </cell>
          <cell r="I672" t="str">
            <v>N</v>
          </cell>
          <cell r="J672" t="str">
            <v>N</v>
          </cell>
          <cell r="K672" t="str">
            <v>N</v>
          </cell>
          <cell r="L672" t="str">
            <v>N</v>
          </cell>
          <cell r="M672" t="str">
            <v>N</v>
          </cell>
          <cell r="N672" t="str">
            <v>N</v>
          </cell>
          <cell r="O672" t="str">
            <v>N</v>
          </cell>
          <cell r="P672" t="str">
            <v>N</v>
          </cell>
          <cell r="Q672" t="str">
            <v>N</v>
          </cell>
          <cell r="R672">
            <v>0</v>
          </cell>
        </row>
        <row r="673">
          <cell r="A673" t="str">
            <v>MMO003</v>
          </cell>
          <cell r="B673" t="str">
            <v xml:space="preserve">Marine Management Organisation                    </v>
          </cell>
          <cell r="C673" t="str">
            <v>EFRCLS</v>
          </cell>
          <cell r="D673" t="str">
            <v>T</v>
          </cell>
          <cell r="E673" t="str">
            <v>CLS - DEPARTMENT FOR ENVIRONMENT FOOD &amp; RURAL AFFA</v>
          </cell>
          <cell r="F673" t="str">
            <v>Y</v>
          </cell>
          <cell r="G673" t="str">
            <v>N</v>
          </cell>
          <cell r="H673" t="str">
            <v>Y</v>
          </cell>
          <cell r="I673" t="str">
            <v>N</v>
          </cell>
          <cell r="J673" t="str">
            <v>N</v>
          </cell>
          <cell r="K673" t="str">
            <v>N</v>
          </cell>
          <cell r="L673" t="str">
            <v>N</v>
          </cell>
          <cell r="M673" t="str">
            <v>N</v>
          </cell>
          <cell r="N673" t="str">
            <v>N</v>
          </cell>
          <cell r="O673" t="str">
            <v>N</v>
          </cell>
          <cell r="P673" t="str">
            <v>N</v>
          </cell>
          <cell r="Q673" t="str">
            <v>N</v>
          </cell>
          <cell r="R673">
            <v>0</v>
          </cell>
        </row>
        <row r="674">
          <cell r="A674" t="str">
            <v>MOD017</v>
          </cell>
          <cell r="B674" t="str">
            <v xml:space="preserve">Ministry of Defence                               </v>
          </cell>
          <cell r="C674" t="str">
            <v>MODCLS</v>
          </cell>
          <cell r="D674" t="str">
            <v>T</v>
          </cell>
          <cell r="E674" t="str">
            <v xml:space="preserve">CLS - MINISTRY OF DEFENCE                         </v>
          </cell>
          <cell r="F674" t="str">
            <v>Y</v>
          </cell>
          <cell r="G674" t="str">
            <v>Y</v>
          </cell>
          <cell r="H674" t="str">
            <v>Y</v>
          </cell>
          <cell r="I674" t="str">
            <v>N</v>
          </cell>
          <cell r="J674" t="str">
            <v>N</v>
          </cell>
          <cell r="K674" t="str">
            <v>N</v>
          </cell>
          <cell r="L674" t="str">
            <v>N</v>
          </cell>
          <cell r="M674" t="str">
            <v>N</v>
          </cell>
          <cell r="N674" t="str">
            <v>N</v>
          </cell>
          <cell r="O674" t="str">
            <v>N</v>
          </cell>
          <cell r="P674" t="str">
            <v>N</v>
          </cell>
          <cell r="Q674" t="str">
            <v>N</v>
          </cell>
          <cell r="R674">
            <v>0</v>
          </cell>
        </row>
        <row r="675">
          <cell r="A675" t="str">
            <v>MOJ047</v>
          </cell>
          <cell r="B675" t="str">
            <v xml:space="preserve">Ministry of Justice                               </v>
          </cell>
          <cell r="C675" t="str">
            <v>MOJCLS</v>
          </cell>
          <cell r="D675" t="str">
            <v>T</v>
          </cell>
          <cell r="E675" t="str">
            <v xml:space="preserve">CLS - MINISTRY OF JUSTICE                         </v>
          </cell>
          <cell r="F675" t="str">
            <v>Y</v>
          </cell>
          <cell r="G675" t="str">
            <v>N</v>
          </cell>
          <cell r="H675" t="str">
            <v>Y</v>
          </cell>
          <cell r="I675" t="str">
            <v>N</v>
          </cell>
          <cell r="J675" t="str">
            <v>N</v>
          </cell>
          <cell r="K675" t="str">
            <v>N</v>
          </cell>
          <cell r="L675" t="str">
            <v>N</v>
          </cell>
          <cell r="M675" t="str">
            <v>N</v>
          </cell>
          <cell r="N675" t="str">
            <v>N</v>
          </cell>
          <cell r="O675" t="str">
            <v>N</v>
          </cell>
          <cell r="P675" t="str">
            <v>N</v>
          </cell>
          <cell r="Q675" t="str">
            <v>N</v>
          </cell>
          <cell r="R675">
            <v>0</v>
          </cell>
        </row>
        <row r="676">
          <cell r="A676" t="str">
            <v>MRC084</v>
          </cell>
          <cell r="B676" t="str">
            <v xml:space="preserve">Medical Research Council                          </v>
          </cell>
          <cell r="C676" t="str">
            <v>BISCLS</v>
          </cell>
          <cell r="D676" t="str">
            <v>T</v>
          </cell>
          <cell r="E676" t="str">
            <v xml:space="preserve">CLS - DEPARTMENT FOR BUSINESS INNOVATION &amp; SKILLS </v>
          </cell>
          <cell r="F676" t="str">
            <v>Y</v>
          </cell>
          <cell r="G676" t="str">
            <v>N</v>
          </cell>
          <cell r="H676" t="str">
            <v>Y</v>
          </cell>
          <cell r="I676" t="str">
            <v>N</v>
          </cell>
          <cell r="J676" t="str">
            <v>N</v>
          </cell>
          <cell r="K676" t="str">
            <v>N</v>
          </cell>
          <cell r="L676" t="str">
            <v>N</v>
          </cell>
          <cell r="M676" t="str">
            <v>N</v>
          </cell>
          <cell r="N676" t="str">
            <v>N</v>
          </cell>
          <cell r="O676" t="str">
            <v>N</v>
          </cell>
          <cell r="P676" t="str">
            <v>N</v>
          </cell>
          <cell r="Q676" t="str">
            <v>N</v>
          </cell>
          <cell r="R676">
            <v>0</v>
          </cell>
        </row>
        <row r="677">
          <cell r="A677" t="str">
            <v>MSI048</v>
          </cell>
          <cell r="B677" t="str">
            <v xml:space="preserve">Museum of Science and Industry in Manchester      </v>
          </cell>
          <cell r="C677" t="str">
            <v>DCMCLS</v>
          </cell>
          <cell r="D677" t="str">
            <v>T</v>
          </cell>
          <cell r="E677" t="str">
            <v xml:space="preserve">CLS - DEPARTMENT FOR CULTURE MEDIA &amp; SPORT        </v>
          </cell>
          <cell r="F677" t="str">
            <v>Y</v>
          </cell>
          <cell r="G677" t="str">
            <v>N</v>
          </cell>
          <cell r="H677" t="str">
            <v>Y</v>
          </cell>
          <cell r="I677" t="str">
            <v>N</v>
          </cell>
          <cell r="J677" t="str">
            <v>N</v>
          </cell>
          <cell r="K677" t="str">
            <v>N</v>
          </cell>
          <cell r="L677" t="str">
            <v>N</v>
          </cell>
          <cell r="M677" t="str">
            <v>N</v>
          </cell>
          <cell r="N677" t="str">
            <v>N</v>
          </cell>
          <cell r="O677" t="str">
            <v>N</v>
          </cell>
          <cell r="P677" t="str">
            <v>N</v>
          </cell>
          <cell r="Q677" t="str">
            <v>N</v>
          </cell>
          <cell r="R677">
            <v>0</v>
          </cell>
        </row>
        <row r="678">
          <cell r="A678" t="str">
            <v>NAF017</v>
          </cell>
          <cell r="B678" t="str">
            <v>Navy, Army and Air Force Institute</v>
          </cell>
          <cell r="C678" t="str">
            <v>NAFGRP</v>
          </cell>
          <cell r="D678" t="str">
            <v>T</v>
          </cell>
          <cell r="E678" t="str">
            <v>GP - Navy, Army and Air Force Institute</v>
          </cell>
          <cell r="F678" t="str">
            <v>Y</v>
          </cell>
          <cell r="G678" t="str">
            <v>N</v>
          </cell>
          <cell r="H678" t="str">
            <v>Y</v>
          </cell>
          <cell r="I678" t="str">
            <v>N</v>
          </cell>
          <cell r="J678" t="str">
            <v>N</v>
          </cell>
          <cell r="K678" t="str">
            <v>N</v>
          </cell>
          <cell r="L678" t="str">
            <v>N</v>
          </cell>
          <cell r="M678" t="str">
            <v>N</v>
          </cell>
          <cell r="N678" t="str">
            <v>N</v>
          </cell>
          <cell r="O678" t="str">
            <v>N</v>
          </cell>
          <cell r="P678" t="str">
            <v>N</v>
          </cell>
          <cell r="Q678" t="str">
            <v>N</v>
          </cell>
          <cell r="R678">
            <v>0</v>
          </cell>
        </row>
        <row r="679">
          <cell r="A679" t="str">
            <v>NAM017</v>
          </cell>
          <cell r="B679" t="str">
            <v xml:space="preserve">National Army Museum                              </v>
          </cell>
          <cell r="C679" t="str">
            <v>MODCLS</v>
          </cell>
          <cell r="D679" t="str">
            <v>T</v>
          </cell>
          <cell r="E679" t="str">
            <v xml:space="preserve">CLS - MINISTRY OF DEFENCE                         </v>
          </cell>
          <cell r="F679" t="str">
            <v>Y</v>
          </cell>
          <cell r="G679" t="str">
            <v>N</v>
          </cell>
          <cell r="H679" t="str">
            <v>Y</v>
          </cell>
          <cell r="I679" t="str">
            <v>N</v>
          </cell>
          <cell r="J679" t="str">
            <v>N</v>
          </cell>
          <cell r="K679" t="str">
            <v>N</v>
          </cell>
          <cell r="L679" t="str">
            <v>N</v>
          </cell>
          <cell r="M679" t="str">
            <v>N</v>
          </cell>
          <cell r="N679" t="str">
            <v>N</v>
          </cell>
          <cell r="O679" t="str">
            <v>N</v>
          </cell>
          <cell r="P679" t="str">
            <v>N</v>
          </cell>
          <cell r="Q679" t="str">
            <v>N</v>
          </cell>
          <cell r="R679">
            <v>0</v>
          </cell>
        </row>
        <row r="680">
          <cell r="A680" t="str">
            <v>NAS075</v>
          </cell>
          <cell r="B680" t="str">
            <v xml:space="preserve">National Archives of Scotland                     </v>
          </cell>
          <cell r="C680" t="str">
            <v>NAS0GP</v>
          </cell>
          <cell r="D680" t="str">
            <v>T</v>
          </cell>
          <cell r="E680" t="str">
            <v xml:space="preserve">GP - National Archives of Scotland                </v>
          </cell>
          <cell r="F680" t="str">
            <v>Y</v>
          </cell>
          <cell r="G680" t="str">
            <v>N</v>
          </cell>
          <cell r="H680" t="str">
            <v>Y</v>
          </cell>
          <cell r="I680" t="str">
            <v>N</v>
          </cell>
          <cell r="J680" t="str">
            <v>N</v>
          </cell>
          <cell r="K680" t="str">
            <v>N</v>
          </cell>
          <cell r="L680" t="str">
            <v>N</v>
          </cell>
          <cell r="M680" t="str">
            <v>N</v>
          </cell>
          <cell r="N680" t="str">
            <v>N</v>
          </cell>
          <cell r="O680" t="str">
            <v>N</v>
          </cell>
          <cell r="P680" t="str">
            <v>N</v>
          </cell>
          <cell r="Q680" t="str">
            <v>N</v>
          </cell>
          <cell r="R680">
            <v>0</v>
          </cell>
        </row>
        <row r="681">
          <cell r="A681" t="str">
            <v>NBA033</v>
          </cell>
          <cell r="B681" t="str">
            <v xml:space="preserve">NHS Blood and Transplant                          </v>
          </cell>
          <cell r="C681" t="str">
            <v>NBAGRP</v>
          </cell>
          <cell r="D681" t="str">
            <v>T</v>
          </cell>
          <cell r="E681" t="str">
            <v xml:space="preserve">GRP - NHS Blood and Transplant                    </v>
          </cell>
          <cell r="F681" t="str">
            <v>Y</v>
          </cell>
          <cell r="G681" t="str">
            <v>N</v>
          </cell>
          <cell r="H681" t="str">
            <v>Y</v>
          </cell>
          <cell r="I681" t="str">
            <v>N</v>
          </cell>
          <cell r="J681" t="str">
            <v>N</v>
          </cell>
          <cell r="K681" t="str">
            <v>N</v>
          </cell>
          <cell r="L681" t="str">
            <v>N</v>
          </cell>
          <cell r="M681" t="str">
            <v>N</v>
          </cell>
          <cell r="N681" t="str">
            <v>N</v>
          </cell>
          <cell r="O681" t="str">
            <v>N</v>
          </cell>
          <cell r="P681" t="str">
            <v>N</v>
          </cell>
          <cell r="Q681" t="str">
            <v>N</v>
          </cell>
          <cell r="R681">
            <v>0</v>
          </cell>
        </row>
        <row r="682">
          <cell r="A682" t="str">
            <v>NCA034</v>
          </cell>
          <cell r="B682" t="str">
            <v>National Crime Agency</v>
          </cell>
          <cell r="C682" t="str">
            <v>HOFCLS</v>
          </cell>
          <cell r="D682" t="str">
            <v>T</v>
          </cell>
          <cell r="E682" t="str">
            <v xml:space="preserve">CLS - HOME OFFICE                                 </v>
          </cell>
          <cell r="F682" t="str">
            <v>N</v>
          </cell>
          <cell r="G682" t="str">
            <v>N</v>
          </cell>
          <cell r="H682" t="str">
            <v>N</v>
          </cell>
          <cell r="I682" t="str">
            <v>N</v>
          </cell>
          <cell r="J682" t="str">
            <v>N</v>
          </cell>
          <cell r="K682" t="str">
            <v>N</v>
          </cell>
          <cell r="L682" t="str">
            <v>N</v>
          </cell>
          <cell r="M682" t="str">
            <v>N</v>
          </cell>
          <cell r="N682" t="str">
            <v>N</v>
          </cell>
          <cell r="O682" t="str">
            <v>N</v>
          </cell>
          <cell r="P682" t="str">
            <v>N</v>
          </cell>
          <cell r="Q682" t="str">
            <v>N</v>
          </cell>
          <cell r="R682">
            <v>0</v>
          </cell>
        </row>
        <row r="683">
          <cell r="A683" t="str">
            <v>NCE033</v>
          </cell>
          <cell r="B683" t="str">
            <v>National Institute for Health and Clinical Excellence</v>
          </cell>
          <cell r="C683" t="str">
            <v>DOHCLS</v>
          </cell>
          <cell r="D683" t="str">
            <v>T</v>
          </cell>
          <cell r="E683" t="str">
            <v xml:space="preserve">CLS - DEPARTMENT OF HEALTH                        </v>
          </cell>
          <cell r="F683" t="str">
            <v>N</v>
          </cell>
          <cell r="G683" t="str">
            <v>N</v>
          </cell>
          <cell r="H683" t="str">
            <v>N</v>
          </cell>
          <cell r="I683" t="str">
            <v>N</v>
          </cell>
          <cell r="J683" t="str">
            <v>N</v>
          </cell>
          <cell r="K683" t="str">
            <v>N</v>
          </cell>
          <cell r="L683" t="str">
            <v>N</v>
          </cell>
          <cell r="M683" t="str">
            <v>N</v>
          </cell>
          <cell r="N683" t="str">
            <v>N</v>
          </cell>
          <cell r="O683" t="str">
            <v>N</v>
          </cell>
          <cell r="P683" t="str">
            <v>N</v>
          </cell>
          <cell r="Q683" t="str">
            <v>N</v>
          </cell>
          <cell r="R683">
            <v>0</v>
          </cell>
        </row>
        <row r="684">
          <cell r="A684" t="str">
            <v>NCE299</v>
          </cell>
          <cell r="B684" t="str">
            <v xml:space="preserve">Northern Ireland Council for Integrated Education </v>
          </cell>
          <cell r="C684" t="str">
            <v>NCEIGP</v>
          </cell>
          <cell r="D684" t="str">
            <v>T</v>
          </cell>
          <cell r="E684" t="str">
            <v>IGP - Northern Ireland Council for Integrated Educ</v>
          </cell>
          <cell r="F684" t="str">
            <v>Y</v>
          </cell>
          <cell r="G684" t="str">
            <v>N</v>
          </cell>
          <cell r="H684" t="str">
            <v>Y</v>
          </cell>
          <cell r="I684" t="str">
            <v>N</v>
          </cell>
          <cell r="J684" t="str">
            <v>N</v>
          </cell>
          <cell r="K684" t="str">
            <v>N</v>
          </cell>
          <cell r="L684" t="str">
            <v>N</v>
          </cell>
          <cell r="M684" t="str">
            <v>N</v>
          </cell>
          <cell r="N684" t="str">
            <v>N</v>
          </cell>
          <cell r="O684" t="str">
            <v>N</v>
          </cell>
          <cell r="P684" t="str">
            <v>N</v>
          </cell>
          <cell r="Q684" t="str">
            <v>N</v>
          </cell>
          <cell r="R684">
            <v>0</v>
          </cell>
        </row>
        <row r="685">
          <cell r="A685" t="str">
            <v>NCF843</v>
          </cell>
          <cell r="B685" t="str">
            <v xml:space="preserve">Northern Ireland Consolidated Fund                </v>
          </cell>
          <cell r="C685" t="str">
            <v>NCF8GP</v>
          </cell>
          <cell r="D685" t="str">
            <v>T</v>
          </cell>
          <cell r="E685" t="str">
            <v xml:space="preserve">GP - Northern Ireland Consolidated Fund           </v>
          </cell>
          <cell r="F685" t="str">
            <v>Y</v>
          </cell>
          <cell r="G685" t="str">
            <v>N</v>
          </cell>
          <cell r="H685" t="str">
            <v>Y</v>
          </cell>
          <cell r="I685" t="str">
            <v>N</v>
          </cell>
          <cell r="J685" t="str">
            <v>N</v>
          </cell>
          <cell r="K685" t="str">
            <v>N</v>
          </cell>
          <cell r="L685" t="str">
            <v>N</v>
          </cell>
          <cell r="M685" t="str">
            <v>N</v>
          </cell>
          <cell r="N685" t="str">
            <v>N</v>
          </cell>
          <cell r="O685" t="str">
            <v>N</v>
          </cell>
          <cell r="P685" t="str">
            <v>N</v>
          </cell>
          <cell r="Q685" t="str">
            <v>N</v>
          </cell>
          <cell r="R685">
            <v>0</v>
          </cell>
        </row>
        <row r="686">
          <cell r="A686" t="str">
            <v>NCS022</v>
          </cell>
          <cell r="B686" t="str">
            <v>Ntnl College for Ldrship of Schools &amp; Child's Svcs</v>
          </cell>
          <cell r="C686" t="str">
            <v>DFECLS</v>
          </cell>
          <cell r="D686" t="str">
            <v>T</v>
          </cell>
          <cell r="E686" t="str">
            <v xml:space="preserve">CLS - DEPARTMENT FOR EDUCATION                    </v>
          </cell>
          <cell r="F686" t="str">
            <v>Y</v>
          </cell>
          <cell r="G686" t="str">
            <v>N</v>
          </cell>
          <cell r="H686" t="str">
            <v>Y</v>
          </cell>
          <cell r="I686" t="str">
            <v>N</v>
          </cell>
          <cell r="J686" t="str">
            <v>N</v>
          </cell>
          <cell r="K686" t="str">
            <v>N</v>
          </cell>
          <cell r="L686" t="str">
            <v>N</v>
          </cell>
          <cell r="M686" t="str">
            <v>N</v>
          </cell>
          <cell r="N686" t="str">
            <v>N</v>
          </cell>
          <cell r="O686" t="str">
            <v>N</v>
          </cell>
          <cell r="P686" t="str">
            <v>N</v>
          </cell>
          <cell r="Q686" t="str">
            <v>N</v>
          </cell>
          <cell r="R686">
            <v>0</v>
          </cell>
        </row>
        <row r="687">
          <cell r="A687" t="str">
            <v>NDA066</v>
          </cell>
          <cell r="B687" t="str">
            <v xml:space="preserve">Nuclear Decommissioning Authority                 </v>
          </cell>
          <cell r="C687" t="str">
            <v>NDA0GP</v>
          </cell>
          <cell r="D687" t="str">
            <v>T</v>
          </cell>
          <cell r="E687" t="str">
            <v xml:space="preserve">GP - Nuclear Decommissioning Authority            </v>
          </cell>
          <cell r="F687" t="str">
            <v>Y</v>
          </cell>
          <cell r="G687" t="str">
            <v>N</v>
          </cell>
          <cell r="H687" t="str">
            <v>Y</v>
          </cell>
          <cell r="I687" t="str">
            <v>N</v>
          </cell>
          <cell r="J687" t="str">
            <v>N</v>
          </cell>
          <cell r="K687" t="str">
            <v>N</v>
          </cell>
          <cell r="L687" t="str">
            <v>N</v>
          </cell>
          <cell r="M687" t="str">
            <v>N</v>
          </cell>
          <cell r="N687" t="str">
            <v>N</v>
          </cell>
          <cell r="O687" t="str">
            <v>N</v>
          </cell>
          <cell r="P687" t="str">
            <v>N</v>
          </cell>
          <cell r="Q687" t="str">
            <v>N</v>
          </cell>
          <cell r="R687">
            <v>0</v>
          </cell>
        </row>
        <row r="688">
          <cell r="A688" t="str">
            <v>NED084</v>
          </cell>
          <cell r="B688" t="str">
            <v xml:space="preserve">One North East                                    </v>
          </cell>
          <cell r="C688" t="str">
            <v>BISCLS</v>
          </cell>
          <cell r="D688" t="str">
            <v>T</v>
          </cell>
          <cell r="E688" t="str">
            <v xml:space="preserve">CLS - DEPARTMENT FOR BUSINESS INNOVATION &amp; SKILLS </v>
          </cell>
          <cell r="F688" t="str">
            <v>Y</v>
          </cell>
          <cell r="G688" t="str">
            <v>N</v>
          </cell>
          <cell r="H688" t="str">
            <v>Y</v>
          </cell>
          <cell r="I688" t="str">
            <v>N</v>
          </cell>
          <cell r="J688" t="str">
            <v>N</v>
          </cell>
          <cell r="K688" t="str">
            <v>N</v>
          </cell>
          <cell r="L688" t="str">
            <v>N</v>
          </cell>
          <cell r="M688" t="str">
            <v>N</v>
          </cell>
          <cell r="N688" t="str">
            <v>N</v>
          </cell>
          <cell r="O688" t="str">
            <v>N</v>
          </cell>
          <cell r="P688" t="str">
            <v>N</v>
          </cell>
          <cell r="Q688" t="str">
            <v>N</v>
          </cell>
          <cell r="R688">
            <v>0</v>
          </cell>
        </row>
        <row r="689">
          <cell r="A689" t="str">
            <v>NEE203</v>
          </cell>
          <cell r="B689" t="str">
            <v xml:space="preserve">North Eastern Education and Library Board - NIE   </v>
          </cell>
          <cell r="C689" t="str">
            <v>NEEIGP</v>
          </cell>
          <cell r="D689" t="str">
            <v>T</v>
          </cell>
          <cell r="E689" t="str">
            <v xml:space="preserve">IGP - North Eastern Education and Library Board   </v>
          </cell>
          <cell r="F689" t="str">
            <v>Y</v>
          </cell>
          <cell r="G689" t="str">
            <v>N</v>
          </cell>
          <cell r="H689" t="str">
            <v>Y</v>
          </cell>
          <cell r="I689" t="str">
            <v>N</v>
          </cell>
          <cell r="J689" t="str">
            <v>N</v>
          </cell>
          <cell r="K689" t="str">
            <v>N</v>
          </cell>
          <cell r="L689" t="str">
            <v>N</v>
          </cell>
          <cell r="M689" t="str">
            <v>N</v>
          </cell>
          <cell r="N689" t="str">
            <v>N</v>
          </cell>
          <cell r="O689" t="str">
            <v>N</v>
          </cell>
          <cell r="P689" t="str">
            <v>N</v>
          </cell>
          <cell r="Q689" t="str">
            <v>N</v>
          </cell>
          <cell r="R689">
            <v>0</v>
          </cell>
        </row>
        <row r="690">
          <cell r="A690" t="str">
            <v>NEN003</v>
          </cell>
          <cell r="B690" t="str">
            <v xml:space="preserve">Natural England                                   </v>
          </cell>
          <cell r="C690" t="str">
            <v>EFRCLS</v>
          </cell>
          <cell r="D690" t="str">
            <v>T</v>
          </cell>
          <cell r="E690" t="str">
            <v>CLS - DEPARTMENT FOR ENVIRONMENT FOOD &amp; RURAL AFFA</v>
          </cell>
          <cell r="F690" t="str">
            <v>Y</v>
          </cell>
          <cell r="G690" t="str">
            <v>N</v>
          </cell>
          <cell r="H690" t="str">
            <v>Y</v>
          </cell>
          <cell r="I690" t="str">
            <v>N</v>
          </cell>
          <cell r="J690" t="str">
            <v>N</v>
          </cell>
          <cell r="K690" t="str">
            <v>N</v>
          </cell>
          <cell r="L690" t="str">
            <v>N</v>
          </cell>
          <cell r="M690" t="str">
            <v>N</v>
          </cell>
          <cell r="N690" t="str">
            <v>N</v>
          </cell>
          <cell r="O690" t="str">
            <v>N</v>
          </cell>
          <cell r="P690" t="str">
            <v>N</v>
          </cell>
          <cell r="Q690" t="str">
            <v>N</v>
          </cell>
          <cell r="R690">
            <v>0</v>
          </cell>
        </row>
        <row r="691">
          <cell r="A691" t="str">
            <v>NER084</v>
          </cell>
          <cell r="B691" t="str">
            <v xml:space="preserve">Natural Environment Research Council              </v>
          </cell>
          <cell r="C691" t="str">
            <v>BISCLS</v>
          </cell>
          <cell r="D691" t="str">
            <v>T</v>
          </cell>
          <cell r="E691" t="str">
            <v xml:space="preserve">CLS - DEPARTMENT FOR BUSINESS INNOVATION &amp; SKILLS </v>
          </cell>
          <cell r="F691" t="str">
            <v>Y</v>
          </cell>
          <cell r="G691" t="str">
            <v>N</v>
          </cell>
          <cell r="H691" t="str">
            <v>Y</v>
          </cell>
          <cell r="I691" t="str">
            <v>N</v>
          </cell>
          <cell r="J691" t="str">
            <v>N</v>
          </cell>
          <cell r="K691" t="str">
            <v>N</v>
          </cell>
          <cell r="L691" t="str">
            <v>N</v>
          </cell>
          <cell r="M691" t="str">
            <v>N</v>
          </cell>
          <cell r="N691" t="str">
            <v>N</v>
          </cell>
          <cell r="O691" t="str">
            <v>N</v>
          </cell>
          <cell r="P691" t="str">
            <v>N</v>
          </cell>
          <cell r="Q691" t="str">
            <v>N</v>
          </cell>
          <cell r="R691">
            <v>0</v>
          </cell>
        </row>
        <row r="692">
          <cell r="A692" t="str">
            <v>NES084</v>
          </cell>
          <cell r="B692" t="str">
            <v xml:space="preserve">Ntl Endowment for Science Technology and the Arts </v>
          </cell>
          <cell r="C692" t="str">
            <v>BISCLS</v>
          </cell>
          <cell r="D692" t="str">
            <v>T</v>
          </cell>
          <cell r="E692" t="str">
            <v xml:space="preserve">CLS - DEPARTMENT FOR BUSINESS INNOVATION &amp; SKILLS </v>
          </cell>
          <cell r="F692" t="str">
            <v>Y</v>
          </cell>
          <cell r="G692" t="str">
            <v>N</v>
          </cell>
          <cell r="H692" t="str">
            <v>Y</v>
          </cell>
          <cell r="I692" t="str">
            <v>N</v>
          </cell>
          <cell r="J692" t="str">
            <v>N</v>
          </cell>
          <cell r="K692" t="str">
            <v>N</v>
          </cell>
          <cell r="L692" t="str">
            <v>N</v>
          </cell>
          <cell r="M692" t="str">
            <v>N</v>
          </cell>
          <cell r="N692" t="str">
            <v>N</v>
          </cell>
          <cell r="O692" t="str">
            <v>N</v>
          </cell>
          <cell r="P692" t="str">
            <v>N</v>
          </cell>
          <cell r="Q692" t="str">
            <v>N</v>
          </cell>
          <cell r="R692">
            <v>0</v>
          </cell>
        </row>
        <row r="693">
          <cell r="A693" t="str">
            <v>NFC003</v>
          </cell>
          <cell r="B693" t="str">
            <v xml:space="preserve">National Forest Company                           </v>
          </cell>
          <cell r="C693" t="str">
            <v>EFRCLS</v>
          </cell>
          <cell r="D693" t="str">
            <v>T</v>
          </cell>
          <cell r="E693" t="str">
            <v>CLS - DEPARTMENT FOR ENVIRONMENT FOOD &amp; RURAL AFFA</v>
          </cell>
          <cell r="F693" t="str">
            <v>N</v>
          </cell>
          <cell r="G693" t="str">
            <v>N</v>
          </cell>
          <cell r="H693" t="str">
            <v>N</v>
          </cell>
          <cell r="I693" t="str">
            <v>N</v>
          </cell>
          <cell r="J693" t="str">
            <v>N</v>
          </cell>
          <cell r="K693" t="str">
            <v>N</v>
          </cell>
          <cell r="L693" t="str">
            <v>N</v>
          </cell>
          <cell r="M693" t="str">
            <v>N</v>
          </cell>
          <cell r="N693" t="str">
            <v>N</v>
          </cell>
          <cell r="O693" t="str">
            <v>N</v>
          </cell>
          <cell r="P693" t="str">
            <v>N</v>
          </cell>
          <cell r="Q693" t="str">
            <v>N</v>
          </cell>
          <cell r="R693">
            <v>0</v>
          </cell>
        </row>
        <row r="694">
          <cell r="A694" t="str">
            <v>NGL048</v>
          </cell>
          <cell r="B694" t="str">
            <v xml:space="preserve">National Gallery                                  </v>
          </cell>
          <cell r="C694" t="str">
            <v>DCMCLS</v>
          </cell>
          <cell r="D694" t="str">
            <v>T</v>
          </cell>
          <cell r="E694" t="str">
            <v xml:space="preserve">CLS - DEPARTMENT FOR CULTURE MEDIA &amp; SPORT        </v>
          </cell>
          <cell r="F694" t="str">
            <v>Y</v>
          </cell>
          <cell r="G694" t="str">
            <v>N</v>
          </cell>
          <cell r="H694" t="str">
            <v>Y</v>
          </cell>
          <cell r="I694" t="str">
            <v>N</v>
          </cell>
          <cell r="J694" t="str">
            <v>N</v>
          </cell>
          <cell r="K694" t="str">
            <v>N</v>
          </cell>
          <cell r="L694" t="str">
            <v>N</v>
          </cell>
          <cell r="M694" t="str">
            <v>N</v>
          </cell>
          <cell r="N694" t="str">
            <v>N</v>
          </cell>
          <cell r="O694" t="str">
            <v>N</v>
          </cell>
          <cell r="P694" t="str">
            <v>N</v>
          </cell>
          <cell r="Q694" t="str">
            <v>N</v>
          </cell>
          <cell r="R694">
            <v>0</v>
          </cell>
        </row>
        <row r="695">
          <cell r="A695" t="str">
            <v>NGS075</v>
          </cell>
          <cell r="B695" t="str">
            <v xml:space="preserve">National Galleries of Scotland                    </v>
          </cell>
          <cell r="C695" t="str">
            <v>NGS0GP</v>
          </cell>
          <cell r="D695" t="str">
            <v>T</v>
          </cell>
          <cell r="E695" t="str">
            <v xml:space="preserve">GP - National Galleries of Scotland               </v>
          </cell>
          <cell r="F695" t="str">
            <v>Y</v>
          </cell>
          <cell r="G695" t="str">
            <v>N</v>
          </cell>
          <cell r="H695" t="str">
            <v>Y</v>
          </cell>
          <cell r="I695" t="str">
            <v>N</v>
          </cell>
          <cell r="J695" t="str">
            <v>N</v>
          </cell>
          <cell r="K695" t="str">
            <v>N</v>
          </cell>
          <cell r="L695" t="str">
            <v>N</v>
          </cell>
          <cell r="M695" t="str">
            <v>N</v>
          </cell>
          <cell r="N695" t="str">
            <v>N</v>
          </cell>
          <cell r="O695" t="str">
            <v>N</v>
          </cell>
          <cell r="P695" t="str">
            <v>N</v>
          </cell>
          <cell r="Q695" t="str">
            <v>N</v>
          </cell>
          <cell r="R695">
            <v>0</v>
          </cell>
        </row>
        <row r="696">
          <cell r="A696" t="str">
            <v>NHD033</v>
          </cell>
          <cell r="B696" t="str">
            <v xml:space="preserve">NHS Direct NHS Trust                              </v>
          </cell>
          <cell r="C696" t="str">
            <v>DOHCLS</v>
          </cell>
          <cell r="D696" t="str">
            <v>T</v>
          </cell>
          <cell r="E696" t="str">
            <v xml:space="preserve">CLS - DEPARTMENT OF HEALTH                        </v>
          </cell>
          <cell r="F696" t="str">
            <v>Y</v>
          </cell>
          <cell r="G696" t="str">
            <v>N</v>
          </cell>
          <cell r="H696" t="str">
            <v>Y</v>
          </cell>
          <cell r="I696" t="str">
            <v>N</v>
          </cell>
          <cell r="J696" t="str">
            <v>N</v>
          </cell>
          <cell r="K696" t="str">
            <v>N</v>
          </cell>
          <cell r="L696" t="str">
            <v>N</v>
          </cell>
          <cell r="M696" t="str">
            <v>N</v>
          </cell>
          <cell r="N696" t="str">
            <v>N</v>
          </cell>
          <cell r="O696" t="str">
            <v>N</v>
          </cell>
          <cell r="P696" t="str">
            <v>N</v>
          </cell>
          <cell r="Q696" t="str">
            <v>N</v>
          </cell>
          <cell r="R696">
            <v>0</v>
          </cell>
        </row>
        <row r="697">
          <cell r="A697" t="str">
            <v>NHF048</v>
          </cell>
          <cell r="B697" t="str">
            <v xml:space="preserve">National Heritage Memorial Fund                   </v>
          </cell>
          <cell r="C697" t="str">
            <v>DCMCLS</v>
          </cell>
          <cell r="D697" t="str">
            <v>T</v>
          </cell>
          <cell r="E697" t="str">
            <v xml:space="preserve">CLS - DEPARTMENT FOR CULTURE MEDIA &amp; SPORT        </v>
          </cell>
          <cell r="F697" t="str">
            <v>Y</v>
          </cell>
          <cell r="G697" t="str">
            <v>N</v>
          </cell>
          <cell r="H697" t="str">
            <v>Y</v>
          </cell>
          <cell r="I697" t="str">
            <v>N</v>
          </cell>
          <cell r="J697" t="str">
            <v>N</v>
          </cell>
          <cell r="K697" t="str">
            <v>N</v>
          </cell>
          <cell r="L697" t="str">
            <v>N</v>
          </cell>
          <cell r="M697" t="str">
            <v>N</v>
          </cell>
          <cell r="N697" t="str">
            <v>N</v>
          </cell>
          <cell r="O697" t="str">
            <v>N</v>
          </cell>
          <cell r="P697" t="str">
            <v>N</v>
          </cell>
          <cell r="Q697" t="str">
            <v>N</v>
          </cell>
          <cell r="R697">
            <v>0</v>
          </cell>
        </row>
        <row r="698">
          <cell r="A698" t="str">
            <v>NHM048</v>
          </cell>
          <cell r="B698" t="str">
            <v xml:space="preserve">Natural History Museum                            </v>
          </cell>
          <cell r="C698" t="str">
            <v>DCMCLS</v>
          </cell>
          <cell r="D698" t="str">
            <v>T</v>
          </cell>
          <cell r="E698" t="str">
            <v xml:space="preserve">CLS - DEPARTMENT FOR CULTURE MEDIA &amp; SPORT        </v>
          </cell>
          <cell r="F698" t="str">
            <v>Y</v>
          </cell>
          <cell r="G698" t="str">
            <v>N</v>
          </cell>
          <cell r="H698" t="str">
            <v>Y</v>
          </cell>
          <cell r="I698" t="str">
            <v>N</v>
          </cell>
          <cell r="J698" t="str">
            <v>N</v>
          </cell>
          <cell r="K698" t="str">
            <v>N</v>
          </cell>
          <cell r="L698" t="str">
            <v>N</v>
          </cell>
          <cell r="M698" t="str">
            <v>N</v>
          </cell>
          <cell r="N698" t="str">
            <v>N</v>
          </cell>
          <cell r="O698" t="str">
            <v>N</v>
          </cell>
          <cell r="P698" t="str">
            <v>N</v>
          </cell>
          <cell r="Q698" t="str">
            <v>N</v>
          </cell>
          <cell r="R698">
            <v>0</v>
          </cell>
        </row>
        <row r="699">
          <cell r="A699" t="str">
            <v>NHP903</v>
          </cell>
          <cell r="B699" t="str">
            <v xml:space="preserve">National Health Service Pension Scheme            </v>
          </cell>
          <cell r="C699" t="str">
            <v>NHP9GP</v>
          </cell>
          <cell r="D699" t="str">
            <v>T</v>
          </cell>
          <cell r="E699" t="str">
            <v xml:space="preserve">GP - National Health Service Pension Scheme       </v>
          </cell>
          <cell r="F699" t="str">
            <v>Y</v>
          </cell>
          <cell r="G699" t="str">
            <v>N</v>
          </cell>
          <cell r="H699" t="str">
            <v>Y</v>
          </cell>
          <cell r="I699" t="str">
            <v>N</v>
          </cell>
          <cell r="J699" t="str">
            <v>N</v>
          </cell>
          <cell r="K699" t="str">
            <v>N</v>
          </cell>
          <cell r="L699" t="str">
            <v>N</v>
          </cell>
          <cell r="M699" t="str">
            <v>N</v>
          </cell>
          <cell r="N699" t="str">
            <v>N</v>
          </cell>
          <cell r="O699" t="str">
            <v>N</v>
          </cell>
          <cell r="P699" t="str">
            <v>N</v>
          </cell>
          <cell r="Q699" t="str">
            <v>N</v>
          </cell>
          <cell r="R699">
            <v>0</v>
          </cell>
        </row>
        <row r="700">
          <cell r="A700" t="str">
            <v>NHS999</v>
          </cell>
          <cell r="B700" t="str">
            <v xml:space="preserve">NHS Adjustment/Input                              </v>
          </cell>
          <cell r="C700" t="str">
            <v>NHSGRP</v>
          </cell>
          <cell r="D700" t="str">
            <v>T</v>
          </cell>
          <cell r="E700" t="str">
            <v xml:space="preserve">NATIONAL HEALTH SERVICE                           </v>
          </cell>
          <cell r="F700" t="str">
            <v>X</v>
          </cell>
          <cell r="G700" t="str">
            <v>N</v>
          </cell>
          <cell r="H700" t="str">
            <v>Y</v>
          </cell>
          <cell r="I700" t="str">
            <v>N</v>
          </cell>
          <cell r="J700" t="str">
            <v>N</v>
          </cell>
          <cell r="K700" t="str">
            <v>N</v>
          </cell>
          <cell r="L700" t="str">
            <v>N</v>
          </cell>
          <cell r="M700" t="str">
            <v>N</v>
          </cell>
          <cell r="N700" t="str">
            <v>N</v>
          </cell>
          <cell r="O700" t="str">
            <v>N</v>
          </cell>
          <cell r="P700" t="str">
            <v>N</v>
          </cell>
          <cell r="Q700" t="str">
            <v>N</v>
          </cell>
          <cell r="R700">
            <v>0</v>
          </cell>
        </row>
        <row r="701">
          <cell r="A701" t="str">
            <v>NI001X</v>
          </cell>
          <cell r="B701" t="str">
            <v xml:space="preserve">Antrim Borough Council                            </v>
          </cell>
          <cell r="C701" t="str">
            <v>N001GP</v>
          </cell>
          <cell r="D701" t="str">
            <v>T</v>
          </cell>
          <cell r="E701" t="str">
            <v xml:space="preserve">GP - Antrim Borough Council                       </v>
          </cell>
          <cell r="F701" t="str">
            <v>Y</v>
          </cell>
          <cell r="G701" t="str">
            <v>N</v>
          </cell>
          <cell r="H701" t="str">
            <v>N</v>
          </cell>
          <cell r="I701" t="str">
            <v>N</v>
          </cell>
          <cell r="J701" t="str">
            <v>N</v>
          </cell>
          <cell r="K701" t="str">
            <v>N</v>
          </cell>
          <cell r="L701" t="str">
            <v>N</v>
          </cell>
          <cell r="M701" t="str">
            <v>Y</v>
          </cell>
          <cell r="N701" t="str">
            <v>N</v>
          </cell>
          <cell r="O701" t="str">
            <v>N</v>
          </cell>
          <cell r="P701" t="str">
            <v>N</v>
          </cell>
          <cell r="Q701" t="str">
            <v>N</v>
          </cell>
          <cell r="R701">
            <v>1</v>
          </cell>
        </row>
        <row r="702">
          <cell r="A702" t="str">
            <v>NI002X</v>
          </cell>
          <cell r="B702" t="str">
            <v xml:space="preserve">Ards Borough Council                              </v>
          </cell>
          <cell r="C702" t="str">
            <v>N002GP</v>
          </cell>
          <cell r="D702" t="str">
            <v>T</v>
          </cell>
          <cell r="E702" t="str">
            <v xml:space="preserve">GP - Ards Borough Council                         </v>
          </cell>
          <cell r="F702" t="str">
            <v>Y</v>
          </cell>
          <cell r="G702" t="str">
            <v>N</v>
          </cell>
          <cell r="H702" t="str">
            <v>N</v>
          </cell>
          <cell r="I702" t="str">
            <v>N</v>
          </cell>
          <cell r="J702" t="str">
            <v>N</v>
          </cell>
          <cell r="K702" t="str">
            <v>N</v>
          </cell>
          <cell r="L702" t="str">
            <v>N</v>
          </cell>
          <cell r="M702" t="str">
            <v>Y</v>
          </cell>
          <cell r="N702" t="str">
            <v>N</v>
          </cell>
          <cell r="O702" t="str">
            <v>N</v>
          </cell>
          <cell r="P702" t="str">
            <v>N</v>
          </cell>
          <cell r="Q702" t="str">
            <v>N</v>
          </cell>
          <cell r="R702">
            <v>1</v>
          </cell>
        </row>
        <row r="703">
          <cell r="A703" t="str">
            <v>NI003X</v>
          </cell>
          <cell r="B703" t="str">
            <v xml:space="preserve">Armagh City &amp; District Council                    </v>
          </cell>
          <cell r="C703" t="str">
            <v>N003GP</v>
          </cell>
          <cell r="D703" t="str">
            <v>T</v>
          </cell>
          <cell r="E703" t="str">
            <v xml:space="preserve">GP - Armagh City &amp; District Council               </v>
          </cell>
          <cell r="F703" t="str">
            <v>Y</v>
          </cell>
          <cell r="G703" t="str">
            <v>N</v>
          </cell>
          <cell r="H703" t="str">
            <v>N</v>
          </cell>
          <cell r="I703" t="str">
            <v>N</v>
          </cell>
          <cell r="J703" t="str">
            <v>N</v>
          </cell>
          <cell r="K703" t="str">
            <v>N</v>
          </cell>
          <cell r="L703" t="str">
            <v>N</v>
          </cell>
          <cell r="M703" t="str">
            <v>Y</v>
          </cell>
          <cell r="N703" t="str">
            <v>N</v>
          </cell>
          <cell r="O703" t="str">
            <v>N</v>
          </cell>
          <cell r="P703" t="str">
            <v>N</v>
          </cell>
          <cell r="Q703" t="str">
            <v>N</v>
          </cell>
          <cell r="R703">
            <v>1</v>
          </cell>
        </row>
        <row r="704">
          <cell r="A704" t="str">
            <v>NI004X</v>
          </cell>
          <cell r="B704" t="str">
            <v xml:space="preserve">Ballymena Borough Council                         </v>
          </cell>
          <cell r="C704" t="str">
            <v>N004GP</v>
          </cell>
          <cell r="D704" t="str">
            <v>T</v>
          </cell>
          <cell r="E704" t="str">
            <v xml:space="preserve">GP - Ballymena Borough Council                    </v>
          </cell>
          <cell r="F704" t="str">
            <v>Y</v>
          </cell>
          <cell r="G704" t="str">
            <v>N</v>
          </cell>
          <cell r="H704" t="str">
            <v>N</v>
          </cell>
          <cell r="I704" t="str">
            <v>N</v>
          </cell>
          <cell r="J704" t="str">
            <v>N</v>
          </cell>
          <cell r="K704" t="str">
            <v>N</v>
          </cell>
          <cell r="L704" t="str">
            <v>N</v>
          </cell>
          <cell r="M704" t="str">
            <v>Y</v>
          </cell>
          <cell r="N704" t="str">
            <v>N</v>
          </cell>
          <cell r="O704" t="str">
            <v>N</v>
          </cell>
          <cell r="P704" t="str">
            <v>N</v>
          </cell>
          <cell r="Q704" t="str">
            <v>N</v>
          </cell>
          <cell r="R704">
            <v>1</v>
          </cell>
        </row>
        <row r="705">
          <cell r="A705" t="str">
            <v>NI005X</v>
          </cell>
          <cell r="B705" t="str">
            <v xml:space="preserve">Ballymoney Borough Council                        </v>
          </cell>
          <cell r="C705" t="str">
            <v>N005GP</v>
          </cell>
          <cell r="D705" t="str">
            <v>T</v>
          </cell>
          <cell r="E705" t="str">
            <v xml:space="preserve">GP - Ballymoney Borough Council                   </v>
          </cell>
          <cell r="F705" t="str">
            <v>Y</v>
          </cell>
          <cell r="G705" t="str">
            <v>N</v>
          </cell>
          <cell r="H705" t="str">
            <v>N</v>
          </cell>
          <cell r="I705" t="str">
            <v>N</v>
          </cell>
          <cell r="J705" t="str">
            <v>N</v>
          </cell>
          <cell r="K705" t="str">
            <v>N</v>
          </cell>
          <cell r="L705" t="str">
            <v>N</v>
          </cell>
          <cell r="M705" t="str">
            <v>Y</v>
          </cell>
          <cell r="N705" t="str">
            <v>N</v>
          </cell>
          <cell r="O705" t="str">
            <v>N</v>
          </cell>
          <cell r="P705" t="str">
            <v>N</v>
          </cell>
          <cell r="Q705" t="str">
            <v>N</v>
          </cell>
          <cell r="R705">
            <v>1</v>
          </cell>
        </row>
        <row r="706">
          <cell r="A706" t="str">
            <v>NI006X</v>
          </cell>
          <cell r="B706" t="str">
            <v xml:space="preserve">Banbridge District Council                        </v>
          </cell>
          <cell r="C706" t="str">
            <v>N006GP</v>
          </cell>
          <cell r="D706" t="str">
            <v>T</v>
          </cell>
          <cell r="E706" t="str">
            <v xml:space="preserve">GP - Banbridge District Council                   </v>
          </cell>
          <cell r="F706" t="str">
            <v>Y</v>
          </cell>
          <cell r="G706" t="str">
            <v>N</v>
          </cell>
          <cell r="H706" t="str">
            <v>N</v>
          </cell>
          <cell r="I706" t="str">
            <v>N</v>
          </cell>
          <cell r="J706" t="str">
            <v>N</v>
          </cell>
          <cell r="K706" t="str">
            <v>N</v>
          </cell>
          <cell r="L706" t="str">
            <v>N</v>
          </cell>
          <cell r="M706" t="str">
            <v>Y</v>
          </cell>
          <cell r="N706" t="str">
            <v>N</v>
          </cell>
          <cell r="O706" t="str">
            <v>N</v>
          </cell>
          <cell r="P706" t="str">
            <v>N</v>
          </cell>
          <cell r="Q706" t="str">
            <v>N</v>
          </cell>
          <cell r="R706">
            <v>1</v>
          </cell>
        </row>
        <row r="707">
          <cell r="A707" t="str">
            <v>NI007X</v>
          </cell>
          <cell r="B707" t="str">
            <v xml:space="preserve">Belfast City Council                              </v>
          </cell>
          <cell r="C707" t="str">
            <v>N007GP</v>
          </cell>
          <cell r="D707" t="str">
            <v>T</v>
          </cell>
          <cell r="E707" t="str">
            <v xml:space="preserve">GP - Belfast City Council                         </v>
          </cell>
          <cell r="F707" t="str">
            <v>Y</v>
          </cell>
          <cell r="G707" t="str">
            <v>N</v>
          </cell>
          <cell r="H707" t="str">
            <v>N</v>
          </cell>
          <cell r="I707" t="str">
            <v>N</v>
          </cell>
          <cell r="J707" t="str">
            <v>N</v>
          </cell>
          <cell r="K707" t="str">
            <v>N</v>
          </cell>
          <cell r="L707" t="str">
            <v>N</v>
          </cell>
          <cell r="M707" t="str">
            <v>Y</v>
          </cell>
          <cell r="N707" t="str">
            <v>N</v>
          </cell>
          <cell r="O707" t="str">
            <v>N</v>
          </cell>
          <cell r="P707" t="str">
            <v>N</v>
          </cell>
          <cell r="Q707" t="str">
            <v>N</v>
          </cell>
          <cell r="R707">
            <v>1</v>
          </cell>
        </row>
        <row r="708">
          <cell r="A708" t="str">
            <v>NI008X</v>
          </cell>
          <cell r="B708" t="str">
            <v xml:space="preserve">Carrickfergus Borough Council                     </v>
          </cell>
          <cell r="C708" t="str">
            <v>N008GP</v>
          </cell>
          <cell r="D708" t="str">
            <v>T</v>
          </cell>
          <cell r="E708" t="str">
            <v xml:space="preserve">GP - Carrickfergus Borough Council                </v>
          </cell>
          <cell r="F708" t="str">
            <v>Y</v>
          </cell>
          <cell r="G708" t="str">
            <v>N</v>
          </cell>
          <cell r="H708" t="str">
            <v>N</v>
          </cell>
          <cell r="I708" t="str">
            <v>N</v>
          </cell>
          <cell r="J708" t="str">
            <v>N</v>
          </cell>
          <cell r="K708" t="str">
            <v>N</v>
          </cell>
          <cell r="L708" t="str">
            <v>N</v>
          </cell>
          <cell r="M708" t="str">
            <v>Y</v>
          </cell>
          <cell r="N708" t="str">
            <v>N</v>
          </cell>
          <cell r="O708" t="str">
            <v>N</v>
          </cell>
          <cell r="P708" t="str">
            <v>N</v>
          </cell>
          <cell r="Q708" t="str">
            <v>N</v>
          </cell>
          <cell r="R708">
            <v>1</v>
          </cell>
        </row>
        <row r="709">
          <cell r="A709" t="str">
            <v>NI009X</v>
          </cell>
          <cell r="B709" t="str">
            <v xml:space="preserve">Castlereagh Borough Council                       </v>
          </cell>
          <cell r="C709" t="str">
            <v>N009GP</v>
          </cell>
          <cell r="D709" t="str">
            <v>T</v>
          </cell>
          <cell r="E709" t="str">
            <v xml:space="preserve">GP - Castlereagh Borough Council                  </v>
          </cell>
          <cell r="F709" t="str">
            <v>Y</v>
          </cell>
          <cell r="G709" t="str">
            <v>N</v>
          </cell>
          <cell r="H709" t="str">
            <v>N</v>
          </cell>
          <cell r="I709" t="str">
            <v>N</v>
          </cell>
          <cell r="J709" t="str">
            <v>N</v>
          </cell>
          <cell r="K709" t="str">
            <v>N</v>
          </cell>
          <cell r="L709" t="str">
            <v>N</v>
          </cell>
          <cell r="M709" t="str">
            <v>Y</v>
          </cell>
          <cell r="N709" t="str">
            <v>N</v>
          </cell>
          <cell r="O709" t="str">
            <v>N</v>
          </cell>
          <cell r="P709" t="str">
            <v>N</v>
          </cell>
          <cell r="Q709" t="str">
            <v>N</v>
          </cell>
          <cell r="R709">
            <v>1</v>
          </cell>
        </row>
        <row r="710">
          <cell r="A710" t="str">
            <v>NI010X</v>
          </cell>
          <cell r="B710" t="str">
            <v xml:space="preserve">Coleraine Borough Council                         </v>
          </cell>
          <cell r="C710" t="str">
            <v>N010GP</v>
          </cell>
          <cell r="D710" t="str">
            <v>T</v>
          </cell>
          <cell r="E710" t="str">
            <v xml:space="preserve">GP - Coleraine Borough Council                    </v>
          </cell>
          <cell r="F710" t="str">
            <v>Y</v>
          </cell>
          <cell r="G710" t="str">
            <v>N</v>
          </cell>
          <cell r="H710" t="str">
            <v>N</v>
          </cell>
          <cell r="I710" t="str">
            <v>N</v>
          </cell>
          <cell r="J710" t="str">
            <v>N</v>
          </cell>
          <cell r="K710" t="str">
            <v>N</v>
          </cell>
          <cell r="L710" t="str">
            <v>N</v>
          </cell>
          <cell r="M710" t="str">
            <v>Y</v>
          </cell>
          <cell r="N710" t="str">
            <v>N</v>
          </cell>
          <cell r="O710" t="str">
            <v>N</v>
          </cell>
          <cell r="P710" t="str">
            <v>N</v>
          </cell>
          <cell r="Q710" t="str">
            <v>N</v>
          </cell>
          <cell r="R710">
            <v>1</v>
          </cell>
        </row>
        <row r="711">
          <cell r="A711" t="str">
            <v>NI011X</v>
          </cell>
          <cell r="B711" t="str">
            <v xml:space="preserve">Cookstown District County Council                 </v>
          </cell>
          <cell r="C711" t="str">
            <v>N011GP</v>
          </cell>
          <cell r="D711" t="str">
            <v>T</v>
          </cell>
          <cell r="E711" t="str">
            <v xml:space="preserve">GP - Cookstown District County Council            </v>
          </cell>
          <cell r="F711" t="str">
            <v>Y</v>
          </cell>
          <cell r="G711" t="str">
            <v>N</v>
          </cell>
          <cell r="H711" t="str">
            <v>N</v>
          </cell>
          <cell r="I711" t="str">
            <v>N</v>
          </cell>
          <cell r="J711" t="str">
            <v>N</v>
          </cell>
          <cell r="K711" t="str">
            <v>N</v>
          </cell>
          <cell r="L711" t="str">
            <v>N</v>
          </cell>
          <cell r="M711" t="str">
            <v>Y</v>
          </cell>
          <cell r="N711" t="str">
            <v>N</v>
          </cell>
          <cell r="O711" t="str">
            <v>N</v>
          </cell>
          <cell r="P711" t="str">
            <v>N</v>
          </cell>
          <cell r="Q711" t="str">
            <v>N</v>
          </cell>
          <cell r="R711">
            <v>1</v>
          </cell>
        </row>
        <row r="712">
          <cell r="A712" t="str">
            <v>NI012X</v>
          </cell>
          <cell r="B712" t="str">
            <v xml:space="preserve">Craigavon Borough Council                         </v>
          </cell>
          <cell r="C712" t="str">
            <v>N012GP</v>
          </cell>
          <cell r="D712" t="str">
            <v>T</v>
          </cell>
          <cell r="E712" t="str">
            <v xml:space="preserve">GP - Craigavon Borough Council                    </v>
          </cell>
          <cell r="F712" t="str">
            <v>Y</v>
          </cell>
          <cell r="G712" t="str">
            <v>N</v>
          </cell>
          <cell r="H712" t="str">
            <v>N</v>
          </cell>
          <cell r="I712" t="str">
            <v>N</v>
          </cell>
          <cell r="J712" t="str">
            <v>N</v>
          </cell>
          <cell r="K712" t="str">
            <v>N</v>
          </cell>
          <cell r="L712" t="str">
            <v>N</v>
          </cell>
          <cell r="M712" t="str">
            <v>Y</v>
          </cell>
          <cell r="N712" t="str">
            <v>N</v>
          </cell>
          <cell r="O712" t="str">
            <v>N</v>
          </cell>
          <cell r="P712" t="str">
            <v>N</v>
          </cell>
          <cell r="Q712" t="str">
            <v>N</v>
          </cell>
          <cell r="R712">
            <v>1</v>
          </cell>
        </row>
        <row r="713">
          <cell r="A713" t="str">
            <v>NI013X</v>
          </cell>
          <cell r="B713" t="str">
            <v xml:space="preserve">Derry City Council                                </v>
          </cell>
          <cell r="C713" t="str">
            <v>N013GP</v>
          </cell>
          <cell r="D713" t="str">
            <v>T</v>
          </cell>
          <cell r="E713" t="str">
            <v xml:space="preserve">GP - Derry City Council                           </v>
          </cell>
          <cell r="F713" t="str">
            <v>Y</v>
          </cell>
          <cell r="G713" t="str">
            <v>N</v>
          </cell>
          <cell r="H713" t="str">
            <v>N</v>
          </cell>
          <cell r="I713" t="str">
            <v>N</v>
          </cell>
          <cell r="J713" t="str">
            <v>N</v>
          </cell>
          <cell r="K713" t="str">
            <v>N</v>
          </cell>
          <cell r="L713" t="str">
            <v>N</v>
          </cell>
          <cell r="M713" t="str">
            <v>Y</v>
          </cell>
          <cell r="N713" t="str">
            <v>N</v>
          </cell>
          <cell r="O713" t="str">
            <v>N</v>
          </cell>
          <cell r="P713" t="str">
            <v>N</v>
          </cell>
          <cell r="Q713" t="str">
            <v>N</v>
          </cell>
          <cell r="R713">
            <v>1</v>
          </cell>
        </row>
        <row r="714">
          <cell r="A714" t="str">
            <v>NI014X</v>
          </cell>
          <cell r="B714" t="str">
            <v xml:space="preserve">Down District Council                             </v>
          </cell>
          <cell r="C714" t="str">
            <v>N014GP</v>
          </cell>
          <cell r="D714" t="str">
            <v>T</v>
          </cell>
          <cell r="E714" t="str">
            <v xml:space="preserve">GP - Down District Council                        </v>
          </cell>
          <cell r="F714" t="str">
            <v>Y</v>
          </cell>
          <cell r="G714" t="str">
            <v>N</v>
          </cell>
          <cell r="H714" t="str">
            <v>N</v>
          </cell>
          <cell r="I714" t="str">
            <v>N</v>
          </cell>
          <cell r="J714" t="str">
            <v>N</v>
          </cell>
          <cell r="K714" t="str">
            <v>N</v>
          </cell>
          <cell r="L714" t="str">
            <v>N</v>
          </cell>
          <cell r="M714" t="str">
            <v>Y</v>
          </cell>
          <cell r="N714" t="str">
            <v>N</v>
          </cell>
          <cell r="O714" t="str">
            <v>N</v>
          </cell>
          <cell r="P714" t="str">
            <v>N</v>
          </cell>
          <cell r="Q714" t="str">
            <v>N</v>
          </cell>
          <cell r="R714">
            <v>1</v>
          </cell>
        </row>
        <row r="715">
          <cell r="A715" t="str">
            <v>NI015X</v>
          </cell>
          <cell r="B715" t="str">
            <v xml:space="preserve">Dungannon and South Tyrone Borough Council        </v>
          </cell>
          <cell r="C715" t="str">
            <v>N015GP</v>
          </cell>
          <cell r="D715" t="str">
            <v>T</v>
          </cell>
          <cell r="E715" t="str">
            <v xml:space="preserve">GP - Dungannon and South Tyrone Borough Council   </v>
          </cell>
          <cell r="F715" t="str">
            <v>Y</v>
          </cell>
          <cell r="G715" t="str">
            <v>N</v>
          </cell>
          <cell r="H715" t="str">
            <v>N</v>
          </cell>
          <cell r="I715" t="str">
            <v>N</v>
          </cell>
          <cell r="J715" t="str">
            <v>N</v>
          </cell>
          <cell r="K715" t="str">
            <v>N</v>
          </cell>
          <cell r="L715" t="str">
            <v>N</v>
          </cell>
          <cell r="M715" t="str">
            <v>Y</v>
          </cell>
          <cell r="N715" t="str">
            <v>N</v>
          </cell>
          <cell r="O715" t="str">
            <v>N</v>
          </cell>
          <cell r="P715" t="str">
            <v>N</v>
          </cell>
          <cell r="Q715" t="str">
            <v>N</v>
          </cell>
          <cell r="R715">
            <v>1</v>
          </cell>
        </row>
        <row r="716">
          <cell r="A716" t="str">
            <v>NI016X</v>
          </cell>
          <cell r="B716" t="str">
            <v xml:space="preserve">Fermanagh District Council                        </v>
          </cell>
          <cell r="C716" t="str">
            <v>N016GP</v>
          </cell>
          <cell r="D716" t="str">
            <v>T</v>
          </cell>
          <cell r="E716" t="str">
            <v xml:space="preserve">GP - Fermanagh District Council                   </v>
          </cell>
          <cell r="F716" t="str">
            <v>Y</v>
          </cell>
          <cell r="G716" t="str">
            <v>N</v>
          </cell>
          <cell r="H716" t="str">
            <v>N</v>
          </cell>
          <cell r="I716" t="str">
            <v>N</v>
          </cell>
          <cell r="J716" t="str">
            <v>N</v>
          </cell>
          <cell r="K716" t="str">
            <v>N</v>
          </cell>
          <cell r="L716" t="str">
            <v>N</v>
          </cell>
          <cell r="M716" t="str">
            <v>Y</v>
          </cell>
          <cell r="N716" t="str">
            <v>N</v>
          </cell>
          <cell r="O716" t="str">
            <v>N</v>
          </cell>
          <cell r="P716" t="str">
            <v>N</v>
          </cell>
          <cell r="Q716" t="str">
            <v>N</v>
          </cell>
          <cell r="R716">
            <v>1</v>
          </cell>
        </row>
        <row r="717">
          <cell r="A717" t="str">
            <v>NI017X</v>
          </cell>
          <cell r="B717" t="str">
            <v xml:space="preserve">Larne Borough Council                             </v>
          </cell>
          <cell r="C717" t="str">
            <v>N017GP</v>
          </cell>
          <cell r="D717" t="str">
            <v>T</v>
          </cell>
          <cell r="E717" t="str">
            <v xml:space="preserve">GP - Larne Borough Council                        </v>
          </cell>
          <cell r="F717" t="str">
            <v>Y</v>
          </cell>
          <cell r="G717" t="str">
            <v>N</v>
          </cell>
          <cell r="H717" t="str">
            <v>N</v>
          </cell>
          <cell r="I717" t="str">
            <v>N</v>
          </cell>
          <cell r="J717" t="str">
            <v>N</v>
          </cell>
          <cell r="K717" t="str">
            <v>N</v>
          </cell>
          <cell r="L717" t="str">
            <v>N</v>
          </cell>
          <cell r="M717" t="str">
            <v>Y</v>
          </cell>
          <cell r="N717" t="str">
            <v>N</v>
          </cell>
          <cell r="O717" t="str">
            <v>N</v>
          </cell>
          <cell r="P717" t="str">
            <v>N</v>
          </cell>
          <cell r="Q717" t="str">
            <v>N</v>
          </cell>
          <cell r="R717">
            <v>1</v>
          </cell>
        </row>
        <row r="718">
          <cell r="A718" t="str">
            <v>NI018X</v>
          </cell>
          <cell r="B718" t="str">
            <v xml:space="preserve">Limavady Borough Council                          </v>
          </cell>
          <cell r="C718" t="str">
            <v>N018GP</v>
          </cell>
          <cell r="D718" t="str">
            <v>T</v>
          </cell>
          <cell r="E718" t="str">
            <v xml:space="preserve">GP - Limavady Borough Council                     </v>
          </cell>
          <cell r="F718" t="str">
            <v>Y</v>
          </cell>
          <cell r="G718" t="str">
            <v>N</v>
          </cell>
          <cell r="H718" t="str">
            <v>N</v>
          </cell>
          <cell r="I718" t="str">
            <v>N</v>
          </cell>
          <cell r="J718" t="str">
            <v>N</v>
          </cell>
          <cell r="K718" t="str">
            <v>N</v>
          </cell>
          <cell r="L718" t="str">
            <v>N</v>
          </cell>
          <cell r="M718" t="str">
            <v>Y</v>
          </cell>
          <cell r="N718" t="str">
            <v>N</v>
          </cell>
          <cell r="O718" t="str">
            <v>N</v>
          </cell>
          <cell r="P718" t="str">
            <v>N</v>
          </cell>
          <cell r="Q718" t="str">
            <v>N</v>
          </cell>
          <cell r="R718">
            <v>1</v>
          </cell>
        </row>
        <row r="719">
          <cell r="A719" t="str">
            <v>NI019X</v>
          </cell>
          <cell r="B719" t="str">
            <v xml:space="preserve">Lisburn Borough Council                           </v>
          </cell>
          <cell r="C719" t="str">
            <v>N019GP</v>
          </cell>
          <cell r="D719" t="str">
            <v>T</v>
          </cell>
          <cell r="E719" t="str">
            <v xml:space="preserve">GP - Lisburn Borough Council                      </v>
          </cell>
          <cell r="F719" t="str">
            <v>Y</v>
          </cell>
          <cell r="G719" t="str">
            <v>N</v>
          </cell>
          <cell r="H719" t="str">
            <v>N</v>
          </cell>
          <cell r="I719" t="str">
            <v>N</v>
          </cell>
          <cell r="J719" t="str">
            <v>N</v>
          </cell>
          <cell r="K719" t="str">
            <v>N</v>
          </cell>
          <cell r="L719" t="str">
            <v>N</v>
          </cell>
          <cell r="M719" t="str">
            <v>Y</v>
          </cell>
          <cell r="N719" t="str">
            <v>N</v>
          </cell>
          <cell r="O719" t="str">
            <v>N</v>
          </cell>
          <cell r="P719" t="str">
            <v>N</v>
          </cell>
          <cell r="Q719" t="str">
            <v>N</v>
          </cell>
          <cell r="R719">
            <v>1</v>
          </cell>
        </row>
        <row r="720">
          <cell r="A720" t="str">
            <v>NI020X</v>
          </cell>
          <cell r="B720" t="str">
            <v xml:space="preserve">Magherafelt District Council                      </v>
          </cell>
          <cell r="C720" t="str">
            <v>N020GP</v>
          </cell>
          <cell r="D720" t="str">
            <v>T</v>
          </cell>
          <cell r="E720" t="str">
            <v xml:space="preserve">GP - Magherafelt District Council                 </v>
          </cell>
          <cell r="F720" t="str">
            <v>Y</v>
          </cell>
          <cell r="G720" t="str">
            <v>N</v>
          </cell>
          <cell r="H720" t="str">
            <v>N</v>
          </cell>
          <cell r="I720" t="str">
            <v>N</v>
          </cell>
          <cell r="J720" t="str">
            <v>N</v>
          </cell>
          <cell r="K720" t="str">
            <v>N</v>
          </cell>
          <cell r="L720" t="str">
            <v>N</v>
          </cell>
          <cell r="M720" t="str">
            <v>Y</v>
          </cell>
          <cell r="N720" t="str">
            <v>N</v>
          </cell>
          <cell r="O720" t="str">
            <v>N</v>
          </cell>
          <cell r="P720" t="str">
            <v>N</v>
          </cell>
          <cell r="Q720" t="str">
            <v>N</v>
          </cell>
          <cell r="R720">
            <v>1</v>
          </cell>
        </row>
        <row r="721">
          <cell r="A721" t="str">
            <v>NI021X</v>
          </cell>
          <cell r="B721" t="str">
            <v xml:space="preserve">Moyle District Council                            </v>
          </cell>
          <cell r="C721" t="str">
            <v>N021GP</v>
          </cell>
          <cell r="D721" t="str">
            <v>T</v>
          </cell>
          <cell r="E721" t="str">
            <v xml:space="preserve">GP - Moyle District Council                       </v>
          </cell>
          <cell r="F721" t="str">
            <v>Y</v>
          </cell>
          <cell r="G721" t="str">
            <v>N</v>
          </cell>
          <cell r="H721" t="str">
            <v>N</v>
          </cell>
          <cell r="I721" t="str">
            <v>N</v>
          </cell>
          <cell r="J721" t="str">
            <v>N</v>
          </cell>
          <cell r="K721" t="str">
            <v>N</v>
          </cell>
          <cell r="L721" t="str">
            <v>N</v>
          </cell>
          <cell r="M721" t="str">
            <v>Y</v>
          </cell>
          <cell r="N721" t="str">
            <v>N</v>
          </cell>
          <cell r="O721" t="str">
            <v>N</v>
          </cell>
          <cell r="P721" t="str">
            <v>N</v>
          </cell>
          <cell r="Q721" t="str">
            <v>N</v>
          </cell>
          <cell r="R721">
            <v>1</v>
          </cell>
        </row>
        <row r="722">
          <cell r="A722" t="str">
            <v>NI022X</v>
          </cell>
          <cell r="B722" t="str">
            <v xml:space="preserve">Newry and Mourne District Council                 </v>
          </cell>
          <cell r="C722" t="str">
            <v>N022GP</v>
          </cell>
          <cell r="D722" t="str">
            <v>T</v>
          </cell>
          <cell r="E722" t="str">
            <v xml:space="preserve">GP - Newry and Mourne District Council            </v>
          </cell>
          <cell r="F722" t="str">
            <v>Y</v>
          </cell>
          <cell r="G722" t="str">
            <v>N</v>
          </cell>
          <cell r="H722" t="str">
            <v>N</v>
          </cell>
          <cell r="I722" t="str">
            <v>N</v>
          </cell>
          <cell r="J722" t="str">
            <v>N</v>
          </cell>
          <cell r="K722" t="str">
            <v>N</v>
          </cell>
          <cell r="L722" t="str">
            <v>N</v>
          </cell>
          <cell r="M722" t="str">
            <v>Y</v>
          </cell>
          <cell r="N722" t="str">
            <v>N</v>
          </cell>
          <cell r="O722" t="str">
            <v>N</v>
          </cell>
          <cell r="P722" t="str">
            <v>N</v>
          </cell>
          <cell r="Q722" t="str">
            <v>N</v>
          </cell>
          <cell r="R722">
            <v>1</v>
          </cell>
        </row>
        <row r="723">
          <cell r="A723" t="str">
            <v>NI023X</v>
          </cell>
          <cell r="B723" t="str">
            <v xml:space="preserve">Newtownabbey Borough Council                      </v>
          </cell>
          <cell r="C723" t="str">
            <v>N023GP</v>
          </cell>
          <cell r="D723" t="str">
            <v>T</v>
          </cell>
          <cell r="E723" t="str">
            <v xml:space="preserve">GP - Newtownabbey Borough Council                 </v>
          </cell>
          <cell r="F723" t="str">
            <v>Y</v>
          </cell>
          <cell r="G723" t="str">
            <v>N</v>
          </cell>
          <cell r="H723" t="str">
            <v>N</v>
          </cell>
          <cell r="I723" t="str">
            <v>N</v>
          </cell>
          <cell r="J723" t="str">
            <v>N</v>
          </cell>
          <cell r="K723" t="str">
            <v>N</v>
          </cell>
          <cell r="L723" t="str">
            <v>N</v>
          </cell>
          <cell r="M723" t="str">
            <v>Y</v>
          </cell>
          <cell r="N723" t="str">
            <v>N</v>
          </cell>
          <cell r="O723" t="str">
            <v>N</v>
          </cell>
          <cell r="P723" t="str">
            <v>N</v>
          </cell>
          <cell r="Q723" t="str">
            <v>N</v>
          </cell>
          <cell r="R723">
            <v>1</v>
          </cell>
        </row>
        <row r="724">
          <cell r="A724" t="str">
            <v>NI024X</v>
          </cell>
          <cell r="B724" t="str">
            <v xml:space="preserve">North Down Borough Council                        </v>
          </cell>
          <cell r="C724" t="str">
            <v>N024GP</v>
          </cell>
          <cell r="D724" t="str">
            <v>T</v>
          </cell>
          <cell r="E724" t="str">
            <v xml:space="preserve">GP - North Down Borough Council                   </v>
          </cell>
          <cell r="F724" t="str">
            <v>Y</v>
          </cell>
          <cell r="G724" t="str">
            <v>N</v>
          </cell>
          <cell r="H724" t="str">
            <v>N</v>
          </cell>
          <cell r="I724" t="str">
            <v>N</v>
          </cell>
          <cell r="J724" t="str">
            <v>N</v>
          </cell>
          <cell r="K724" t="str">
            <v>N</v>
          </cell>
          <cell r="L724" t="str">
            <v>N</v>
          </cell>
          <cell r="M724" t="str">
            <v>Y</v>
          </cell>
          <cell r="N724" t="str">
            <v>N</v>
          </cell>
          <cell r="O724" t="str">
            <v>N</v>
          </cell>
          <cell r="P724" t="str">
            <v>N</v>
          </cell>
          <cell r="Q724" t="str">
            <v>N</v>
          </cell>
          <cell r="R724">
            <v>1</v>
          </cell>
        </row>
        <row r="725">
          <cell r="A725" t="str">
            <v>NI025X</v>
          </cell>
          <cell r="B725" t="str">
            <v xml:space="preserve">Omagh District Council                            </v>
          </cell>
          <cell r="C725" t="str">
            <v>N025GP</v>
          </cell>
          <cell r="D725" t="str">
            <v>T</v>
          </cell>
          <cell r="E725" t="str">
            <v xml:space="preserve">GP - Omagh District Council                       </v>
          </cell>
          <cell r="F725" t="str">
            <v>Y</v>
          </cell>
          <cell r="G725" t="str">
            <v>N</v>
          </cell>
          <cell r="H725" t="str">
            <v>N</v>
          </cell>
          <cell r="I725" t="str">
            <v>N</v>
          </cell>
          <cell r="J725" t="str">
            <v>N</v>
          </cell>
          <cell r="K725" t="str">
            <v>N</v>
          </cell>
          <cell r="L725" t="str">
            <v>N</v>
          </cell>
          <cell r="M725" t="str">
            <v>Y</v>
          </cell>
          <cell r="N725" t="str">
            <v>N</v>
          </cell>
          <cell r="O725" t="str">
            <v>N</v>
          </cell>
          <cell r="P725" t="str">
            <v>N</v>
          </cell>
          <cell r="Q725" t="str">
            <v>N</v>
          </cell>
          <cell r="R725">
            <v>1</v>
          </cell>
        </row>
        <row r="726">
          <cell r="A726" t="str">
            <v>NI026X</v>
          </cell>
          <cell r="B726" t="str">
            <v xml:space="preserve">Strabane District Council                         </v>
          </cell>
          <cell r="C726" t="str">
            <v>N026GP</v>
          </cell>
          <cell r="D726" t="str">
            <v>T</v>
          </cell>
          <cell r="E726" t="str">
            <v xml:space="preserve">GP - Strabane District Council                    </v>
          </cell>
          <cell r="F726" t="str">
            <v>Y</v>
          </cell>
          <cell r="G726" t="str">
            <v>N</v>
          </cell>
          <cell r="H726" t="str">
            <v>N</v>
          </cell>
          <cell r="I726" t="str">
            <v>N</v>
          </cell>
          <cell r="J726" t="str">
            <v>N</v>
          </cell>
          <cell r="K726" t="str">
            <v>N</v>
          </cell>
          <cell r="L726" t="str">
            <v>N</v>
          </cell>
          <cell r="M726" t="str">
            <v>Y</v>
          </cell>
          <cell r="N726" t="str">
            <v>N</v>
          </cell>
          <cell r="O726" t="str">
            <v>N</v>
          </cell>
          <cell r="P726" t="str">
            <v>N</v>
          </cell>
          <cell r="Q726" t="str">
            <v>N</v>
          </cell>
          <cell r="R726">
            <v>1</v>
          </cell>
        </row>
        <row r="727">
          <cell r="A727" t="str">
            <v>NI027X</v>
          </cell>
          <cell r="B727" t="str">
            <v xml:space="preserve">ARC 21 Joint Committee                            </v>
          </cell>
          <cell r="C727" t="str">
            <v>N027GP</v>
          </cell>
          <cell r="D727" t="str">
            <v>T</v>
          </cell>
          <cell r="E727" t="str">
            <v xml:space="preserve">GP - ARC 21 Joint Committee                       </v>
          </cell>
          <cell r="F727" t="str">
            <v>Y</v>
          </cell>
          <cell r="G727" t="str">
            <v>N</v>
          </cell>
          <cell r="H727" t="str">
            <v>N</v>
          </cell>
          <cell r="I727" t="str">
            <v>N</v>
          </cell>
          <cell r="J727" t="str">
            <v>N</v>
          </cell>
          <cell r="K727" t="str">
            <v>N</v>
          </cell>
          <cell r="L727" t="str">
            <v>N</v>
          </cell>
          <cell r="M727" t="str">
            <v>Y</v>
          </cell>
          <cell r="N727" t="str">
            <v>N</v>
          </cell>
          <cell r="O727" t="str">
            <v>N</v>
          </cell>
          <cell r="P727" t="str">
            <v>N</v>
          </cell>
          <cell r="Q727" t="str">
            <v>N</v>
          </cell>
          <cell r="R727">
            <v>1</v>
          </cell>
        </row>
        <row r="728">
          <cell r="A728" t="str">
            <v>NIF822</v>
          </cell>
          <cell r="B728" t="str">
            <v xml:space="preserve">National Insurance Fund                           </v>
          </cell>
          <cell r="C728" t="str">
            <v>NIF8GP</v>
          </cell>
          <cell r="D728" t="str">
            <v>T</v>
          </cell>
          <cell r="E728" t="str">
            <v xml:space="preserve">GP - National Insurance Fund                      </v>
          </cell>
          <cell r="F728" t="str">
            <v>Y</v>
          </cell>
          <cell r="G728" t="str">
            <v>N</v>
          </cell>
          <cell r="H728" t="str">
            <v>Y</v>
          </cell>
          <cell r="I728" t="str">
            <v>N</v>
          </cell>
          <cell r="J728" t="str">
            <v>N</v>
          </cell>
          <cell r="K728" t="str">
            <v>N</v>
          </cell>
          <cell r="L728" t="str">
            <v>N</v>
          </cell>
          <cell r="M728" t="str">
            <v>N</v>
          </cell>
          <cell r="N728" t="str">
            <v>N</v>
          </cell>
          <cell r="O728" t="str">
            <v>N</v>
          </cell>
          <cell r="P728" t="str">
            <v>N</v>
          </cell>
          <cell r="Q728" t="str">
            <v>N</v>
          </cell>
          <cell r="R728">
            <v>0</v>
          </cell>
        </row>
        <row r="729">
          <cell r="A729" t="str">
            <v>NIL206</v>
          </cell>
          <cell r="B729" t="str">
            <v xml:space="preserve">Northern Ireland LG Offices Superannuation Scheme </v>
          </cell>
          <cell r="C729" t="str">
            <v>NILIGP</v>
          </cell>
          <cell r="D729" t="str">
            <v>T</v>
          </cell>
          <cell r="E729" t="str">
            <v>IGP - Northern Ireland LG Offices Superannuation S</v>
          </cell>
          <cell r="F729" t="str">
            <v>Y</v>
          </cell>
          <cell r="G729" t="str">
            <v>N</v>
          </cell>
          <cell r="H729" t="str">
            <v>Y</v>
          </cell>
          <cell r="I729" t="str">
            <v>N</v>
          </cell>
          <cell r="J729" t="str">
            <v>N</v>
          </cell>
          <cell r="K729" t="str">
            <v>N</v>
          </cell>
          <cell r="L729" t="str">
            <v>N</v>
          </cell>
          <cell r="M729" t="str">
            <v>N</v>
          </cell>
          <cell r="N729" t="str">
            <v>N</v>
          </cell>
          <cell r="O729" t="str">
            <v>N</v>
          </cell>
          <cell r="P729" t="str">
            <v>N</v>
          </cell>
          <cell r="Q729" t="str">
            <v>N</v>
          </cell>
          <cell r="R729">
            <v>0</v>
          </cell>
        </row>
        <row r="730">
          <cell r="A730" t="str">
            <v>NIO097</v>
          </cell>
          <cell r="B730" t="str">
            <v xml:space="preserve">Northern Ireland Office                           </v>
          </cell>
          <cell r="C730" t="str">
            <v>NIO0GP</v>
          </cell>
          <cell r="D730" t="str">
            <v>T</v>
          </cell>
          <cell r="E730" t="str">
            <v xml:space="preserve">GP - Northern Ireland Office                      </v>
          </cell>
          <cell r="F730" t="str">
            <v>Y</v>
          </cell>
          <cell r="G730" t="str">
            <v>N</v>
          </cell>
          <cell r="H730" t="str">
            <v>Y</v>
          </cell>
          <cell r="I730" t="str">
            <v>N</v>
          </cell>
          <cell r="J730" t="str">
            <v>N</v>
          </cell>
          <cell r="K730" t="str">
            <v>N</v>
          </cell>
          <cell r="L730" t="str">
            <v>N</v>
          </cell>
          <cell r="M730" t="str">
            <v>N</v>
          </cell>
          <cell r="N730" t="str">
            <v>N</v>
          </cell>
          <cell r="O730" t="str">
            <v>N</v>
          </cell>
          <cell r="P730" t="str">
            <v>N</v>
          </cell>
          <cell r="Q730" t="str">
            <v>N</v>
          </cell>
          <cell r="R730">
            <v>0</v>
          </cell>
        </row>
        <row r="731">
          <cell r="A731" t="str">
            <v>NIP097</v>
          </cell>
          <cell r="B731" t="str">
            <v xml:space="preserve">Northern Ireland Policing Board                   </v>
          </cell>
          <cell r="C731" t="str">
            <v>NIPIGP</v>
          </cell>
          <cell r="D731" t="str">
            <v>T</v>
          </cell>
          <cell r="E731" t="str">
            <v xml:space="preserve">IGP - Northern Ireland Policing Board             </v>
          </cell>
          <cell r="F731" t="str">
            <v>Y</v>
          </cell>
          <cell r="G731" t="str">
            <v>N</v>
          </cell>
          <cell r="H731" t="str">
            <v>Y</v>
          </cell>
          <cell r="I731" t="str">
            <v>N</v>
          </cell>
          <cell r="J731" t="str">
            <v>N</v>
          </cell>
          <cell r="K731" t="str">
            <v>N</v>
          </cell>
          <cell r="L731" t="str">
            <v>N</v>
          </cell>
          <cell r="M731" t="str">
            <v>N</v>
          </cell>
          <cell r="N731" t="str">
            <v>N</v>
          </cell>
          <cell r="O731" t="str">
            <v>N</v>
          </cell>
          <cell r="P731" t="str">
            <v>N</v>
          </cell>
          <cell r="Q731" t="str">
            <v>N</v>
          </cell>
          <cell r="R731">
            <v>0</v>
          </cell>
        </row>
        <row r="732">
          <cell r="A732" t="str">
            <v>NIS202</v>
          </cell>
          <cell r="B732" t="str">
            <v xml:space="preserve">Northern Ireland Screen Commission                </v>
          </cell>
          <cell r="C732" t="str">
            <v>NISIGP</v>
          </cell>
          <cell r="D732" t="str">
            <v>T</v>
          </cell>
          <cell r="E732" t="str">
            <v xml:space="preserve">IGP - Northern Ireland Screen Commission          </v>
          </cell>
          <cell r="F732" t="str">
            <v>Y</v>
          </cell>
          <cell r="G732" t="str">
            <v>N</v>
          </cell>
          <cell r="H732" t="str">
            <v>Y</v>
          </cell>
          <cell r="I732" t="str">
            <v>N</v>
          </cell>
          <cell r="J732" t="str">
            <v>N</v>
          </cell>
          <cell r="K732" t="str">
            <v>N</v>
          </cell>
          <cell r="L732" t="str">
            <v>N</v>
          </cell>
          <cell r="M732" t="str">
            <v>N</v>
          </cell>
          <cell r="N732" t="str">
            <v>N</v>
          </cell>
          <cell r="O732" t="str">
            <v>N</v>
          </cell>
          <cell r="P732" t="str">
            <v>N</v>
          </cell>
          <cell r="Q732" t="str">
            <v>N</v>
          </cell>
          <cell r="R732">
            <v>0</v>
          </cell>
        </row>
        <row r="733">
          <cell r="A733" t="str">
            <v>NISCT1</v>
          </cell>
          <cell r="B733" t="str">
            <v xml:space="preserve">Belfast Health and Social Care Trust              </v>
          </cell>
          <cell r="C733" t="str">
            <v>CT1IGP</v>
          </cell>
          <cell r="D733" t="str">
            <v>T</v>
          </cell>
          <cell r="E733" t="str">
            <v xml:space="preserve">IGP - Belfast Health and Social Care Trust        </v>
          </cell>
          <cell r="F733" t="str">
            <v>Y</v>
          </cell>
          <cell r="G733" t="str">
            <v>N</v>
          </cell>
          <cell r="H733" t="str">
            <v>Y</v>
          </cell>
          <cell r="I733" t="str">
            <v>N</v>
          </cell>
          <cell r="J733" t="str">
            <v>N</v>
          </cell>
          <cell r="K733" t="str">
            <v>N</v>
          </cell>
          <cell r="L733" t="str">
            <v>N</v>
          </cell>
          <cell r="M733" t="str">
            <v>N</v>
          </cell>
          <cell r="N733" t="str">
            <v>N</v>
          </cell>
          <cell r="O733" t="str">
            <v>N</v>
          </cell>
          <cell r="P733" t="str">
            <v>N</v>
          </cell>
          <cell r="Q733" t="str">
            <v>N</v>
          </cell>
          <cell r="R733">
            <v>0</v>
          </cell>
        </row>
        <row r="734">
          <cell r="A734" t="str">
            <v>NISCT2</v>
          </cell>
          <cell r="B734" t="str">
            <v xml:space="preserve">Northern Health and Social Care Trust             </v>
          </cell>
          <cell r="C734" t="str">
            <v>CT2IGP</v>
          </cell>
          <cell r="D734" t="str">
            <v>T</v>
          </cell>
          <cell r="E734" t="str">
            <v xml:space="preserve">IGP - Northern Health and Social Care Trust       </v>
          </cell>
          <cell r="F734" t="str">
            <v>Y</v>
          </cell>
          <cell r="G734" t="str">
            <v>N</v>
          </cell>
          <cell r="H734" t="str">
            <v>Y</v>
          </cell>
          <cell r="I734" t="str">
            <v>N</v>
          </cell>
          <cell r="J734" t="str">
            <v>N</v>
          </cell>
          <cell r="K734" t="str">
            <v>N</v>
          </cell>
          <cell r="L734" t="str">
            <v>N</v>
          </cell>
          <cell r="M734" t="str">
            <v>N</v>
          </cell>
          <cell r="N734" t="str">
            <v>N</v>
          </cell>
          <cell r="O734" t="str">
            <v>N</v>
          </cell>
          <cell r="P734" t="str">
            <v>N</v>
          </cell>
          <cell r="Q734" t="str">
            <v>N</v>
          </cell>
          <cell r="R734">
            <v>0</v>
          </cell>
        </row>
        <row r="735">
          <cell r="A735" t="str">
            <v>NISCT3</v>
          </cell>
          <cell r="B735" t="str">
            <v xml:space="preserve">South Eastern Health and Social Care Trust        </v>
          </cell>
          <cell r="C735" t="str">
            <v>CT3IGP</v>
          </cell>
          <cell r="D735" t="str">
            <v>T</v>
          </cell>
          <cell r="E735" t="str">
            <v xml:space="preserve">IGP - South Eastern Health and Social Care Trust  </v>
          </cell>
          <cell r="F735" t="str">
            <v>Y</v>
          </cell>
          <cell r="G735" t="str">
            <v>N</v>
          </cell>
          <cell r="H735" t="str">
            <v>Y</v>
          </cell>
          <cell r="I735" t="str">
            <v>N</v>
          </cell>
          <cell r="J735" t="str">
            <v>N</v>
          </cell>
          <cell r="K735" t="str">
            <v>N</v>
          </cell>
          <cell r="L735" t="str">
            <v>N</v>
          </cell>
          <cell r="M735" t="str">
            <v>N</v>
          </cell>
          <cell r="N735" t="str">
            <v>N</v>
          </cell>
          <cell r="O735" t="str">
            <v>N</v>
          </cell>
          <cell r="P735" t="str">
            <v>N</v>
          </cell>
          <cell r="Q735" t="str">
            <v>N</v>
          </cell>
          <cell r="R735">
            <v>0</v>
          </cell>
        </row>
        <row r="736">
          <cell r="A736" t="str">
            <v>NISCT4</v>
          </cell>
          <cell r="B736" t="str">
            <v xml:space="preserve">Southern Health and Social Care Trust             </v>
          </cell>
          <cell r="C736" t="str">
            <v>CT4IGP</v>
          </cell>
          <cell r="D736" t="str">
            <v>T</v>
          </cell>
          <cell r="E736" t="str">
            <v xml:space="preserve">IGP - Southern Health and Social Care Trust       </v>
          </cell>
          <cell r="F736" t="str">
            <v>Y</v>
          </cell>
          <cell r="G736" t="str">
            <v>N</v>
          </cell>
          <cell r="H736" t="str">
            <v>Y</v>
          </cell>
          <cell r="I736" t="str">
            <v>N</v>
          </cell>
          <cell r="J736" t="str">
            <v>N</v>
          </cell>
          <cell r="K736" t="str">
            <v>N</v>
          </cell>
          <cell r="L736" t="str">
            <v>N</v>
          </cell>
          <cell r="M736" t="str">
            <v>N</v>
          </cell>
          <cell r="N736" t="str">
            <v>N</v>
          </cell>
          <cell r="O736" t="str">
            <v>N</v>
          </cell>
          <cell r="P736" t="str">
            <v>N</v>
          </cell>
          <cell r="Q736" t="str">
            <v>N</v>
          </cell>
          <cell r="R736">
            <v>0</v>
          </cell>
        </row>
        <row r="737">
          <cell r="A737" t="str">
            <v>NISCT5</v>
          </cell>
          <cell r="B737" t="str">
            <v xml:space="preserve">Western Health and Social Care Trust              </v>
          </cell>
          <cell r="C737" t="str">
            <v>CT5IGP</v>
          </cell>
          <cell r="D737" t="str">
            <v>T</v>
          </cell>
          <cell r="E737" t="str">
            <v xml:space="preserve">IGP - Western Health and Social Care Trust        </v>
          </cell>
          <cell r="F737" t="str">
            <v>Y</v>
          </cell>
          <cell r="G737" t="str">
            <v>N</v>
          </cell>
          <cell r="H737" t="str">
            <v>Y</v>
          </cell>
          <cell r="I737" t="str">
            <v>N</v>
          </cell>
          <cell r="J737" t="str">
            <v>N</v>
          </cell>
          <cell r="K737" t="str">
            <v>N</v>
          </cell>
          <cell r="L737" t="str">
            <v>N</v>
          </cell>
          <cell r="M737" t="str">
            <v>N</v>
          </cell>
          <cell r="N737" t="str">
            <v>N</v>
          </cell>
          <cell r="O737" t="str">
            <v>N</v>
          </cell>
          <cell r="P737" t="str">
            <v>N</v>
          </cell>
          <cell r="Q737" t="str">
            <v>N</v>
          </cell>
          <cell r="R737">
            <v>0</v>
          </cell>
        </row>
        <row r="738">
          <cell r="A738" t="str">
            <v>NIW099</v>
          </cell>
          <cell r="B738" t="str">
            <v xml:space="preserve">Northern Ireland Water Ltd                        </v>
          </cell>
          <cell r="C738" t="str">
            <v>NIWGRP</v>
          </cell>
          <cell r="D738" t="str">
            <v>T</v>
          </cell>
          <cell r="E738" t="str">
            <v xml:space="preserve">GRP - Northern Ireland Water Ltd                  </v>
          </cell>
          <cell r="F738" t="str">
            <v>Y</v>
          </cell>
          <cell r="G738" t="str">
            <v>N</v>
          </cell>
          <cell r="H738" t="str">
            <v>Y</v>
          </cell>
          <cell r="I738" t="str">
            <v>N</v>
          </cell>
          <cell r="J738" t="str">
            <v>N</v>
          </cell>
          <cell r="K738" t="str">
            <v>N</v>
          </cell>
          <cell r="L738" t="str">
            <v>N</v>
          </cell>
          <cell r="M738" t="str">
            <v>N</v>
          </cell>
          <cell r="N738" t="str">
            <v>N</v>
          </cell>
          <cell r="O738" t="str">
            <v>N</v>
          </cell>
          <cell r="P738" t="str">
            <v>N</v>
          </cell>
          <cell r="Q738" t="str">
            <v>N</v>
          </cell>
          <cell r="R738">
            <v>0</v>
          </cell>
        </row>
        <row r="739">
          <cell r="A739" t="str">
            <v>NLB048</v>
          </cell>
          <cell r="B739" t="str">
            <v xml:space="preserve">Big Lottery Fund                                  </v>
          </cell>
          <cell r="C739" t="str">
            <v>DCMCLS</v>
          </cell>
          <cell r="D739" t="str">
            <v>T</v>
          </cell>
          <cell r="E739" t="str">
            <v xml:space="preserve">CLS - DEPARTMENT FOR CULTURE MEDIA &amp; SPORT        </v>
          </cell>
          <cell r="F739" t="str">
            <v>Y</v>
          </cell>
          <cell r="G739" t="str">
            <v>N</v>
          </cell>
          <cell r="H739" t="str">
            <v>Y</v>
          </cell>
          <cell r="I739" t="str">
            <v>N</v>
          </cell>
          <cell r="J739" t="str">
            <v>N</v>
          </cell>
          <cell r="K739" t="str">
            <v>N</v>
          </cell>
          <cell r="L739" t="str">
            <v>N</v>
          </cell>
          <cell r="M739" t="str">
            <v>N</v>
          </cell>
          <cell r="N739" t="str">
            <v>N</v>
          </cell>
          <cell r="O739" t="str">
            <v>N</v>
          </cell>
          <cell r="P739" t="str">
            <v>N</v>
          </cell>
          <cell r="Q739" t="str">
            <v>N</v>
          </cell>
          <cell r="R739">
            <v>0</v>
          </cell>
        </row>
        <row r="740">
          <cell r="A740" t="str">
            <v>NLD048</v>
          </cell>
          <cell r="B740" t="str">
            <v xml:space="preserve">National Lottery Distribution Fund                </v>
          </cell>
          <cell r="C740" t="str">
            <v>NLD0GP</v>
          </cell>
          <cell r="D740" t="str">
            <v>T</v>
          </cell>
          <cell r="E740" t="str">
            <v xml:space="preserve">GP - National Lottery Distribution Fund           </v>
          </cell>
          <cell r="F740" t="str">
            <v>Y</v>
          </cell>
          <cell r="G740" t="str">
            <v>N</v>
          </cell>
          <cell r="H740" t="str">
            <v>Y</v>
          </cell>
          <cell r="I740" t="str">
            <v>N</v>
          </cell>
          <cell r="J740" t="str">
            <v>N</v>
          </cell>
          <cell r="K740" t="str">
            <v>N</v>
          </cell>
          <cell r="L740" t="str">
            <v>N</v>
          </cell>
          <cell r="M740" t="str">
            <v>N</v>
          </cell>
          <cell r="N740" t="str">
            <v>N</v>
          </cell>
          <cell r="O740" t="str">
            <v>N</v>
          </cell>
          <cell r="P740" t="str">
            <v>N</v>
          </cell>
          <cell r="Q740" t="str">
            <v>N</v>
          </cell>
          <cell r="R740">
            <v>0</v>
          </cell>
        </row>
        <row r="741">
          <cell r="A741" t="str">
            <v>NLF888</v>
          </cell>
          <cell r="B741" t="str">
            <v xml:space="preserve">National Loans Fund                               </v>
          </cell>
          <cell r="C741" t="str">
            <v>NLF8GP</v>
          </cell>
          <cell r="D741" t="str">
            <v>T</v>
          </cell>
          <cell r="E741" t="str">
            <v xml:space="preserve">GP - National Loans Fund                          </v>
          </cell>
          <cell r="F741" t="str">
            <v>Y</v>
          </cell>
          <cell r="G741" t="str">
            <v>N</v>
          </cell>
          <cell r="H741" t="str">
            <v>Y</v>
          </cell>
          <cell r="I741" t="str">
            <v>N</v>
          </cell>
          <cell r="J741" t="str">
            <v>N</v>
          </cell>
          <cell r="K741" t="str">
            <v>N</v>
          </cell>
          <cell r="L741" t="str">
            <v>N</v>
          </cell>
          <cell r="M741" t="str">
            <v>N</v>
          </cell>
          <cell r="N741" t="str">
            <v>N</v>
          </cell>
          <cell r="O741" t="str">
            <v>N</v>
          </cell>
          <cell r="P741" t="str">
            <v>N</v>
          </cell>
          <cell r="Q741" t="str">
            <v>N</v>
          </cell>
          <cell r="R741">
            <v>0</v>
          </cell>
        </row>
        <row r="742">
          <cell r="A742" t="str">
            <v>NLG999</v>
          </cell>
          <cell r="B742" t="str">
            <v xml:space="preserve">NI LG Adjustment/Input                            </v>
          </cell>
          <cell r="C742" t="str">
            <v>NLGGRP</v>
          </cell>
          <cell r="D742" t="str">
            <v>T</v>
          </cell>
          <cell r="E742" t="str">
            <v xml:space="preserve">NI LOCAL GOVERNMENT                               </v>
          </cell>
          <cell r="F742" t="str">
            <v>X</v>
          </cell>
          <cell r="G742" t="str">
            <v>N</v>
          </cell>
          <cell r="H742" t="str">
            <v>N</v>
          </cell>
          <cell r="I742" t="str">
            <v>N</v>
          </cell>
          <cell r="J742" t="str">
            <v>N</v>
          </cell>
          <cell r="K742" t="str">
            <v>N</v>
          </cell>
          <cell r="L742" t="str">
            <v>N</v>
          </cell>
          <cell r="M742" t="str">
            <v>N</v>
          </cell>
          <cell r="N742" t="str">
            <v>N</v>
          </cell>
          <cell r="O742" t="str">
            <v>N</v>
          </cell>
          <cell r="P742" t="str">
            <v>N</v>
          </cell>
          <cell r="Q742" t="str">
            <v>N</v>
          </cell>
          <cell r="R742">
            <v>0</v>
          </cell>
        </row>
        <row r="743">
          <cell r="A743" t="str">
            <v>NLL048</v>
          </cell>
          <cell r="B743" t="str">
            <v xml:space="preserve">National Lottery: UK Sport Lottery                </v>
          </cell>
          <cell r="C743" t="str">
            <v>DCMCLS</v>
          </cell>
          <cell r="D743" t="str">
            <v>T</v>
          </cell>
          <cell r="E743" t="str">
            <v xml:space="preserve">CLS - DEPARTMENT FOR CULTURE MEDIA &amp; SPORT        </v>
          </cell>
          <cell r="F743" t="str">
            <v>Y</v>
          </cell>
          <cell r="G743" t="str">
            <v>N</v>
          </cell>
          <cell r="H743" t="str">
            <v>Y</v>
          </cell>
          <cell r="I743" t="str">
            <v>N</v>
          </cell>
          <cell r="J743" t="str">
            <v>N</v>
          </cell>
          <cell r="K743" t="str">
            <v>N</v>
          </cell>
          <cell r="L743" t="str">
            <v>N</v>
          </cell>
          <cell r="M743" t="str">
            <v>N</v>
          </cell>
          <cell r="N743" t="str">
            <v>N</v>
          </cell>
          <cell r="O743" t="str">
            <v>N</v>
          </cell>
          <cell r="P743" t="str">
            <v>N</v>
          </cell>
          <cell r="Q743" t="str">
            <v>N</v>
          </cell>
          <cell r="R743">
            <v>0</v>
          </cell>
        </row>
        <row r="744">
          <cell r="A744" t="str">
            <v>NLS075</v>
          </cell>
          <cell r="B744" t="str">
            <v xml:space="preserve">National Library of Scotland                      </v>
          </cell>
          <cell r="C744" t="str">
            <v>NLS0GP</v>
          </cell>
          <cell r="D744" t="str">
            <v>T</v>
          </cell>
          <cell r="E744" t="str">
            <v xml:space="preserve">GP - National Library of Scotland                 </v>
          </cell>
          <cell r="F744" t="str">
            <v>Y</v>
          </cell>
          <cell r="G744" t="str">
            <v>N</v>
          </cell>
          <cell r="H744" t="str">
            <v>Y</v>
          </cell>
          <cell r="I744" t="str">
            <v>N</v>
          </cell>
          <cell r="J744" t="str">
            <v>N</v>
          </cell>
          <cell r="K744" t="str">
            <v>N</v>
          </cell>
          <cell r="L744" t="str">
            <v>N</v>
          </cell>
          <cell r="M744" t="str">
            <v>N</v>
          </cell>
          <cell r="N744" t="str">
            <v>N</v>
          </cell>
          <cell r="O744" t="str">
            <v>N</v>
          </cell>
          <cell r="P744" t="str">
            <v>N</v>
          </cell>
          <cell r="Q744" t="str">
            <v>N</v>
          </cell>
          <cell r="R744">
            <v>0</v>
          </cell>
        </row>
        <row r="745">
          <cell r="A745" t="str">
            <v>NLW090</v>
          </cell>
          <cell r="B745" t="str">
            <v xml:space="preserve">National Library of Wales                         </v>
          </cell>
          <cell r="C745" t="str">
            <v>NLW0GP</v>
          </cell>
          <cell r="D745" t="str">
            <v>T</v>
          </cell>
          <cell r="E745" t="str">
            <v xml:space="preserve">GP - National Library of Wales                    </v>
          </cell>
          <cell r="F745" t="str">
            <v>Y</v>
          </cell>
          <cell r="G745" t="str">
            <v>N</v>
          </cell>
          <cell r="H745" t="str">
            <v>Y</v>
          </cell>
          <cell r="I745" t="str">
            <v>N</v>
          </cell>
          <cell r="J745" t="str">
            <v>N</v>
          </cell>
          <cell r="K745" t="str">
            <v>N</v>
          </cell>
          <cell r="L745" t="str">
            <v>N</v>
          </cell>
          <cell r="M745" t="str">
            <v>N</v>
          </cell>
          <cell r="N745" t="str">
            <v>N</v>
          </cell>
          <cell r="O745" t="str">
            <v>N</v>
          </cell>
          <cell r="P745" t="str">
            <v>N</v>
          </cell>
          <cell r="Q745" t="str">
            <v>N</v>
          </cell>
          <cell r="R745">
            <v>0</v>
          </cell>
        </row>
        <row r="746">
          <cell r="A746" t="str">
            <v>NLY202</v>
          </cell>
          <cell r="B746" t="str">
            <v xml:space="preserve">Northern Ireland Library Authority                </v>
          </cell>
          <cell r="C746" t="str">
            <v>NLYIGP</v>
          </cell>
          <cell r="D746" t="str">
            <v>T</v>
          </cell>
          <cell r="E746" t="str">
            <v xml:space="preserve">IGP - Northern Ireland Library Authority          </v>
          </cell>
          <cell r="F746" t="str">
            <v>Y</v>
          </cell>
          <cell r="G746" t="str">
            <v>N</v>
          </cell>
          <cell r="H746" t="str">
            <v>Y</v>
          </cell>
          <cell r="I746" t="str">
            <v>N</v>
          </cell>
          <cell r="J746" t="str">
            <v>N</v>
          </cell>
          <cell r="K746" t="str">
            <v>N</v>
          </cell>
          <cell r="L746" t="str">
            <v>N</v>
          </cell>
          <cell r="M746" t="str">
            <v>N</v>
          </cell>
          <cell r="N746" t="str">
            <v>N</v>
          </cell>
          <cell r="O746" t="str">
            <v>N</v>
          </cell>
          <cell r="P746" t="str">
            <v>N</v>
          </cell>
          <cell r="Q746" t="str">
            <v>N</v>
          </cell>
          <cell r="R746">
            <v>0</v>
          </cell>
        </row>
        <row r="747">
          <cell r="A747" t="str">
            <v>NMG048</v>
          </cell>
          <cell r="B747" t="str">
            <v xml:space="preserve">National Museums Liverpool                        </v>
          </cell>
          <cell r="C747" t="str">
            <v>DCMCLS</v>
          </cell>
          <cell r="D747" t="str">
            <v>T</v>
          </cell>
          <cell r="E747" t="str">
            <v xml:space="preserve">CLS - DEPARTMENT FOR CULTURE MEDIA &amp; SPORT        </v>
          </cell>
          <cell r="F747" t="str">
            <v>Y</v>
          </cell>
          <cell r="G747" t="str">
            <v>N</v>
          </cell>
          <cell r="H747" t="str">
            <v>Y</v>
          </cell>
          <cell r="I747" t="str">
            <v>N</v>
          </cell>
          <cell r="J747" t="str">
            <v>N</v>
          </cell>
          <cell r="K747" t="str">
            <v>N</v>
          </cell>
          <cell r="L747" t="str">
            <v>N</v>
          </cell>
          <cell r="M747" t="str">
            <v>N</v>
          </cell>
          <cell r="N747" t="str">
            <v>N</v>
          </cell>
          <cell r="O747" t="str">
            <v>N</v>
          </cell>
          <cell r="P747" t="str">
            <v>N</v>
          </cell>
          <cell r="Q747" t="str">
            <v>N</v>
          </cell>
          <cell r="R747">
            <v>0</v>
          </cell>
        </row>
        <row r="748">
          <cell r="A748" t="str">
            <v>NMM048</v>
          </cell>
          <cell r="B748" t="str">
            <v xml:space="preserve">National Maritime Museum                          </v>
          </cell>
          <cell r="C748" t="str">
            <v>DCMCLS</v>
          </cell>
          <cell r="D748" t="str">
            <v>T</v>
          </cell>
          <cell r="E748" t="str">
            <v xml:space="preserve">CLS - DEPARTMENT FOR CULTURE MEDIA &amp; SPORT        </v>
          </cell>
          <cell r="F748" t="str">
            <v>Y</v>
          </cell>
          <cell r="G748" t="str">
            <v>N</v>
          </cell>
          <cell r="H748" t="str">
            <v>Y</v>
          </cell>
          <cell r="I748" t="str">
            <v>N</v>
          </cell>
          <cell r="J748" t="str">
            <v>N</v>
          </cell>
          <cell r="K748" t="str">
            <v>N</v>
          </cell>
          <cell r="L748" t="str">
            <v>N</v>
          </cell>
          <cell r="M748" t="str">
            <v>N</v>
          </cell>
          <cell r="N748" t="str">
            <v>N</v>
          </cell>
          <cell r="O748" t="str">
            <v>N</v>
          </cell>
          <cell r="P748" t="str">
            <v>N</v>
          </cell>
          <cell r="Q748" t="str">
            <v>N</v>
          </cell>
          <cell r="R748">
            <v>0</v>
          </cell>
        </row>
        <row r="749">
          <cell r="A749" t="str">
            <v>NMN202</v>
          </cell>
          <cell r="B749" t="str">
            <v>National Museums and Galleries of Northern Ireland</v>
          </cell>
          <cell r="C749" t="str">
            <v>NMNIGP</v>
          </cell>
          <cell r="D749" t="str">
            <v>T</v>
          </cell>
          <cell r="E749" t="str">
            <v>IGP - National Museums and Galleries of Northern I</v>
          </cell>
          <cell r="F749" t="str">
            <v>Y</v>
          </cell>
          <cell r="G749" t="str">
            <v>N</v>
          </cell>
          <cell r="H749" t="str">
            <v>Y</v>
          </cell>
          <cell r="I749" t="str">
            <v>N</v>
          </cell>
          <cell r="J749" t="str">
            <v>N</v>
          </cell>
          <cell r="K749" t="str">
            <v>N</v>
          </cell>
          <cell r="L749" t="str">
            <v>N</v>
          </cell>
          <cell r="M749" t="str">
            <v>N</v>
          </cell>
          <cell r="N749" t="str">
            <v>N</v>
          </cell>
          <cell r="O749" t="str">
            <v>N</v>
          </cell>
          <cell r="P749" t="str">
            <v>N</v>
          </cell>
          <cell r="Q749" t="str">
            <v>N</v>
          </cell>
          <cell r="R749">
            <v>0</v>
          </cell>
        </row>
        <row r="750">
          <cell r="A750" t="str">
            <v>NMS048</v>
          </cell>
          <cell r="B750" t="str">
            <v xml:space="preserve">National Museum of Science and Industry           </v>
          </cell>
          <cell r="C750" t="str">
            <v>DCMCLS</v>
          </cell>
          <cell r="D750" t="str">
            <v>T</v>
          </cell>
          <cell r="E750" t="str">
            <v xml:space="preserve">CLS - DEPARTMENT FOR CULTURE MEDIA &amp; SPORT        </v>
          </cell>
          <cell r="F750" t="str">
            <v>Y</v>
          </cell>
          <cell r="G750" t="str">
            <v>N</v>
          </cell>
          <cell r="H750" t="str">
            <v>Y</v>
          </cell>
          <cell r="I750" t="str">
            <v>N</v>
          </cell>
          <cell r="J750" t="str">
            <v>N</v>
          </cell>
          <cell r="K750" t="str">
            <v>N</v>
          </cell>
          <cell r="L750" t="str">
            <v>N</v>
          </cell>
          <cell r="M750" t="str">
            <v>N</v>
          </cell>
          <cell r="N750" t="str">
            <v>N</v>
          </cell>
          <cell r="O750" t="str">
            <v>N</v>
          </cell>
          <cell r="P750" t="str">
            <v>N</v>
          </cell>
          <cell r="Q750" t="str">
            <v>N</v>
          </cell>
          <cell r="R750">
            <v>0</v>
          </cell>
        </row>
        <row r="751">
          <cell r="A751" t="str">
            <v>NMU075</v>
          </cell>
          <cell r="B751" t="str">
            <v xml:space="preserve">National Museums of Scotland                      </v>
          </cell>
          <cell r="C751" t="str">
            <v>NMU0GP</v>
          </cell>
          <cell r="D751" t="str">
            <v>T</v>
          </cell>
          <cell r="E751" t="str">
            <v xml:space="preserve">GP - National Museums of Scotland                 </v>
          </cell>
          <cell r="F751" t="str">
            <v>Y</v>
          </cell>
          <cell r="G751" t="str">
            <v>N</v>
          </cell>
          <cell r="H751" t="str">
            <v>Y</v>
          </cell>
          <cell r="I751" t="str">
            <v>N</v>
          </cell>
          <cell r="J751" t="str">
            <v>N</v>
          </cell>
          <cell r="K751" t="str">
            <v>N</v>
          </cell>
          <cell r="L751" t="str">
            <v>N</v>
          </cell>
          <cell r="M751" t="str">
            <v>N</v>
          </cell>
          <cell r="N751" t="str">
            <v>N</v>
          </cell>
          <cell r="O751" t="str">
            <v>N</v>
          </cell>
          <cell r="P751" t="str">
            <v>N</v>
          </cell>
          <cell r="Q751" t="str">
            <v>N</v>
          </cell>
          <cell r="R751">
            <v>0</v>
          </cell>
        </row>
        <row r="752">
          <cell r="A752" t="str">
            <v>NMW090</v>
          </cell>
          <cell r="B752" t="str">
            <v xml:space="preserve">National Museums and Galleries of Wales           </v>
          </cell>
          <cell r="C752" t="str">
            <v>NMW0GP</v>
          </cell>
          <cell r="D752" t="str">
            <v>T</v>
          </cell>
          <cell r="E752" t="str">
            <v xml:space="preserve">GP - National Museums and Galleries of Wales      </v>
          </cell>
          <cell r="F752" t="str">
            <v>Y</v>
          </cell>
          <cell r="G752" t="str">
            <v>N</v>
          </cell>
          <cell r="H752" t="str">
            <v>Y</v>
          </cell>
          <cell r="I752" t="str">
            <v>N</v>
          </cell>
          <cell r="J752" t="str">
            <v>N</v>
          </cell>
          <cell r="K752" t="str">
            <v>N</v>
          </cell>
          <cell r="L752" t="str">
            <v>N</v>
          </cell>
          <cell r="M752" t="str">
            <v>N</v>
          </cell>
          <cell r="N752" t="str">
            <v>N</v>
          </cell>
          <cell r="O752" t="str">
            <v>N</v>
          </cell>
          <cell r="P752" t="str">
            <v>N</v>
          </cell>
          <cell r="Q752" t="str">
            <v>N</v>
          </cell>
          <cell r="R752">
            <v>0</v>
          </cell>
        </row>
        <row r="753">
          <cell r="A753" t="str">
            <v>NND999</v>
          </cell>
          <cell r="B753" t="str">
            <v>NON DOMESTIC RATES ADJUSTMENT/Input</v>
          </cell>
          <cell r="C753" t="str">
            <v>NNDGRP</v>
          </cell>
          <cell r="D753" t="str">
            <v>T</v>
          </cell>
          <cell r="E753" t="str">
            <v xml:space="preserve">NON DOMESTIC RATES                                </v>
          </cell>
          <cell r="F753" t="str">
            <v>X</v>
          </cell>
          <cell r="G753" t="str">
            <v>N</v>
          </cell>
          <cell r="H753" t="str">
            <v>Y</v>
          </cell>
          <cell r="I753" t="str">
            <v>N</v>
          </cell>
          <cell r="J753" t="str">
            <v>N</v>
          </cell>
          <cell r="K753" t="str">
            <v>N</v>
          </cell>
          <cell r="L753" t="str">
            <v>N</v>
          </cell>
          <cell r="M753" t="str">
            <v>N</v>
          </cell>
          <cell r="N753" t="str">
            <v>N</v>
          </cell>
          <cell r="O753" t="str">
            <v>N</v>
          </cell>
          <cell r="P753" t="str">
            <v>N</v>
          </cell>
          <cell r="Q753" t="str">
            <v>N</v>
          </cell>
          <cell r="R753">
            <v>0</v>
          </cell>
        </row>
        <row r="754">
          <cell r="A754" t="str">
            <v>NNH999</v>
          </cell>
          <cell r="B754" t="str">
            <v xml:space="preserve">NI NHST Adjustment/Input                          </v>
          </cell>
          <cell r="C754" t="str">
            <v>NINHGP</v>
          </cell>
          <cell r="D754" t="str">
            <v>T</v>
          </cell>
          <cell r="E754" t="str">
            <v xml:space="preserve">NORTHERN IRISH HEALTH &amp; SOCIAL SERVICES TRUST     </v>
          </cell>
          <cell r="F754" t="str">
            <v>X</v>
          </cell>
          <cell r="G754" t="str">
            <v>N</v>
          </cell>
          <cell r="H754" t="str">
            <v>Y</v>
          </cell>
          <cell r="I754" t="str">
            <v>N</v>
          </cell>
          <cell r="J754" t="str">
            <v>N</v>
          </cell>
          <cell r="K754" t="str">
            <v>N</v>
          </cell>
          <cell r="L754" t="str">
            <v>N</v>
          </cell>
          <cell r="M754" t="str">
            <v>N</v>
          </cell>
          <cell r="N754" t="str">
            <v>N</v>
          </cell>
          <cell r="O754" t="str">
            <v>N</v>
          </cell>
          <cell r="P754" t="str">
            <v>N</v>
          </cell>
          <cell r="Q754" t="str">
            <v>N</v>
          </cell>
          <cell r="R754">
            <v>0</v>
          </cell>
        </row>
        <row r="755">
          <cell r="A755" t="str">
            <v>NNL066</v>
          </cell>
          <cell r="B755" t="str">
            <v xml:space="preserve">National Nuclear Laboratory Ltd                   </v>
          </cell>
          <cell r="C755" t="str">
            <v>NNLGRP</v>
          </cell>
          <cell r="D755" t="str">
            <v>T</v>
          </cell>
          <cell r="E755" t="str">
            <v xml:space="preserve">GRP - National Nuclear Laboratory Ltd             </v>
          </cell>
          <cell r="F755" t="str">
            <v>Y</v>
          </cell>
          <cell r="G755" t="str">
            <v>N</v>
          </cell>
          <cell r="H755" t="str">
            <v>Y</v>
          </cell>
          <cell r="I755" t="str">
            <v>N</v>
          </cell>
          <cell r="J755" t="str">
            <v>N</v>
          </cell>
          <cell r="K755" t="str">
            <v>N</v>
          </cell>
          <cell r="L755" t="str">
            <v>N</v>
          </cell>
          <cell r="M755" t="str">
            <v>N</v>
          </cell>
          <cell r="N755" t="str">
            <v>N</v>
          </cell>
          <cell r="O755" t="str">
            <v>N</v>
          </cell>
          <cell r="P755" t="str">
            <v>N</v>
          </cell>
          <cell r="Q755" t="str">
            <v>N</v>
          </cell>
          <cell r="R755">
            <v>0</v>
          </cell>
        </row>
        <row r="756">
          <cell r="A756" t="str">
            <v>NPG048</v>
          </cell>
          <cell r="B756" t="str">
            <v xml:space="preserve">National Portrait Gallery                         </v>
          </cell>
          <cell r="C756" t="str">
            <v>DCMCLS</v>
          </cell>
          <cell r="D756" t="str">
            <v>T</v>
          </cell>
          <cell r="E756" t="str">
            <v xml:space="preserve">CLS - DEPARTMENT FOR CULTURE MEDIA &amp; SPORT        </v>
          </cell>
          <cell r="F756" t="str">
            <v>Y</v>
          </cell>
          <cell r="G756" t="str">
            <v>N</v>
          </cell>
          <cell r="H756" t="str">
            <v>Y</v>
          </cell>
          <cell r="I756" t="str">
            <v>N</v>
          </cell>
          <cell r="J756" t="str">
            <v>N</v>
          </cell>
          <cell r="K756" t="str">
            <v>N</v>
          </cell>
          <cell r="L756" t="str">
            <v>N</v>
          </cell>
          <cell r="M756" t="str">
            <v>N</v>
          </cell>
          <cell r="N756" t="str">
            <v>N</v>
          </cell>
          <cell r="O756" t="str">
            <v>N</v>
          </cell>
          <cell r="P756" t="str">
            <v>N</v>
          </cell>
          <cell r="Q756" t="str">
            <v>N</v>
          </cell>
          <cell r="R756">
            <v>0</v>
          </cell>
        </row>
        <row r="757">
          <cell r="A757" t="str">
            <v>NPS033</v>
          </cell>
          <cell r="B757" t="str">
            <v>NHS Property Services Ltd</v>
          </cell>
          <cell r="C757" t="str">
            <v>DOHCLS</v>
          </cell>
          <cell r="D757" t="str">
            <v>T</v>
          </cell>
          <cell r="E757" t="str">
            <v xml:space="preserve">CLS - DEPARTMENT OF HEALTH                        </v>
          </cell>
          <cell r="F757" t="str">
            <v>N</v>
          </cell>
          <cell r="G757" t="str">
            <v>N</v>
          </cell>
          <cell r="H757" t="str">
            <v>N</v>
          </cell>
          <cell r="I757" t="str">
            <v>N</v>
          </cell>
          <cell r="J757" t="str">
            <v>N</v>
          </cell>
          <cell r="K757" t="str">
            <v>N</v>
          </cell>
          <cell r="L757" t="str">
            <v>N</v>
          </cell>
          <cell r="M757" t="str">
            <v>N</v>
          </cell>
          <cell r="N757" t="str">
            <v>N</v>
          </cell>
          <cell r="O757" t="str">
            <v>N</v>
          </cell>
          <cell r="P757" t="str">
            <v>N</v>
          </cell>
          <cell r="Q757" t="str">
            <v>N</v>
          </cell>
          <cell r="R757">
            <v>0</v>
          </cell>
        </row>
        <row r="758">
          <cell r="A758" t="str">
            <v>NRS075</v>
          </cell>
          <cell r="B758" t="str">
            <v xml:space="preserve">National Records of Scotland                      </v>
          </cell>
          <cell r="C758" t="str">
            <v>NRS0GP</v>
          </cell>
          <cell r="D758" t="str">
            <v>T</v>
          </cell>
          <cell r="E758" t="str">
            <v xml:space="preserve">GP - National Records of Scotland                 </v>
          </cell>
          <cell r="F758" t="str">
            <v>Y</v>
          </cell>
          <cell r="G758" t="str">
            <v>N</v>
          </cell>
          <cell r="H758" t="str">
            <v>Y</v>
          </cell>
          <cell r="I758" t="str">
            <v>N</v>
          </cell>
          <cell r="J758" t="str">
            <v>N</v>
          </cell>
          <cell r="K758" t="str">
            <v>N</v>
          </cell>
          <cell r="L758" t="str">
            <v>N</v>
          </cell>
          <cell r="M758" t="str">
            <v>N</v>
          </cell>
          <cell r="N758" t="str">
            <v>N</v>
          </cell>
          <cell r="O758" t="str">
            <v>N</v>
          </cell>
          <cell r="P758" t="str">
            <v>N</v>
          </cell>
          <cell r="Q758" t="str">
            <v>N</v>
          </cell>
          <cell r="R758">
            <v>0</v>
          </cell>
        </row>
        <row r="759">
          <cell r="A759" t="str">
            <v>NRW090</v>
          </cell>
          <cell r="B759" t="str">
            <v xml:space="preserve">Natural Resources Wales                           </v>
          </cell>
          <cell r="C759" t="str">
            <v>NRW0GP</v>
          </cell>
          <cell r="D759" t="str">
            <v>T</v>
          </cell>
          <cell r="E759" t="str">
            <v xml:space="preserve">GP - Natural Resources Wales                      </v>
          </cell>
          <cell r="F759" t="str">
            <v>Y</v>
          </cell>
          <cell r="G759" t="str">
            <v>N</v>
          </cell>
          <cell r="H759" t="str">
            <v>Y</v>
          </cell>
          <cell r="I759" t="str">
            <v>N</v>
          </cell>
          <cell r="J759" t="str">
            <v>N</v>
          </cell>
          <cell r="K759" t="str">
            <v>N</v>
          </cell>
          <cell r="L759" t="str">
            <v>N</v>
          </cell>
          <cell r="M759" t="str">
            <v>N</v>
          </cell>
          <cell r="N759" t="str">
            <v>N</v>
          </cell>
          <cell r="O759" t="str">
            <v>N</v>
          </cell>
          <cell r="P759" t="str">
            <v>N</v>
          </cell>
          <cell r="Q759" t="str">
            <v>N</v>
          </cell>
          <cell r="R759">
            <v>0</v>
          </cell>
        </row>
        <row r="760">
          <cell r="A760" t="str">
            <v>NSG062</v>
          </cell>
          <cell r="B760" t="str">
            <v xml:space="preserve">National School of Government                     </v>
          </cell>
          <cell r="C760" t="str">
            <v>NSG0GP</v>
          </cell>
          <cell r="D760" t="str">
            <v>T</v>
          </cell>
          <cell r="E760" t="str">
            <v xml:space="preserve">GP - National School of Government                </v>
          </cell>
          <cell r="F760" t="str">
            <v>Y</v>
          </cell>
          <cell r="G760" t="str">
            <v>N</v>
          </cell>
          <cell r="H760" t="str">
            <v>Y</v>
          </cell>
          <cell r="I760" t="str">
            <v>N</v>
          </cell>
          <cell r="J760" t="str">
            <v>N</v>
          </cell>
          <cell r="K760" t="str">
            <v>N</v>
          </cell>
          <cell r="L760" t="str">
            <v>N</v>
          </cell>
          <cell r="M760" t="str">
            <v>N</v>
          </cell>
          <cell r="N760" t="str">
            <v>N</v>
          </cell>
          <cell r="O760" t="str">
            <v>N</v>
          </cell>
          <cell r="P760" t="str">
            <v>N</v>
          </cell>
          <cell r="Q760" t="str">
            <v>N</v>
          </cell>
          <cell r="R760">
            <v>0</v>
          </cell>
        </row>
        <row r="761">
          <cell r="A761" t="str">
            <v>NSI049</v>
          </cell>
          <cell r="B761" t="str">
            <v xml:space="preserve">National Savings and Investments                  </v>
          </cell>
          <cell r="C761" t="str">
            <v>NSI0GP</v>
          </cell>
          <cell r="D761" t="str">
            <v>T</v>
          </cell>
          <cell r="E761" t="str">
            <v xml:space="preserve">GP - National Savings and Investments             </v>
          </cell>
          <cell r="F761" t="str">
            <v>Y</v>
          </cell>
          <cell r="G761" t="str">
            <v>N</v>
          </cell>
          <cell r="H761" t="str">
            <v>Y</v>
          </cell>
          <cell r="I761" t="str">
            <v>N</v>
          </cell>
          <cell r="J761" t="str">
            <v>N</v>
          </cell>
          <cell r="K761" t="str">
            <v>N</v>
          </cell>
          <cell r="L761" t="str">
            <v>N</v>
          </cell>
          <cell r="M761" t="str">
            <v>N</v>
          </cell>
          <cell r="N761" t="str">
            <v>N</v>
          </cell>
          <cell r="O761" t="str">
            <v>N</v>
          </cell>
          <cell r="P761" t="str">
            <v>N</v>
          </cell>
          <cell r="Q761" t="str">
            <v>N</v>
          </cell>
          <cell r="R761">
            <v>0</v>
          </cell>
        </row>
        <row r="762">
          <cell r="A762" t="str">
            <v>NSP033</v>
          </cell>
          <cell r="B762" t="str">
            <v xml:space="preserve">NHS Professionals                                 </v>
          </cell>
          <cell r="C762" t="str">
            <v>NSPGRP</v>
          </cell>
          <cell r="D762" t="str">
            <v>T</v>
          </cell>
          <cell r="E762" t="str">
            <v xml:space="preserve">GRP - NHS Professionals                           </v>
          </cell>
          <cell r="F762" t="str">
            <v>Y</v>
          </cell>
          <cell r="G762" t="str">
            <v>N</v>
          </cell>
          <cell r="H762" t="str">
            <v>Y</v>
          </cell>
          <cell r="I762" t="str">
            <v>N</v>
          </cell>
          <cell r="J762" t="str">
            <v>N</v>
          </cell>
          <cell r="K762" t="str">
            <v>N</v>
          </cell>
          <cell r="L762" t="str">
            <v>N</v>
          </cell>
          <cell r="M762" t="str">
            <v>N</v>
          </cell>
          <cell r="N762" t="str">
            <v>N</v>
          </cell>
          <cell r="O762" t="str">
            <v>N</v>
          </cell>
          <cell r="P762" t="str">
            <v>N</v>
          </cell>
          <cell r="Q762" t="str">
            <v>N</v>
          </cell>
          <cell r="R762">
            <v>0</v>
          </cell>
        </row>
        <row r="763">
          <cell r="A763" t="str">
            <v>NST032</v>
          </cell>
          <cell r="B763" t="str">
            <v xml:space="preserve">National Employment Savings Trust                 </v>
          </cell>
          <cell r="C763" t="str">
            <v>NSTGRP</v>
          </cell>
          <cell r="D763" t="str">
            <v>T</v>
          </cell>
          <cell r="E763" t="str">
            <v xml:space="preserve">GRP - National Employment Savings Trust           </v>
          </cell>
          <cell r="F763" t="str">
            <v>Y</v>
          </cell>
          <cell r="G763" t="str">
            <v>N</v>
          </cell>
          <cell r="H763" t="str">
            <v>Y</v>
          </cell>
          <cell r="I763" t="str">
            <v>N</v>
          </cell>
          <cell r="J763" t="str">
            <v>N</v>
          </cell>
          <cell r="K763" t="str">
            <v>N</v>
          </cell>
          <cell r="L763" t="str">
            <v>N</v>
          </cell>
          <cell r="M763" t="str">
            <v>N</v>
          </cell>
          <cell r="N763" t="str">
            <v>N</v>
          </cell>
          <cell r="O763" t="str">
            <v>N</v>
          </cell>
          <cell r="P763" t="str">
            <v>N</v>
          </cell>
          <cell r="Q763" t="str">
            <v>N</v>
          </cell>
          <cell r="R763">
            <v>0</v>
          </cell>
        </row>
        <row r="764">
          <cell r="A764" t="str">
            <v>NTB204</v>
          </cell>
          <cell r="B764" t="str">
            <v xml:space="preserve">Northern Ireland Tourist Board                    </v>
          </cell>
          <cell r="C764" t="str">
            <v>NTBIGP</v>
          </cell>
          <cell r="D764" t="str">
            <v>T</v>
          </cell>
          <cell r="E764" t="str">
            <v xml:space="preserve">IGP - Northern Ireland Tourist Board              </v>
          </cell>
          <cell r="F764" t="str">
            <v>Y</v>
          </cell>
          <cell r="G764" t="str">
            <v>N</v>
          </cell>
          <cell r="H764" t="str">
            <v>Y</v>
          </cell>
          <cell r="I764" t="str">
            <v>N</v>
          </cell>
          <cell r="J764" t="str">
            <v>N</v>
          </cell>
          <cell r="K764" t="str">
            <v>N</v>
          </cell>
          <cell r="L764" t="str">
            <v>N</v>
          </cell>
          <cell r="M764" t="str">
            <v>N</v>
          </cell>
          <cell r="N764" t="str">
            <v>N</v>
          </cell>
          <cell r="O764" t="str">
            <v>N</v>
          </cell>
          <cell r="P764" t="str">
            <v>N</v>
          </cell>
          <cell r="Q764" t="str">
            <v>N</v>
          </cell>
          <cell r="R764">
            <v>0</v>
          </cell>
        </row>
        <row r="765">
          <cell r="A765" t="str">
            <v>NUL066</v>
          </cell>
          <cell r="B765" t="str">
            <v xml:space="preserve">Nuclear Liabilities Fund                          </v>
          </cell>
          <cell r="C765" t="str">
            <v>NUL0GP</v>
          </cell>
          <cell r="D765" t="str">
            <v>T</v>
          </cell>
          <cell r="E765" t="str">
            <v xml:space="preserve">GP - Nuclear Liabilities Fund                     </v>
          </cell>
          <cell r="F765" t="str">
            <v>Y</v>
          </cell>
          <cell r="G765" t="str">
            <v>N</v>
          </cell>
          <cell r="H765" t="str">
            <v>Y</v>
          </cell>
          <cell r="I765" t="str">
            <v>N</v>
          </cell>
          <cell r="J765" t="str">
            <v>N</v>
          </cell>
          <cell r="K765" t="str">
            <v>N</v>
          </cell>
          <cell r="L765" t="str">
            <v>N</v>
          </cell>
          <cell r="M765" t="str">
            <v>N</v>
          </cell>
          <cell r="N765" t="str">
            <v>N</v>
          </cell>
          <cell r="O765" t="str">
            <v>N</v>
          </cell>
          <cell r="P765" t="str">
            <v>N</v>
          </cell>
          <cell r="Q765" t="str">
            <v>N</v>
          </cell>
          <cell r="R765">
            <v>0</v>
          </cell>
        </row>
        <row r="766">
          <cell r="A766" t="str">
            <v>NWD084</v>
          </cell>
          <cell r="B766" t="str">
            <v xml:space="preserve">North West Regional Development Agency            </v>
          </cell>
          <cell r="C766" t="str">
            <v>BISCLS</v>
          </cell>
          <cell r="D766" t="str">
            <v>T</v>
          </cell>
          <cell r="E766" t="str">
            <v xml:space="preserve">CLS - DEPARTMENT FOR BUSINESS INNOVATION &amp; SKILLS </v>
          </cell>
          <cell r="F766" t="str">
            <v>Y</v>
          </cell>
          <cell r="G766" t="str">
            <v>N</v>
          </cell>
          <cell r="H766" t="str">
            <v>Y</v>
          </cell>
          <cell r="I766" t="str">
            <v>N</v>
          </cell>
          <cell r="J766" t="str">
            <v>N</v>
          </cell>
          <cell r="K766" t="str">
            <v>N</v>
          </cell>
          <cell r="L766" t="str">
            <v>N</v>
          </cell>
          <cell r="M766" t="str">
            <v>N</v>
          </cell>
          <cell r="N766" t="str">
            <v>N</v>
          </cell>
          <cell r="O766" t="str">
            <v>N</v>
          </cell>
          <cell r="P766" t="str">
            <v>N</v>
          </cell>
          <cell r="Q766" t="str">
            <v>N</v>
          </cell>
          <cell r="R766">
            <v>0</v>
          </cell>
        </row>
        <row r="767">
          <cell r="A767" t="str">
            <v>NXS004</v>
          </cell>
          <cell r="B767" t="str">
            <v xml:space="preserve">Nexus (Tyne &amp; Wear Passenger Transport Executive) </v>
          </cell>
          <cell r="C767" t="str">
            <v>NXSGRP</v>
          </cell>
          <cell r="D767" t="str">
            <v>T</v>
          </cell>
          <cell r="E767" t="str">
            <v>GRP - Nexus (Tyne &amp; Wear Passenger Transport Execu</v>
          </cell>
          <cell r="F767" t="str">
            <v>Y</v>
          </cell>
          <cell r="G767" t="str">
            <v>N</v>
          </cell>
          <cell r="H767" t="str">
            <v>Y</v>
          </cell>
          <cell r="I767" t="str">
            <v>N</v>
          </cell>
          <cell r="J767" t="str">
            <v>N</v>
          </cell>
          <cell r="K767" t="str">
            <v>N</v>
          </cell>
          <cell r="L767" t="str">
            <v>N</v>
          </cell>
          <cell r="M767" t="str">
            <v>N</v>
          </cell>
          <cell r="N767" t="str">
            <v>N</v>
          </cell>
          <cell r="O767" t="str">
            <v>N</v>
          </cell>
          <cell r="P767" t="str">
            <v>N</v>
          </cell>
          <cell r="Q767" t="str">
            <v>N</v>
          </cell>
          <cell r="R767">
            <v>0</v>
          </cell>
        </row>
        <row r="768">
          <cell r="A768" t="str">
            <v>OBR087</v>
          </cell>
          <cell r="B768" t="str">
            <v>Office for Budget Responsibility</v>
          </cell>
          <cell r="C768" t="str">
            <v>HMTCLS</v>
          </cell>
          <cell r="D768" t="str">
            <v>T</v>
          </cell>
          <cell r="E768" t="str">
            <v xml:space="preserve">CLS - HM Treasury                                  </v>
          </cell>
          <cell r="F768" t="str">
            <v>N</v>
          </cell>
          <cell r="G768" t="str">
            <v>N</v>
          </cell>
          <cell r="H768" t="str">
            <v>N</v>
          </cell>
          <cell r="I768" t="str">
            <v>N</v>
          </cell>
          <cell r="J768" t="str">
            <v>N</v>
          </cell>
          <cell r="K768" t="str">
            <v>N</v>
          </cell>
          <cell r="L768" t="str">
            <v>N</v>
          </cell>
          <cell r="M768" t="str">
            <v>N</v>
          </cell>
          <cell r="N768" t="str">
            <v>N</v>
          </cell>
          <cell r="O768" t="str">
            <v>N</v>
          </cell>
          <cell r="P768" t="str">
            <v>N</v>
          </cell>
          <cell r="Q768" t="str">
            <v>N</v>
          </cell>
          <cell r="R768">
            <v>0</v>
          </cell>
        </row>
        <row r="769">
          <cell r="A769" t="str">
            <v>ODA888</v>
          </cell>
          <cell r="B769" t="str">
            <v xml:space="preserve">Ordinary Deposit Account - National Savings       </v>
          </cell>
          <cell r="C769" t="str">
            <v>ODA8GP</v>
          </cell>
          <cell r="D769" t="str">
            <v>T</v>
          </cell>
          <cell r="E769" t="str">
            <v xml:space="preserve">GP - Ordinary Deposit Account - National Savings  </v>
          </cell>
          <cell r="F769" t="str">
            <v>Y</v>
          </cell>
          <cell r="G769" t="str">
            <v>N</v>
          </cell>
          <cell r="H769" t="str">
            <v>Y</v>
          </cell>
          <cell r="I769" t="str">
            <v>N</v>
          </cell>
          <cell r="J769" t="str">
            <v>N</v>
          </cell>
          <cell r="K769" t="str">
            <v>N</v>
          </cell>
          <cell r="L769" t="str">
            <v>N</v>
          </cell>
          <cell r="M769" t="str">
            <v>N</v>
          </cell>
          <cell r="N769" t="str">
            <v>N</v>
          </cell>
          <cell r="O769" t="str">
            <v>N</v>
          </cell>
          <cell r="P769" t="str">
            <v>N</v>
          </cell>
          <cell r="Q769" t="str">
            <v>N</v>
          </cell>
          <cell r="R769">
            <v>0</v>
          </cell>
        </row>
        <row r="770">
          <cell r="A770" t="str">
            <v>OFC084</v>
          </cell>
          <cell r="B770" t="str">
            <v xml:space="preserve">Ofcom                                             </v>
          </cell>
          <cell r="C770" t="str">
            <v>OFCGRP</v>
          </cell>
          <cell r="D770" t="str">
            <v>T</v>
          </cell>
          <cell r="E770" t="str">
            <v xml:space="preserve">GRP - Ofcom                                       </v>
          </cell>
          <cell r="F770" t="str">
            <v>Y</v>
          </cell>
          <cell r="G770" t="str">
            <v>N</v>
          </cell>
          <cell r="H770" t="str">
            <v>Y</v>
          </cell>
          <cell r="I770" t="str">
            <v>N</v>
          </cell>
          <cell r="J770" t="str">
            <v>N</v>
          </cell>
          <cell r="K770" t="str">
            <v>N</v>
          </cell>
          <cell r="L770" t="str">
            <v>N</v>
          </cell>
          <cell r="M770" t="str">
            <v>N</v>
          </cell>
          <cell r="N770" t="str">
            <v>N</v>
          </cell>
          <cell r="O770" t="str">
            <v>N</v>
          </cell>
          <cell r="P770" t="str">
            <v>N</v>
          </cell>
          <cell r="Q770" t="str">
            <v>N</v>
          </cell>
          <cell r="R770">
            <v>0</v>
          </cell>
        </row>
        <row r="771">
          <cell r="A771" t="str">
            <v>OFM211</v>
          </cell>
          <cell r="B771" t="str">
            <v>Off of the Fst Minister &amp; Deputy Fst Minister  NIE</v>
          </cell>
          <cell r="C771" t="str">
            <v>OFMIGP</v>
          </cell>
          <cell r="D771" t="str">
            <v>T</v>
          </cell>
          <cell r="E771" t="str">
            <v>IGP - Off of the Fst Minister &amp; Deputy Fst Ministe</v>
          </cell>
          <cell r="F771" t="str">
            <v>Y</v>
          </cell>
          <cell r="G771" t="str">
            <v>N</v>
          </cell>
          <cell r="H771" t="str">
            <v>Y</v>
          </cell>
          <cell r="I771" t="str">
            <v>N</v>
          </cell>
          <cell r="J771" t="str">
            <v>N</v>
          </cell>
          <cell r="K771" t="str">
            <v>N</v>
          </cell>
          <cell r="L771" t="str">
            <v>N</v>
          </cell>
          <cell r="M771" t="str">
            <v>N</v>
          </cell>
          <cell r="N771" t="str">
            <v>N</v>
          </cell>
          <cell r="O771" t="str">
            <v>N</v>
          </cell>
          <cell r="P771" t="str">
            <v>N</v>
          </cell>
          <cell r="Q771" t="str">
            <v>N</v>
          </cell>
          <cell r="R771">
            <v>0</v>
          </cell>
        </row>
        <row r="772">
          <cell r="A772" t="str">
            <v>OFT074</v>
          </cell>
          <cell r="B772" t="str">
            <v xml:space="preserve">Office of Fair Trading                            </v>
          </cell>
          <cell r="C772" t="str">
            <v>OFT0GP</v>
          </cell>
          <cell r="D772" t="str">
            <v>T</v>
          </cell>
          <cell r="E772" t="str">
            <v xml:space="preserve">GP - Office of Fair Trading                       </v>
          </cell>
          <cell r="F772" t="str">
            <v>Y</v>
          </cell>
          <cell r="G772" t="str">
            <v>N</v>
          </cell>
          <cell r="H772" t="str">
            <v>Y</v>
          </cell>
          <cell r="I772" t="str">
            <v>N</v>
          </cell>
          <cell r="J772" t="str">
            <v>N</v>
          </cell>
          <cell r="K772" t="str">
            <v>N</v>
          </cell>
          <cell r="L772" t="str">
            <v>N</v>
          </cell>
          <cell r="M772" t="str">
            <v>N</v>
          </cell>
          <cell r="N772" t="str">
            <v>N</v>
          </cell>
          <cell r="O772" t="str">
            <v>N</v>
          </cell>
          <cell r="P772" t="str">
            <v>N</v>
          </cell>
          <cell r="Q772" t="str">
            <v>N</v>
          </cell>
          <cell r="R772">
            <v>0</v>
          </cell>
        </row>
        <row r="773">
          <cell r="A773" t="str">
            <v>OGE020</v>
          </cell>
          <cell r="B773" t="str">
            <v xml:space="preserve">Office of Gas and Electricity Markets             </v>
          </cell>
          <cell r="C773" t="str">
            <v>OGE0GP</v>
          </cell>
          <cell r="D773" t="str">
            <v>T</v>
          </cell>
          <cell r="E773" t="str">
            <v xml:space="preserve">GP - Office of Gas and Electricity Markets        </v>
          </cell>
          <cell r="F773" t="str">
            <v>Y</v>
          </cell>
          <cell r="G773" t="str">
            <v>N</v>
          </cell>
          <cell r="H773" t="str">
            <v>Y</v>
          </cell>
          <cell r="I773" t="str">
            <v>N</v>
          </cell>
          <cell r="J773" t="str">
            <v>N</v>
          </cell>
          <cell r="K773" t="str">
            <v>N</v>
          </cell>
          <cell r="L773" t="str">
            <v>N</v>
          </cell>
          <cell r="M773" t="str">
            <v>N</v>
          </cell>
          <cell r="N773" t="str">
            <v>N</v>
          </cell>
          <cell r="O773" t="str">
            <v>N</v>
          </cell>
          <cell r="P773" t="str">
            <v>N</v>
          </cell>
          <cell r="Q773" t="str">
            <v>N</v>
          </cell>
          <cell r="R773">
            <v>0</v>
          </cell>
        </row>
        <row r="774">
          <cell r="A774" t="str">
            <v>OIC047</v>
          </cell>
          <cell r="B774" t="str">
            <v xml:space="preserve">Information Commissioner's Office                 </v>
          </cell>
          <cell r="C774" t="str">
            <v>MOJCLS</v>
          </cell>
          <cell r="D774" t="str">
            <v>T</v>
          </cell>
          <cell r="E774" t="str">
            <v xml:space="preserve">CLS - MINISTRY OF JUSTICE                         </v>
          </cell>
          <cell r="F774" t="str">
            <v>Y</v>
          </cell>
          <cell r="G774" t="str">
            <v>N</v>
          </cell>
          <cell r="H774" t="str">
            <v>Y</v>
          </cell>
          <cell r="I774" t="str">
            <v>N</v>
          </cell>
          <cell r="J774" t="str">
            <v>N</v>
          </cell>
          <cell r="K774" t="str">
            <v>N</v>
          </cell>
          <cell r="L774" t="str">
            <v>N</v>
          </cell>
          <cell r="M774" t="str">
            <v>N</v>
          </cell>
          <cell r="N774" t="str">
            <v>N</v>
          </cell>
          <cell r="O774" t="str">
            <v>N</v>
          </cell>
          <cell r="P774" t="str">
            <v>N</v>
          </cell>
          <cell r="Q774" t="str">
            <v>N</v>
          </cell>
          <cell r="R774">
            <v>0</v>
          </cell>
        </row>
        <row r="775">
          <cell r="A775" t="str">
            <v>OLA048</v>
          </cell>
          <cell r="B775" t="str">
            <v xml:space="preserve">Olympic Delivery Authority                        </v>
          </cell>
          <cell r="C775" t="str">
            <v>DCMCLS</v>
          </cell>
          <cell r="D775" t="str">
            <v>T</v>
          </cell>
          <cell r="E775" t="str">
            <v xml:space="preserve">CLS - DEPARTMENT FOR CULTURE MEDIA &amp; SPORT        </v>
          </cell>
          <cell r="F775" t="str">
            <v>Y</v>
          </cell>
          <cell r="G775" t="str">
            <v>N</v>
          </cell>
          <cell r="H775" t="str">
            <v>Y</v>
          </cell>
          <cell r="I775" t="str">
            <v>N</v>
          </cell>
          <cell r="J775" t="str">
            <v>N</v>
          </cell>
          <cell r="K775" t="str">
            <v>N</v>
          </cell>
          <cell r="L775" t="str">
            <v>N</v>
          </cell>
          <cell r="M775" t="str">
            <v>N</v>
          </cell>
          <cell r="N775" t="str">
            <v>N</v>
          </cell>
          <cell r="O775" t="str">
            <v>N</v>
          </cell>
          <cell r="P775" t="str">
            <v>N</v>
          </cell>
          <cell r="Q775" t="str">
            <v>N</v>
          </cell>
          <cell r="R775">
            <v>0</v>
          </cell>
        </row>
        <row r="776">
          <cell r="A776" t="str">
            <v>OLD048</v>
          </cell>
          <cell r="B776" t="str">
            <v xml:space="preserve">Olympic Lottery Distributor                       </v>
          </cell>
          <cell r="C776" t="str">
            <v>DCMCLS</v>
          </cell>
          <cell r="D776" t="str">
            <v>T</v>
          </cell>
          <cell r="E776" t="str">
            <v xml:space="preserve">CLS - DEPARTMENT FOR CULTURE MEDIA &amp; SPORT        </v>
          </cell>
          <cell r="F776" t="str">
            <v>Y</v>
          </cell>
          <cell r="G776" t="str">
            <v>N</v>
          </cell>
          <cell r="H776" t="str">
            <v>Y</v>
          </cell>
          <cell r="I776" t="str">
            <v>N</v>
          </cell>
          <cell r="J776" t="str">
            <v>N</v>
          </cell>
          <cell r="K776" t="str">
            <v>N</v>
          </cell>
          <cell r="L776" t="str">
            <v>N</v>
          </cell>
          <cell r="M776" t="str">
            <v>N</v>
          </cell>
          <cell r="N776" t="str">
            <v>N</v>
          </cell>
          <cell r="O776" t="str">
            <v>N</v>
          </cell>
          <cell r="P776" t="str">
            <v>N</v>
          </cell>
          <cell r="Q776" t="str">
            <v>N</v>
          </cell>
          <cell r="R776">
            <v>0</v>
          </cell>
        </row>
        <row r="777">
          <cell r="A777" t="str">
            <v>OLF048</v>
          </cell>
          <cell r="B777" t="str">
            <v xml:space="preserve">Olympic Lottery Distribution Fund                 </v>
          </cell>
          <cell r="C777" t="str">
            <v>OLF0GP</v>
          </cell>
          <cell r="D777" t="str">
            <v>T</v>
          </cell>
          <cell r="E777" t="str">
            <v xml:space="preserve">GP - Olympic Lottery Distribution Fund            </v>
          </cell>
          <cell r="F777" t="str">
            <v>Y</v>
          </cell>
          <cell r="G777" t="str">
            <v>N</v>
          </cell>
          <cell r="H777" t="str">
            <v>Y</v>
          </cell>
          <cell r="I777" t="str">
            <v>N</v>
          </cell>
          <cell r="J777" t="str">
            <v>N</v>
          </cell>
          <cell r="K777" t="str">
            <v>N</v>
          </cell>
          <cell r="L777" t="str">
            <v>N</v>
          </cell>
          <cell r="M777" t="str">
            <v>N</v>
          </cell>
          <cell r="N777" t="str">
            <v>N</v>
          </cell>
          <cell r="O777" t="str">
            <v>N</v>
          </cell>
          <cell r="P777" t="str">
            <v>N</v>
          </cell>
          <cell r="Q777" t="str">
            <v>N</v>
          </cell>
          <cell r="R777">
            <v>0</v>
          </cell>
        </row>
        <row r="778">
          <cell r="A778" t="str">
            <v>ONS005</v>
          </cell>
          <cell r="B778" t="str">
            <v xml:space="preserve">Statistics Board                                  </v>
          </cell>
          <cell r="C778" t="str">
            <v>ONS0GP</v>
          </cell>
          <cell r="D778" t="str">
            <v>T</v>
          </cell>
          <cell r="E778" t="str">
            <v xml:space="preserve">GP - Statistics Board                             </v>
          </cell>
          <cell r="F778" t="str">
            <v>Y</v>
          </cell>
          <cell r="G778" t="str">
            <v>N</v>
          </cell>
          <cell r="H778" t="str">
            <v>Y</v>
          </cell>
          <cell r="I778" t="str">
            <v>N</v>
          </cell>
          <cell r="J778" t="str">
            <v>N</v>
          </cell>
          <cell r="K778" t="str">
            <v>N</v>
          </cell>
          <cell r="L778" t="str">
            <v>N</v>
          </cell>
          <cell r="M778" t="str">
            <v>N</v>
          </cell>
          <cell r="N778" t="str">
            <v>N</v>
          </cell>
          <cell r="O778" t="str">
            <v>N</v>
          </cell>
          <cell r="P778" t="str">
            <v>N</v>
          </cell>
          <cell r="Q778" t="str">
            <v>N</v>
          </cell>
          <cell r="R778">
            <v>0</v>
          </cell>
        </row>
        <row r="779">
          <cell r="A779" t="str">
            <v>OPC090</v>
          </cell>
          <cell r="B779" t="str">
            <v xml:space="preserve">Older People's Commissioner for Wales             </v>
          </cell>
          <cell r="C779" t="str">
            <v>OPC0GP</v>
          </cell>
          <cell r="D779" t="str">
            <v>T</v>
          </cell>
          <cell r="E779" t="str">
            <v xml:space="preserve">GP - Older People's Commissioner for Wales        </v>
          </cell>
          <cell r="F779" t="str">
            <v>Y</v>
          </cell>
          <cell r="G779" t="str">
            <v>N</v>
          </cell>
          <cell r="H779" t="str">
            <v>Y</v>
          </cell>
          <cell r="I779" t="str">
            <v>N</v>
          </cell>
          <cell r="J779" t="str">
            <v>N</v>
          </cell>
          <cell r="K779" t="str">
            <v>N</v>
          </cell>
          <cell r="L779" t="str">
            <v>N</v>
          </cell>
          <cell r="M779" t="str">
            <v>N</v>
          </cell>
          <cell r="N779" t="str">
            <v>N</v>
          </cell>
          <cell r="O779" t="str">
            <v>N</v>
          </cell>
          <cell r="P779" t="str">
            <v>N</v>
          </cell>
          <cell r="Q779" t="str">
            <v>N</v>
          </cell>
          <cell r="R779">
            <v>0</v>
          </cell>
        </row>
        <row r="780">
          <cell r="A780" t="str">
            <v>ORD084</v>
          </cell>
          <cell r="B780" t="str">
            <v xml:space="preserve">Ordnance Survey                                   </v>
          </cell>
          <cell r="C780" t="str">
            <v>ORDGRP</v>
          </cell>
          <cell r="D780" t="str">
            <v>T</v>
          </cell>
          <cell r="E780" t="str">
            <v xml:space="preserve">GRP - Ordnance Survey                             </v>
          </cell>
          <cell r="F780" t="str">
            <v>Y</v>
          </cell>
          <cell r="G780" t="str">
            <v>N</v>
          </cell>
          <cell r="H780" t="str">
            <v>Y</v>
          </cell>
          <cell r="I780" t="str">
            <v>N</v>
          </cell>
          <cell r="J780" t="str">
            <v>N</v>
          </cell>
          <cell r="K780" t="str">
            <v>N</v>
          </cell>
          <cell r="L780" t="str">
            <v>N</v>
          </cell>
          <cell r="M780" t="str">
            <v>N</v>
          </cell>
          <cell r="N780" t="str">
            <v>N</v>
          </cell>
          <cell r="O780" t="str">
            <v>N</v>
          </cell>
          <cell r="P780" t="str">
            <v>N</v>
          </cell>
          <cell r="Q780" t="str">
            <v>N</v>
          </cell>
          <cell r="R780">
            <v>0</v>
          </cell>
        </row>
        <row r="781">
          <cell r="A781" t="str">
            <v>ORR088</v>
          </cell>
          <cell r="B781" t="str">
            <v xml:space="preserve">Office of Rail Regulation                         </v>
          </cell>
          <cell r="C781" t="str">
            <v>ORR0GP</v>
          </cell>
          <cell r="D781" t="str">
            <v>T</v>
          </cell>
          <cell r="E781" t="str">
            <v xml:space="preserve">GP - Office of Rail Regulation                    </v>
          </cell>
          <cell r="F781" t="str">
            <v>Y</v>
          </cell>
          <cell r="G781" t="str">
            <v>N</v>
          </cell>
          <cell r="H781" t="str">
            <v>Y</v>
          </cell>
          <cell r="I781" t="str">
            <v>N</v>
          </cell>
          <cell r="J781" t="str">
            <v>N</v>
          </cell>
          <cell r="K781" t="str">
            <v>N</v>
          </cell>
          <cell r="L781" t="str">
            <v>N</v>
          </cell>
          <cell r="M781" t="str">
            <v>N</v>
          </cell>
          <cell r="N781" t="str">
            <v>N</v>
          </cell>
          <cell r="O781" t="str">
            <v>N</v>
          </cell>
          <cell r="P781" t="str">
            <v>N</v>
          </cell>
          <cell r="Q781" t="str">
            <v>N</v>
          </cell>
          <cell r="R781">
            <v>0</v>
          </cell>
        </row>
        <row r="782">
          <cell r="A782" t="str">
            <v>OSE072</v>
          </cell>
          <cell r="B782" t="str">
            <v xml:space="preserve">Office for Std in Ed Children's Services &amp; Skills </v>
          </cell>
          <cell r="C782" t="str">
            <v>OSE0GP</v>
          </cell>
          <cell r="D782" t="str">
            <v>T</v>
          </cell>
          <cell r="E782" t="str">
            <v>GP - Office for Std in Ed Children's Services &amp; Sk</v>
          </cell>
          <cell r="F782" t="str">
            <v>Y</v>
          </cell>
          <cell r="G782" t="str">
            <v>N</v>
          </cell>
          <cell r="H782" t="str">
            <v>Y</v>
          </cell>
          <cell r="I782" t="str">
            <v>N</v>
          </cell>
          <cell r="J782" t="str">
            <v>N</v>
          </cell>
          <cell r="K782" t="str">
            <v>N</v>
          </cell>
          <cell r="L782" t="str">
            <v>N</v>
          </cell>
          <cell r="M782" t="str">
            <v>N</v>
          </cell>
          <cell r="N782" t="str">
            <v>N</v>
          </cell>
          <cell r="O782" t="str">
            <v>N</v>
          </cell>
          <cell r="P782" t="str">
            <v>N</v>
          </cell>
          <cell r="Q782" t="str">
            <v>N</v>
          </cell>
          <cell r="R782">
            <v>0</v>
          </cell>
        </row>
        <row r="783">
          <cell r="A783" t="str">
            <v>OSS907</v>
          </cell>
          <cell r="B783" t="str">
            <v xml:space="preserve">Department for Intl Dev: Overseas Superannuation  </v>
          </cell>
          <cell r="C783" t="str">
            <v>OSS9GP</v>
          </cell>
          <cell r="D783" t="str">
            <v>T</v>
          </cell>
          <cell r="E783" t="str">
            <v>GP - Department for Intl Dev: Overseas Superannuat</v>
          </cell>
          <cell r="F783" t="str">
            <v>Y</v>
          </cell>
          <cell r="G783" t="str">
            <v>N</v>
          </cell>
          <cell r="H783" t="str">
            <v>Y</v>
          </cell>
          <cell r="I783" t="str">
            <v>N</v>
          </cell>
          <cell r="J783" t="str">
            <v>N</v>
          </cell>
          <cell r="K783" t="str">
            <v>N</v>
          </cell>
          <cell r="L783" t="str">
            <v>N</v>
          </cell>
          <cell r="M783" t="str">
            <v>N</v>
          </cell>
          <cell r="N783" t="str">
            <v>N</v>
          </cell>
          <cell r="O783" t="str">
            <v>N</v>
          </cell>
          <cell r="P783" t="str">
            <v>N</v>
          </cell>
          <cell r="Q783" t="str">
            <v>N</v>
          </cell>
          <cell r="R783">
            <v>0</v>
          </cell>
        </row>
        <row r="784">
          <cell r="A784" t="str">
            <v>PAD032</v>
          </cell>
          <cell r="B784" t="str">
            <v xml:space="preserve">Personal Accounts Delivery Authority              </v>
          </cell>
          <cell r="C784" t="str">
            <v>DWPCLS</v>
          </cell>
          <cell r="D784" t="str">
            <v>T</v>
          </cell>
          <cell r="E784" t="str">
            <v xml:space="preserve">CLS - DEPARTMENT FOR WORK &amp; PENSIONS              </v>
          </cell>
          <cell r="F784" t="str">
            <v>Y</v>
          </cell>
          <cell r="G784" t="str">
            <v>N</v>
          </cell>
          <cell r="H784" t="str">
            <v>Y</v>
          </cell>
          <cell r="I784" t="str">
            <v>N</v>
          </cell>
          <cell r="J784" t="str">
            <v>N</v>
          </cell>
          <cell r="K784" t="str">
            <v>N</v>
          </cell>
          <cell r="L784" t="str">
            <v>N</v>
          </cell>
          <cell r="M784" t="str">
            <v>N</v>
          </cell>
          <cell r="N784" t="str">
            <v>N</v>
          </cell>
          <cell r="O784" t="str">
            <v>N</v>
          </cell>
          <cell r="P784" t="str">
            <v>N</v>
          </cell>
          <cell r="Q784" t="str">
            <v>N</v>
          </cell>
          <cell r="R784">
            <v>0</v>
          </cell>
        </row>
        <row r="785">
          <cell r="A785" t="str">
            <v>PAO084</v>
          </cell>
          <cell r="B785" t="str">
            <v xml:space="preserve">Patent Office                                     </v>
          </cell>
          <cell r="C785" t="str">
            <v>PAOGRP</v>
          </cell>
          <cell r="D785" t="str">
            <v>T</v>
          </cell>
          <cell r="E785" t="str">
            <v xml:space="preserve">GRP - Patent Office                               </v>
          </cell>
          <cell r="F785" t="str">
            <v>Y</v>
          </cell>
          <cell r="G785" t="str">
            <v>N</v>
          </cell>
          <cell r="H785" t="str">
            <v>Y</v>
          </cell>
          <cell r="I785" t="str">
            <v>N</v>
          </cell>
          <cell r="J785" t="str">
            <v>N</v>
          </cell>
          <cell r="K785" t="str">
            <v>N</v>
          </cell>
          <cell r="L785" t="str">
            <v>N</v>
          </cell>
          <cell r="M785" t="str">
            <v>N</v>
          </cell>
          <cell r="N785" t="str">
            <v>N</v>
          </cell>
          <cell r="O785" t="str">
            <v>N</v>
          </cell>
          <cell r="P785" t="str">
            <v>N</v>
          </cell>
          <cell r="Q785" t="str">
            <v>N</v>
          </cell>
          <cell r="R785">
            <v>0</v>
          </cell>
        </row>
        <row r="786">
          <cell r="A786" t="str">
            <v>PBN097</v>
          </cell>
          <cell r="B786" t="str">
            <v xml:space="preserve">Probation Board for Northern Ireland              </v>
          </cell>
          <cell r="C786" t="str">
            <v>PBNIGP</v>
          </cell>
          <cell r="D786" t="str">
            <v>T</v>
          </cell>
          <cell r="E786" t="str">
            <v xml:space="preserve">IGP - Probation Board for Northern Ireland        </v>
          </cell>
          <cell r="F786" t="str">
            <v>Y</v>
          </cell>
          <cell r="G786" t="str">
            <v>N</v>
          </cell>
          <cell r="H786" t="str">
            <v>Y</v>
          </cell>
          <cell r="I786" t="str">
            <v>N</v>
          </cell>
          <cell r="J786" t="str">
            <v>N</v>
          </cell>
          <cell r="K786" t="str">
            <v>N</v>
          </cell>
          <cell r="L786" t="str">
            <v>N</v>
          </cell>
          <cell r="M786" t="str">
            <v>N</v>
          </cell>
          <cell r="N786" t="str">
            <v>N</v>
          </cell>
          <cell r="O786" t="str">
            <v>N</v>
          </cell>
          <cell r="P786" t="str">
            <v>N</v>
          </cell>
          <cell r="Q786" t="str">
            <v>N</v>
          </cell>
          <cell r="R786">
            <v>0</v>
          </cell>
        </row>
        <row r="787">
          <cell r="A787" t="str">
            <v>PCS901</v>
          </cell>
          <cell r="B787" t="str">
            <v xml:space="preserve">Cabinet Office: Civil Superannuation              </v>
          </cell>
          <cell r="C787" t="str">
            <v>PCS9GP</v>
          </cell>
          <cell r="D787" t="str">
            <v>T</v>
          </cell>
          <cell r="E787" t="str">
            <v xml:space="preserve">GP - Cabinet Office: Civil Superannuation         </v>
          </cell>
          <cell r="F787" t="str">
            <v>Y</v>
          </cell>
          <cell r="G787" t="str">
            <v>Y</v>
          </cell>
          <cell r="H787" t="str">
            <v>Y</v>
          </cell>
          <cell r="I787" t="str">
            <v>N</v>
          </cell>
          <cell r="J787" t="str">
            <v>N</v>
          </cell>
          <cell r="K787" t="str">
            <v>N</v>
          </cell>
          <cell r="L787" t="str">
            <v>N</v>
          </cell>
          <cell r="M787" t="str">
            <v>N</v>
          </cell>
          <cell r="N787" t="str">
            <v>N</v>
          </cell>
          <cell r="O787" t="str">
            <v>N</v>
          </cell>
          <cell r="P787" t="str">
            <v>N</v>
          </cell>
          <cell r="Q787" t="str">
            <v>N</v>
          </cell>
          <cell r="R787">
            <v>0</v>
          </cell>
        </row>
        <row r="788">
          <cell r="A788" t="str">
            <v>PCX999</v>
          </cell>
          <cell r="B788" t="str">
            <v xml:space="preserve">PUBLIC CORPORATIONS Adjustment/Input              </v>
          </cell>
          <cell r="C788" t="str">
            <v>PCXGRP</v>
          </cell>
          <cell r="D788" t="str">
            <v>T</v>
          </cell>
          <cell r="E788" t="str">
            <v xml:space="preserve">PUBLIC CORPORATIONS                               </v>
          </cell>
          <cell r="F788" t="str">
            <v>X</v>
          </cell>
          <cell r="G788" t="str">
            <v>N</v>
          </cell>
          <cell r="H788" t="str">
            <v>Y</v>
          </cell>
          <cell r="I788" t="str">
            <v>N</v>
          </cell>
          <cell r="J788" t="str">
            <v>N</v>
          </cell>
          <cell r="K788" t="str">
            <v>N</v>
          </cell>
          <cell r="L788" t="str">
            <v>N</v>
          </cell>
          <cell r="M788" t="str">
            <v>N</v>
          </cell>
          <cell r="N788" t="str">
            <v>N</v>
          </cell>
          <cell r="O788" t="str">
            <v>N</v>
          </cell>
          <cell r="P788" t="str">
            <v>N</v>
          </cell>
          <cell r="Q788" t="str">
            <v>N</v>
          </cell>
          <cell r="R788">
            <v>0</v>
          </cell>
        </row>
        <row r="789">
          <cell r="A789" t="str">
            <v>PEN999</v>
          </cell>
          <cell r="B789" t="str">
            <v>PENSIONS Adjustment/Input</v>
          </cell>
          <cell r="C789" t="str">
            <v>PENGRP</v>
          </cell>
          <cell r="D789" t="str">
            <v>T</v>
          </cell>
          <cell r="E789" t="str">
            <v xml:space="preserve">PENSIONS                                          </v>
          </cell>
          <cell r="F789" t="str">
            <v>X</v>
          </cell>
          <cell r="G789" t="str">
            <v>N</v>
          </cell>
          <cell r="H789" t="str">
            <v>Y</v>
          </cell>
          <cell r="I789" t="str">
            <v>N</v>
          </cell>
          <cell r="J789" t="str">
            <v>N</v>
          </cell>
          <cell r="K789" t="str">
            <v>N</v>
          </cell>
          <cell r="L789" t="str">
            <v>N</v>
          </cell>
          <cell r="M789" t="str">
            <v>N</v>
          </cell>
          <cell r="N789" t="str">
            <v>N</v>
          </cell>
          <cell r="O789" t="str">
            <v>N</v>
          </cell>
          <cell r="P789" t="str">
            <v>N</v>
          </cell>
          <cell r="Q789" t="str">
            <v>N</v>
          </cell>
          <cell r="R789">
            <v>0</v>
          </cell>
        </row>
        <row r="790">
          <cell r="A790" t="str">
            <v>PFS075</v>
          </cell>
          <cell r="B790" t="str">
            <v xml:space="preserve">Crown Office &amp; Procurator Fiscal Svc - Scotland   </v>
          </cell>
          <cell r="C790" t="str">
            <v>PFS0GP</v>
          </cell>
          <cell r="D790" t="str">
            <v>T</v>
          </cell>
          <cell r="E790" t="str">
            <v>GP - Crown Office &amp; Procurator Fiscal Svc - Scotla</v>
          </cell>
          <cell r="F790" t="str">
            <v>Y</v>
          </cell>
          <cell r="G790" t="str">
            <v>N</v>
          </cell>
          <cell r="H790" t="str">
            <v>Y</v>
          </cell>
          <cell r="I790" t="str">
            <v>N</v>
          </cell>
          <cell r="J790" t="str">
            <v>N</v>
          </cell>
          <cell r="K790" t="str">
            <v>N</v>
          </cell>
          <cell r="L790" t="str">
            <v>N</v>
          </cell>
          <cell r="M790" t="str">
            <v>N</v>
          </cell>
          <cell r="N790" t="str">
            <v>N</v>
          </cell>
          <cell r="O790" t="str">
            <v>N</v>
          </cell>
          <cell r="P790" t="str">
            <v>N</v>
          </cell>
          <cell r="Q790" t="str">
            <v>N</v>
          </cell>
          <cell r="R790">
            <v>0</v>
          </cell>
        </row>
        <row r="791">
          <cell r="A791" t="str">
            <v>PFT087</v>
          </cell>
          <cell r="B791" t="str">
            <v>Infrastructure Finance Unit Limited</v>
          </cell>
          <cell r="C791" t="str">
            <v>HMTCLS</v>
          </cell>
          <cell r="D791" t="str">
            <v>T</v>
          </cell>
          <cell r="E791" t="str">
            <v xml:space="preserve">CLS - HM Treasury                                  </v>
          </cell>
          <cell r="F791" t="str">
            <v>N</v>
          </cell>
          <cell r="G791" t="str">
            <v>N</v>
          </cell>
          <cell r="H791" t="str">
            <v>N</v>
          </cell>
          <cell r="I791" t="str">
            <v>N</v>
          </cell>
          <cell r="J791" t="str">
            <v>N</v>
          </cell>
          <cell r="K791" t="str">
            <v>N</v>
          </cell>
          <cell r="L791" t="str">
            <v>N</v>
          </cell>
          <cell r="M791" t="str">
            <v>N</v>
          </cell>
          <cell r="N791" t="str">
            <v>N</v>
          </cell>
          <cell r="O791" t="str">
            <v>N</v>
          </cell>
          <cell r="P791" t="str">
            <v>N</v>
          </cell>
          <cell r="Q791" t="str">
            <v>N</v>
          </cell>
          <cell r="R791">
            <v>0</v>
          </cell>
        </row>
        <row r="792">
          <cell r="A792" t="str">
            <v>PHC004</v>
          </cell>
          <cell r="B792" t="str">
            <v>Poole Harbour Commissioners</v>
          </cell>
          <cell r="C792" t="str">
            <v>PHCGRP</v>
          </cell>
          <cell r="D792" t="str">
            <v>T</v>
          </cell>
          <cell r="E792" t="str">
            <v>GP - Poole Harbour Commissioners</v>
          </cell>
          <cell r="F792" t="str">
            <v>Y</v>
          </cell>
          <cell r="G792" t="str">
            <v>N</v>
          </cell>
          <cell r="H792" t="str">
            <v>Y</v>
          </cell>
          <cell r="I792" t="str">
            <v>N</v>
          </cell>
          <cell r="J792" t="str">
            <v>N</v>
          </cell>
          <cell r="K792" t="str">
            <v>N</v>
          </cell>
          <cell r="L792" t="str">
            <v>N</v>
          </cell>
          <cell r="M792" t="str">
            <v>N</v>
          </cell>
          <cell r="N792" t="str">
            <v>N</v>
          </cell>
          <cell r="O792" t="str">
            <v>N</v>
          </cell>
          <cell r="P792" t="str">
            <v>N</v>
          </cell>
          <cell r="Q792" t="str">
            <v>N</v>
          </cell>
          <cell r="R792">
            <v>0</v>
          </cell>
        </row>
        <row r="793">
          <cell r="A793" t="str">
            <v>PHE033</v>
          </cell>
          <cell r="B793" t="str">
            <v>Public Health England</v>
          </cell>
          <cell r="C793" t="str">
            <v>DOHCLS</v>
          </cell>
          <cell r="D793" t="str">
            <v>T</v>
          </cell>
          <cell r="E793" t="str">
            <v xml:space="preserve">CLS - DEPARTMENT OF HEALTH                        </v>
          </cell>
          <cell r="F793" t="str">
            <v>N</v>
          </cell>
          <cell r="G793" t="str">
            <v>N</v>
          </cell>
          <cell r="H793" t="str">
            <v>N</v>
          </cell>
          <cell r="I793" t="str">
            <v>N</v>
          </cell>
          <cell r="J793" t="str">
            <v>N</v>
          </cell>
          <cell r="K793" t="str">
            <v>N</v>
          </cell>
          <cell r="L793" t="str">
            <v>N</v>
          </cell>
          <cell r="M793" t="str">
            <v>N</v>
          </cell>
          <cell r="N793" t="str">
            <v>N</v>
          </cell>
          <cell r="O793" t="str">
            <v>N</v>
          </cell>
          <cell r="P793" t="str">
            <v>N</v>
          </cell>
          <cell r="Q793" t="str">
            <v>N</v>
          </cell>
          <cell r="R793">
            <v>0</v>
          </cell>
        </row>
        <row r="794">
          <cell r="A794" t="str">
            <v>PLA004</v>
          </cell>
          <cell r="B794" t="str">
            <v>Port of London Authority</v>
          </cell>
          <cell r="C794" t="str">
            <v>PLAGRP</v>
          </cell>
          <cell r="D794" t="str">
            <v>T</v>
          </cell>
          <cell r="E794" t="str">
            <v>GP - Port of London Authority</v>
          </cell>
          <cell r="F794" t="str">
            <v>Y</v>
          </cell>
          <cell r="G794" t="str">
            <v>N</v>
          </cell>
          <cell r="H794" t="str">
            <v>Y</v>
          </cell>
          <cell r="I794" t="str">
            <v>N</v>
          </cell>
          <cell r="J794" t="str">
            <v>N</v>
          </cell>
          <cell r="K794" t="str">
            <v>N</v>
          </cell>
          <cell r="L794" t="str">
            <v>N</v>
          </cell>
          <cell r="M794" t="str">
            <v>N</v>
          </cell>
          <cell r="N794" t="str">
            <v>N</v>
          </cell>
          <cell r="O794" t="str">
            <v>N</v>
          </cell>
          <cell r="P794" t="str">
            <v>N</v>
          </cell>
          <cell r="Q794" t="str">
            <v>N</v>
          </cell>
          <cell r="R794">
            <v>0</v>
          </cell>
        </row>
        <row r="795">
          <cell r="A795" t="str">
            <v>PLT066</v>
          </cell>
          <cell r="B795" t="str">
            <v xml:space="preserve">Petroleum Licenses Trust Statement                </v>
          </cell>
          <cell r="C795" t="str">
            <v>DECCLS</v>
          </cell>
          <cell r="D795" t="str">
            <v>T</v>
          </cell>
          <cell r="E795" t="str">
            <v xml:space="preserve">CLS - DEPARTMENT OF ENERGY &amp; CLIMATE CHANGE       </v>
          </cell>
          <cell r="F795" t="str">
            <v>Y</v>
          </cell>
          <cell r="G795" t="str">
            <v>N</v>
          </cell>
          <cell r="H795" t="str">
            <v>N</v>
          </cell>
          <cell r="I795" t="str">
            <v>Y</v>
          </cell>
          <cell r="J795" t="str">
            <v>N</v>
          </cell>
          <cell r="K795" t="str">
            <v>N</v>
          </cell>
          <cell r="L795" t="str">
            <v>N</v>
          </cell>
          <cell r="M795" t="str">
            <v>N</v>
          </cell>
          <cell r="N795" t="str">
            <v>N</v>
          </cell>
          <cell r="O795" t="str">
            <v>N</v>
          </cell>
          <cell r="P795" t="str">
            <v>N</v>
          </cell>
          <cell r="Q795" t="str">
            <v>N</v>
          </cell>
          <cell r="R795">
            <v>0</v>
          </cell>
        </row>
        <row r="796">
          <cell r="A796" t="str">
            <v>PMD208</v>
          </cell>
          <cell r="B796" t="str">
            <v xml:space="preserve">Northern Ire Medical and Dental Training Agency   </v>
          </cell>
          <cell r="C796" t="str">
            <v>PMDIGP</v>
          </cell>
          <cell r="D796" t="str">
            <v>T</v>
          </cell>
          <cell r="E796" t="str">
            <v>IGP - Northern Ire Medical and Dental Training Age</v>
          </cell>
          <cell r="F796" t="str">
            <v>Y</v>
          </cell>
          <cell r="G796" t="str">
            <v>N</v>
          </cell>
          <cell r="H796" t="str">
            <v>Y</v>
          </cell>
          <cell r="I796" t="str">
            <v>N</v>
          </cell>
          <cell r="J796" t="str">
            <v>N</v>
          </cell>
          <cell r="K796" t="str">
            <v>N</v>
          </cell>
          <cell r="L796" t="str">
            <v>N</v>
          </cell>
          <cell r="M796" t="str">
            <v>N</v>
          </cell>
          <cell r="N796" t="str">
            <v>N</v>
          </cell>
          <cell r="O796" t="str">
            <v>N</v>
          </cell>
          <cell r="P796" t="str">
            <v>N</v>
          </cell>
          <cell r="Q796" t="str">
            <v>N</v>
          </cell>
          <cell r="R796">
            <v>0</v>
          </cell>
        </row>
        <row r="797">
          <cell r="A797" t="str">
            <v>PNT066</v>
          </cell>
          <cell r="B797" t="str">
            <v xml:space="preserve">Pacific Nuclear Transport Ltd                     </v>
          </cell>
          <cell r="C797" t="str">
            <v>PNTGRP</v>
          </cell>
          <cell r="D797" t="str">
            <v>T</v>
          </cell>
          <cell r="E797" t="str">
            <v xml:space="preserve">GRP - Pacific Nuclear Transport Ltd               </v>
          </cell>
          <cell r="F797" t="str">
            <v>Y</v>
          </cell>
          <cell r="G797" t="str">
            <v>N</v>
          </cell>
          <cell r="H797" t="str">
            <v>Y</v>
          </cell>
          <cell r="I797" t="str">
            <v>N</v>
          </cell>
          <cell r="J797" t="str">
            <v>N</v>
          </cell>
          <cell r="K797" t="str">
            <v>N</v>
          </cell>
          <cell r="L797" t="str">
            <v>N</v>
          </cell>
          <cell r="M797" t="str">
            <v>N</v>
          </cell>
          <cell r="N797" t="str">
            <v>N</v>
          </cell>
          <cell r="O797" t="str">
            <v>N</v>
          </cell>
          <cell r="P797" t="str">
            <v>N</v>
          </cell>
          <cell r="Q797" t="str">
            <v>N</v>
          </cell>
          <cell r="R797">
            <v>0</v>
          </cell>
        </row>
        <row r="798">
          <cell r="A798" t="str">
            <v>POL084</v>
          </cell>
          <cell r="B798" t="str">
            <v>Post Office Limited</v>
          </cell>
          <cell r="C798" t="str">
            <v>POLGRP</v>
          </cell>
          <cell r="D798" t="str">
            <v>T</v>
          </cell>
          <cell r="E798" t="str">
            <v>GP - Post Office Limited</v>
          </cell>
          <cell r="F798" t="str">
            <v>Y</v>
          </cell>
          <cell r="G798" t="str">
            <v>N</v>
          </cell>
          <cell r="H798" t="str">
            <v>Y</v>
          </cell>
          <cell r="I798" t="str">
            <v>N</v>
          </cell>
          <cell r="J798" t="str">
            <v>N</v>
          </cell>
          <cell r="K798" t="str">
            <v>N</v>
          </cell>
          <cell r="L798" t="str">
            <v>N</v>
          </cell>
          <cell r="M798" t="str">
            <v>N</v>
          </cell>
          <cell r="N798" t="str">
            <v>N</v>
          </cell>
          <cell r="O798" t="str">
            <v>N</v>
          </cell>
          <cell r="P798" t="str">
            <v>N</v>
          </cell>
          <cell r="Q798" t="str">
            <v>N</v>
          </cell>
          <cell r="R798">
            <v>0</v>
          </cell>
        </row>
        <row r="799">
          <cell r="A799" t="str">
            <v>PON097</v>
          </cell>
          <cell r="B799" t="str">
            <v xml:space="preserve">Police Ombudsman for Northern Ireland             </v>
          </cell>
          <cell r="C799" t="str">
            <v>PONIGP</v>
          </cell>
          <cell r="D799" t="str">
            <v>T</v>
          </cell>
          <cell r="E799" t="str">
            <v xml:space="preserve">IGP - Police Ombudsman for Northern Ireland       </v>
          </cell>
          <cell r="F799" t="str">
            <v>Y</v>
          </cell>
          <cell r="G799" t="str">
            <v>N</v>
          </cell>
          <cell r="H799" t="str">
            <v>Y</v>
          </cell>
          <cell r="I799" t="str">
            <v>N</v>
          </cell>
          <cell r="J799" t="str">
            <v>N</v>
          </cell>
          <cell r="K799" t="str">
            <v>N</v>
          </cell>
          <cell r="L799" t="str">
            <v>N</v>
          </cell>
          <cell r="M799" t="str">
            <v>N</v>
          </cell>
          <cell r="N799" t="str">
            <v>N</v>
          </cell>
          <cell r="O799" t="str">
            <v>N</v>
          </cell>
          <cell r="P799" t="str">
            <v>N</v>
          </cell>
          <cell r="Q799" t="str">
            <v>N</v>
          </cell>
          <cell r="R799">
            <v>0</v>
          </cell>
        </row>
        <row r="800">
          <cell r="A800" t="str">
            <v>PPF032</v>
          </cell>
          <cell r="B800" t="str">
            <v xml:space="preserve">Pension Protection Fund (PPF)                     </v>
          </cell>
          <cell r="C800" t="str">
            <v>PPFGRP</v>
          </cell>
          <cell r="D800" t="str">
            <v>T</v>
          </cell>
          <cell r="E800" t="str">
            <v xml:space="preserve">GRP - Pension Protection Fund (PPF)               </v>
          </cell>
          <cell r="F800" t="str">
            <v>Y</v>
          </cell>
          <cell r="G800" t="str">
            <v>N</v>
          </cell>
          <cell r="H800" t="str">
            <v>Y</v>
          </cell>
          <cell r="I800" t="str">
            <v>N</v>
          </cell>
          <cell r="J800" t="str">
            <v>N</v>
          </cell>
          <cell r="K800" t="str">
            <v>N</v>
          </cell>
          <cell r="L800" t="str">
            <v>N</v>
          </cell>
          <cell r="M800" t="str">
            <v>N</v>
          </cell>
          <cell r="N800" t="str">
            <v>N</v>
          </cell>
          <cell r="O800" t="str">
            <v>N</v>
          </cell>
          <cell r="P800" t="str">
            <v>N</v>
          </cell>
          <cell r="Q800" t="str">
            <v>N</v>
          </cell>
          <cell r="R800">
            <v>0</v>
          </cell>
        </row>
        <row r="801">
          <cell r="A801" t="str">
            <v>PPS912</v>
          </cell>
          <cell r="B801" t="str">
            <v xml:space="preserve">Police Pension Scheme - Northern Ireland Office   </v>
          </cell>
          <cell r="C801" t="str">
            <v>PPS9GP</v>
          </cell>
          <cell r="D801" t="str">
            <v>T</v>
          </cell>
          <cell r="E801" t="str">
            <v>GP - Police Pension Scheme - Northern Ireland Offi</v>
          </cell>
          <cell r="F801" t="str">
            <v>Y</v>
          </cell>
          <cell r="G801" t="str">
            <v>N</v>
          </cell>
          <cell r="H801" t="str">
            <v>Y</v>
          </cell>
          <cell r="I801" t="str">
            <v>N</v>
          </cell>
          <cell r="J801" t="str">
            <v>N</v>
          </cell>
          <cell r="K801" t="str">
            <v>N</v>
          </cell>
          <cell r="L801" t="str">
            <v>N</v>
          </cell>
          <cell r="M801" t="str">
            <v>N</v>
          </cell>
          <cell r="N801" t="str">
            <v>N</v>
          </cell>
          <cell r="O801" t="str">
            <v>N</v>
          </cell>
          <cell r="P801" t="str">
            <v>N</v>
          </cell>
          <cell r="Q801" t="str">
            <v>N</v>
          </cell>
          <cell r="R801">
            <v>0</v>
          </cell>
        </row>
        <row r="802">
          <cell r="A802" t="str">
            <v>PRA087</v>
          </cell>
          <cell r="B802" t="str">
            <v>Prudential Regulation Authority</v>
          </cell>
          <cell r="C802" t="str">
            <v>PRAGRP</v>
          </cell>
          <cell r="D802" t="str">
            <v>T</v>
          </cell>
          <cell r="E802" t="str">
            <v>GP - Prudential Regulation Authority</v>
          </cell>
          <cell r="F802" t="str">
            <v>Y</v>
          </cell>
          <cell r="G802" t="str">
            <v>N</v>
          </cell>
          <cell r="H802" t="str">
            <v>Y</v>
          </cell>
          <cell r="I802" t="str">
            <v>N</v>
          </cell>
          <cell r="J802" t="str">
            <v>N</v>
          </cell>
          <cell r="K802" t="str">
            <v>N</v>
          </cell>
          <cell r="L802" t="str">
            <v>N</v>
          </cell>
          <cell r="M802" t="str">
            <v>N</v>
          </cell>
          <cell r="N802" t="str">
            <v>N</v>
          </cell>
          <cell r="O802" t="str">
            <v>N</v>
          </cell>
          <cell r="P802" t="str">
            <v>N</v>
          </cell>
          <cell r="Q802" t="str">
            <v>N</v>
          </cell>
          <cell r="R802">
            <v>0</v>
          </cell>
        </row>
        <row r="803">
          <cell r="A803" t="str">
            <v>PRA091</v>
          </cell>
          <cell r="B803" t="str">
            <v xml:space="preserve">Prudential Regulation Authority                   </v>
          </cell>
          <cell r="C803" t="str">
            <v>PRAGRP</v>
          </cell>
          <cell r="D803" t="str">
            <v>T</v>
          </cell>
          <cell r="E803" t="str">
            <v xml:space="preserve">GRP - Prudential Regulation Authority             </v>
          </cell>
          <cell r="F803" t="str">
            <v>Y</v>
          </cell>
          <cell r="G803" t="str">
            <v>N</v>
          </cell>
          <cell r="H803" t="str">
            <v>Y</v>
          </cell>
          <cell r="I803" t="str">
            <v>N</v>
          </cell>
          <cell r="J803" t="str">
            <v>N</v>
          </cell>
          <cell r="K803" t="str">
            <v>N</v>
          </cell>
          <cell r="L803" t="str">
            <v>N</v>
          </cell>
          <cell r="M803" t="str">
            <v>N</v>
          </cell>
          <cell r="N803" t="str">
            <v>N</v>
          </cell>
          <cell r="O803" t="str">
            <v>N</v>
          </cell>
          <cell r="P803" t="str">
            <v>N</v>
          </cell>
          <cell r="Q803" t="str">
            <v>N</v>
          </cell>
          <cell r="R803">
            <v>0</v>
          </cell>
        </row>
        <row r="804">
          <cell r="A804" t="str">
            <v>PRS214</v>
          </cell>
          <cell r="B804" t="str">
            <v xml:space="preserve">Public Prosecution Service - Northern Ireland     </v>
          </cell>
          <cell r="C804" t="str">
            <v>PRSIGP</v>
          </cell>
          <cell r="D804" t="str">
            <v>T</v>
          </cell>
          <cell r="E804" t="str">
            <v>IGP - Public Prosecution Service - Northern Irelan</v>
          </cell>
          <cell r="F804" t="str">
            <v>Y</v>
          </cell>
          <cell r="G804" t="str">
            <v>N</v>
          </cell>
          <cell r="H804" t="str">
            <v>Y</v>
          </cell>
          <cell r="I804" t="str">
            <v>N</v>
          </cell>
          <cell r="J804" t="str">
            <v>N</v>
          </cell>
          <cell r="K804" t="str">
            <v>N</v>
          </cell>
          <cell r="L804" t="str">
            <v>N</v>
          </cell>
          <cell r="M804" t="str">
            <v>N</v>
          </cell>
          <cell r="N804" t="str">
            <v>N</v>
          </cell>
          <cell r="O804" t="str">
            <v>N</v>
          </cell>
          <cell r="P804" t="str">
            <v>N</v>
          </cell>
          <cell r="Q804" t="str">
            <v>N</v>
          </cell>
          <cell r="R804">
            <v>0</v>
          </cell>
        </row>
        <row r="805">
          <cell r="A805" t="str">
            <v>PSC006</v>
          </cell>
          <cell r="B805" t="str">
            <v xml:space="preserve">Postal Services Commission                        </v>
          </cell>
          <cell r="C805" t="str">
            <v>PSC0GP</v>
          </cell>
          <cell r="D805" t="str">
            <v>T</v>
          </cell>
          <cell r="E805" t="str">
            <v xml:space="preserve">GP - Postal Services Commission                   </v>
          </cell>
          <cell r="F805" t="str">
            <v>Y</v>
          </cell>
          <cell r="G805" t="str">
            <v>N</v>
          </cell>
          <cell r="H805" t="str">
            <v>Y</v>
          </cell>
          <cell r="I805" t="str">
            <v>N</v>
          </cell>
          <cell r="J805" t="str">
            <v>N</v>
          </cell>
          <cell r="K805" t="str">
            <v>N</v>
          </cell>
          <cell r="L805" t="str">
            <v>N</v>
          </cell>
          <cell r="M805" t="str">
            <v>N</v>
          </cell>
          <cell r="N805" t="str">
            <v>N</v>
          </cell>
          <cell r="O805" t="str">
            <v>N</v>
          </cell>
          <cell r="P805" t="str">
            <v>N</v>
          </cell>
          <cell r="Q805" t="str">
            <v>N</v>
          </cell>
          <cell r="R805">
            <v>0</v>
          </cell>
        </row>
        <row r="806">
          <cell r="A806" t="str">
            <v>PSN097</v>
          </cell>
          <cell r="B806" t="str">
            <v xml:space="preserve">Police Service of Northern Ireland                </v>
          </cell>
          <cell r="C806" t="str">
            <v>PSNIGP</v>
          </cell>
          <cell r="D806" t="str">
            <v>T</v>
          </cell>
          <cell r="E806" t="str">
            <v xml:space="preserve">IGP - Police Service of Northern Ireland          </v>
          </cell>
          <cell r="F806" t="str">
            <v>Y</v>
          </cell>
          <cell r="G806" t="str">
            <v>N</v>
          </cell>
          <cell r="H806" t="str">
            <v>Y</v>
          </cell>
          <cell r="I806" t="str">
            <v>N</v>
          </cell>
          <cell r="J806" t="str">
            <v>N</v>
          </cell>
          <cell r="K806" t="str">
            <v>N</v>
          </cell>
          <cell r="L806" t="str">
            <v>N</v>
          </cell>
          <cell r="M806" t="str">
            <v>N</v>
          </cell>
          <cell r="N806" t="str">
            <v>N</v>
          </cell>
          <cell r="O806" t="str">
            <v>N</v>
          </cell>
          <cell r="P806" t="str">
            <v>N</v>
          </cell>
          <cell r="Q806" t="str">
            <v>N</v>
          </cell>
          <cell r="R806">
            <v>0</v>
          </cell>
        </row>
        <row r="807">
          <cell r="A807" t="str">
            <v>PTA004</v>
          </cell>
          <cell r="B807" t="str">
            <v>Port of Tyne Authority</v>
          </cell>
          <cell r="C807" t="str">
            <v>PTAGRP</v>
          </cell>
          <cell r="D807" t="str">
            <v>T</v>
          </cell>
          <cell r="E807" t="str">
            <v>GP - Port of Tyne Authority</v>
          </cell>
          <cell r="F807" t="str">
            <v>Y</v>
          </cell>
          <cell r="G807" t="str">
            <v>N</v>
          </cell>
          <cell r="H807" t="str">
            <v>Y</v>
          </cell>
          <cell r="I807" t="str">
            <v>N</v>
          </cell>
          <cell r="J807" t="str">
            <v>N</v>
          </cell>
          <cell r="K807" t="str">
            <v>N</v>
          </cell>
          <cell r="L807" t="str">
            <v>N</v>
          </cell>
          <cell r="M807" t="str">
            <v>N</v>
          </cell>
          <cell r="N807" t="str">
            <v>N</v>
          </cell>
          <cell r="O807" t="str">
            <v>N</v>
          </cell>
          <cell r="P807" t="str">
            <v>N</v>
          </cell>
          <cell r="Q807" t="str">
            <v>N</v>
          </cell>
          <cell r="R807">
            <v>0</v>
          </cell>
        </row>
        <row r="808">
          <cell r="A808" t="str">
            <v>PWL888</v>
          </cell>
          <cell r="B808" t="str">
            <v xml:space="preserve">Public Works Loans Board                          </v>
          </cell>
          <cell r="C808" t="str">
            <v>PWL8GP</v>
          </cell>
          <cell r="D808" t="str">
            <v>T</v>
          </cell>
          <cell r="E808" t="str">
            <v xml:space="preserve">GP - Public Works Loans Board                     </v>
          </cell>
          <cell r="F808" t="str">
            <v>Y</v>
          </cell>
          <cell r="G808" t="str">
            <v>N</v>
          </cell>
          <cell r="H808" t="str">
            <v>Y</v>
          </cell>
          <cell r="I808" t="str">
            <v>N</v>
          </cell>
          <cell r="J808" t="str">
            <v>N</v>
          </cell>
          <cell r="K808" t="str">
            <v>N</v>
          </cell>
          <cell r="L808" t="str">
            <v>N</v>
          </cell>
          <cell r="M808" t="str">
            <v>N</v>
          </cell>
          <cell r="N808" t="str">
            <v>N</v>
          </cell>
          <cell r="O808" t="str">
            <v>N</v>
          </cell>
          <cell r="P808" t="str">
            <v>N</v>
          </cell>
          <cell r="Q808" t="str">
            <v>N</v>
          </cell>
          <cell r="R808">
            <v>0</v>
          </cell>
        </row>
        <row r="809">
          <cell r="A809" t="str">
            <v>QEC085</v>
          </cell>
          <cell r="B809" t="str">
            <v xml:space="preserve">Queen Elizabeth II Conference Centre              </v>
          </cell>
          <cell r="C809" t="str">
            <v>COMCLS</v>
          </cell>
          <cell r="D809" t="str">
            <v>T</v>
          </cell>
          <cell r="E809" t="str">
            <v>CLS - DEPARTMENT FOR COMMUNITIES &amp; LOCAL GOVERNMEN</v>
          </cell>
          <cell r="F809" t="str">
            <v>Y</v>
          </cell>
          <cell r="G809" t="str">
            <v>N</v>
          </cell>
          <cell r="H809" t="str">
            <v>Y</v>
          </cell>
          <cell r="I809" t="str">
            <v>N</v>
          </cell>
          <cell r="J809" t="str">
            <v>N</v>
          </cell>
          <cell r="K809" t="str">
            <v>N</v>
          </cell>
          <cell r="L809" t="str">
            <v>N</v>
          </cell>
          <cell r="M809" t="str">
            <v>N</v>
          </cell>
          <cell r="N809" t="str">
            <v>N</v>
          </cell>
          <cell r="O809" t="str">
            <v>N</v>
          </cell>
          <cell r="P809" t="str">
            <v>N</v>
          </cell>
          <cell r="Q809" t="str">
            <v>N</v>
          </cell>
          <cell r="R809">
            <v>0</v>
          </cell>
        </row>
        <row r="810">
          <cell r="A810" t="str">
            <v>RAF017</v>
          </cell>
          <cell r="B810" t="str">
            <v xml:space="preserve">Royal Air Force Museum                            </v>
          </cell>
          <cell r="C810" t="str">
            <v>MODCLS</v>
          </cell>
          <cell r="D810" t="str">
            <v>T</v>
          </cell>
          <cell r="E810" t="str">
            <v xml:space="preserve">CLS - MINISTRY OF DEFENCE                         </v>
          </cell>
          <cell r="F810" t="str">
            <v>Y</v>
          </cell>
          <cell r="G810" t="str">
            <v>N</v>
          </cell>
          <cell r="H810" t="str">
            <v>Y</v>
          </cell>
          <cell r="I810" t="str">
            <v>N</v>
          </cell>
          <cell r="J810" t="str">
            <v>N</v>
          </cell>
          <cell r="K810" t="str">
            <v>N</v>
          </cell>
          <cell r="L810" t="str">
            <v>N</v>
          </cell>
          <cell r="M810" t="str">
            <v>N</v>
          </cell>
          <cell r="N810" t="str">
            <v>N</v>
          </cell>
          <cell r="O810" t="str">
            <v>N</v>
          </cell>
          <cell r="P810" t="str">
            <v>N</v>
          </cell>
          <cell r="Q810" t="str">
            <v>N</v>
          </cell>
          <cell r="R810">
            <v>0</v>
          </cell>
        </row>
        <row r="811">
          <cell r="A811" t="str">
            <v>RAI208</v>
          </cell>
          <cell r="B811" t="str">
            <v xml:space="preserve">Regulation and Quality and Improvement Authority  </v>
          </cell>
          <cell r="C811" t="str">
            <v>RAIIGP</v>
          </cell>
          <cell r="D811" t="str">
            <v>T</v>
          </cell>
          <cell r="E811" t="str">
            <v>IGP - Regulation and Quality and Improvement Autho</v>
          </cell>
          <cell r="F811" t="str">
            <v>Y</v>
          </cell>
          <cell r="G811" t="str">
            <v>N</v>
          </cell>
          <cell r="H811" t="str">
            <v>Y</v>
          </cell>
          <cell r="I811" t="str">
            <v>N</v>
          </cell>
          <cell r="J811" t="str">
            <v>N</v>
          </cell>
          <cell r="K811" t="str">
            <v>N</v>
          </cell>
          <cell r="L811" t="str">
            <v>N</v>
          </cell>
          <cell r="M811" t="str">
            <v>N</v>
          </cell>
          <cell r="N811" t="str">
            <v>N</v>
          </cell>
          <cell r="O811" t="str">
            <v>N</v>
          </cell>
          <cell r="P811" t="str">
            <v>N</v>
          </cell>
          <cell r="Q811" t="str">
            <v>N</v>
          </cell>
          <cell r="R811">
            <v>0</v>
          </cell>
        </row>
        <row r="812">
          <cell r="A812" t="str">
            <v>RAM048</v>
          </cell>
          <cell r="B812" t="str">
            <v xml:space="preserve">Royal Armouries                                   </v>
          </cell>
          <cell r="C812" t="str">
            <v>DCMCLS</v>
          </cell>
          <cell r="D812" t="str">
            <v>T</v>
          </cell>
          <cell r="E812" t="str">
            <v xml:space="preserve">CLS - DEPARTMENT FOR CULTURE MEDIA &amp; SPORT        </v>
          </cell>
          <cell r="F812" t="str">
            <v>Y</v>
          </cell>
          <cell r="G812" t="str">
            <v>N</v>
          </cell>
          <cell r="H812" t="str">
            <v>Y</v>
          </cell>
          <cell r="I812" t="str">
            <v>N</v>
          </cell>
          <cell r="J812" t="str">
            <v>N</v>
          </cell>
          <cell r="K812" t="str">
            <v>N</v>
          </cell>
          <cell r="L812" t="str">
            <v>N</v>
          </cell>
          <cell r="M812" t="str">
            <v>N</v>
          </cell>
          <cell r="N812" t="str">
            <v>N</v>
          </cell>
          <cell r="O812" t="str">
            <v>N</v>
          </cell>
          <cell r="P812" t="str">
            <v>N</v>
          </cell>
          <cell r="Q812" t="str">
            <v>N</v>
          </cell>
          <cell r="R812">
            <v>0</v>
          </cell>
        </row>
        <row r="813">
          <cell r="A813" t="str">
            <v>RBG075</v>
          </cell>
          <cell r="B813" t="str">
            <v xml:space="preserve">Royal Botanic Garden Edinburgh                    </v>
          </cell>
          <cell r="C813" t="str">
            <v>RBG0GP</v>
          </cell>
          <cell r="D813" t="str">
            <v>T</v>
          </cell>
          <cell r="E813" t="str">
            <v xml:space="preserve">GP - Royal Botanic Garden Edinburgh               </v>
          </cell>
          <cell r="F813" t="str">
            <v>Y</v>
          </cell>
          <cell r="G813" t="str">
            <v>N</v>
          </cell>
          <cell r="H813" t="str">
            <v>Y</v>
          </cell>
          <cell r="I813" t="str">
            <v>N</v>
          </cell>
          <cell r="J813" t="str">
            <v>N</v>
          </cell>
          <cell r="K813" t="str">
            <v>N</v>
          </cell>
          <cell r="L813" t="str">
            <v>N</v>
          </cell>
          <cell r="M813" t="str">
            <v>N</v>
          </cell>
          <cell r="N813" t="str">
            <v>N</v>
          </cell>
          <cell r="O813" t="str">
            <v>N</v>
          </cell>
          <cell r="P813" t="str">
            <v>N</v>
          </cell>
          <cell r="Q813" t="str">
            <v>N</v>
          </cell>
          <cell r="R813">
            <v>0</v>
          </cell>
        </row>
        <row r="814">
          <cell r="A814" t="str">
            <v>RCP906</v>
          </cell>
          <cell r="B814" t="str">
            <v xml:space="preserve">Research Councils Pension Scheme                  </v>
          </cell>
          <cell r="C814" t="str">
            <v>RCP9GP</v>
          </cell>
          <cell r="D814" t="str">
            <v>T</v>
          </cell>
          <cell r="E814" t="str">
            <v xml:space="preserve">GP - Research Councils Pension Scheme             </v>
          </cell>
          <cell r="F814" t="str">
            <v>Y</v>
          </cell>
          <cell r="G814" t="str">
            <v>N</v>
          </cell>
          <cell r="H814" t="str">
            <v>Y</v>
          </cell>
          <cell r="I814" t="str">
            <v>N</v>
          </cell>
          <cell r="J814" t="str">
            <v>N</v>
          </cell>
          <cell r="K814" t="str">
            <v>N</v>
          </cell>
          <cell r="L814" t="str">
            <v>N</v>
          </cell>
          <cell r="M814" t="str">
            <v>N</v>
          </cell>
          <cell r="N814" t="str">
            <v>N</v>
          </cell>
          <cell r="O814" t="str">
            <v>N</v>
          </cell>
          <cell r="P814" t="str">
            <v>N</v>
          </cell>
          <cell r="Q814" t="str">
            <v>N</v>
          </cell>
          <cell r="R814">
            <v>0</v>
          </cell>
        </row>
        <row r="815">
          <cell r="A815" t="str">
            <v>RCT048</v>
          </cell>
          <cell r="B815" t="str">
            <v>Royal Collection Trust</v>
          </cell>
          <cell r="C815" t="str">
            <v>RCTGRP</v>
          </cell>
          <cell r="D815" t="str">
            <v>T</v>
          </cell>
          <cell r="E815" t="str">
            <v>GP - Royal Collection Trust</v>
          </cell>
          <cell r="F815" t="str">
            <v>Y</v>
          </cell>
          <cell r="G815" t="str">
            <v>N</v>
          </cell>
          <cell r="H815" t="str">
            <v>Y</v>
          </cell>
          <cell r="I815" t="str">
            <v>N</v>
          </cell>
          <cell r="J815" t="str">
            <v>N</v>
          </cell>
          <cell r="K815" t="str">
            <v>N</v>
          </cell>
          <cell r="L815" t="str">
            <v>N</v>
          </cell>
          <cell r="M815" t="str">
            <v>N</v>
          </cell>
          <cell r="N815" t="str">
            <v>N</v>
          </cell>
          <cell r="O815" t="str">
            <v>N</v>
          </cell>
          <cell r="P815" t="str">
            <v>N</v>
          </cell>
          <cell r="Q815" t="str">
            <v>N</v>
          </cell>
          <cell r="R815">
            <v>0</v>
          </cell>
        </row>
        <row r="816">
          <cell r="A816" t="str">
            <v>REG212</v>
          </cell>
          <cell r="B816" t="str">
            <v xml:space="preserve">Northern Ireland Authority for Energy Regulation  </v>
          </cell>
          <cell r="C816" t="str">
            <v>REGIGP</v>
          </cell>
          <cell r="D816" t="str">
            <v>T</v>
          </cell>
          <cell r="E816" t="str">
            <v>IGP - Northern Ireland Authority for Energy Regula</v>
          </cell>
          <cell r="F816" t="str">
            <v>Y</v>
          </cell>
          <cell r="G816" t="str">
            <v>N</v>
          </cell>
          <cell r="H816" t="str">
            <v>Y</v>
          </cell>
          <cell r="I816" t="str">
            <v>N</v>
          </cell>
          <cell r="J816" t="str">
            <v>N</v>
          </cell>
          <cell r="K816" t="str">
            <v>N</v>
          </cell>
          <cell r="L816" t="str">
            <v>N</v>
          </cell>
          <cell r="M816" t="str">
            <v>N</v>
          </cell>
          <cell r="N816" t="str">
            <v>N</v>
          </cell>
          <cell r="O816" t="str">
            <v>N</v>
          </cell>
          <cell r="P816" t="str">
            <v>N</v>
          </cell>
          <cell r="Q816" t="str">
            <v>N</v>
          </cell>
          <cell r="R816">
            <v>0</v>
          </cell>
        </row>
        <row r="817">
          <cell r="A817" t="str">
            <v>REL032</v>
          </cell>
          <cell r="B817" t="str">
            <v xml:space="preserve">Remploy Ltd                                       </v>
          </cell>
          <cell r="C817" t="str">
            <v>RELGRP</v>
          </cell>
          <cell r="D817" t="str">
            <v>T</v>
          </cell>
          <cell r="E817" t="str">
            <v xml:space="preserve">GRP - Remploy Ltd                                 </v>
          </cell>
          <cell r="F817" t="str">
            <v>Y</v>
          </cell>
          <cell r="G817" t="str">
            <v>N</v>
          </cell>
          <cell r="H817" t="str">
            <v>Y</v>
          </cell>
          <cell r="I817" t="str">
            <v>N</v>
          </cell>
          <cell r="J817" t="str">
            <v>N</v>
          </cell>
          <cell r="K817" t="str">
            <v>N</v>
          </cell>
          <cell r="L817" t="str">
            <v>N</v>
          </cell>
          <cell r="M817" t="str">
            <v>N</v>
          </cell>
          <cell r="N817" t="str">
            <v>N</v>
          </cell>
          <cell r="O817" t="str">
            <v>N</v>
          </cell>
          <cell r="P817" t="str">
            <v>N</v>
          </cell>
          <cell r="Q817" t="str">
            <v>N</v>
          </cell>
          <cell r="R817">
            <v>0</v>
          </cell>
        </row>
        <row r="818">
          <cell r="A818" t="str">
            <v>RHC017</v>
          </cell>
          <cell r="B818" t="str">
            <v xml:space="preserve">Royal Hospital Chelsea                            </v>
          </cell>
          <cell r="C818" t="str">
            <v>MODCLS</v>
          </cell>
          <cell r="D818" t="str">
            <v>T</v>
          </cell>
          <cell r="E818" t="str">
            <v xml:space="preserve">CLS - MINISTRY OF DEFENCE                         </v>
          </cell>
          <cell r="F818" t="str">
            <v>Y</v>
          </cell>
          <cell r="G818" t="str">
            <v>N</v>
          </cell>
          <cell r="H818" t="str">
            <v>Y</v>
          </cell>
          <cell r="I818" t="str">
            <v>N</v>
          </cell>
          <cell r="J818" t="str">
            <v>N</v>
          </cell>
          <cell r="K818" t="str">
            <v>N</v>
          </cell>
          <cell r="L818" t="str">
            <v>N</v>
          </cell>
          <cell r="M818" t="str">
            <v>N</v>
          </cell>
          <cell r="N818" t="str">
            <v>N</v>
          </cell>
          <cell r="O818" t="str">
            <v>N</v>
          </cell>
          <cell r="P818" t="str">
            <v>N</v>
          </cell>
          <cell r="Q818" t="str">
            <v>N</v>
          </cell>
          <cell r="R818">
            <v>0</v>
          </cell>
        </row>
        <row r="819">
          <cell r="A819" t="str">
            <v>RHH087</v>
          </cell>
          <cell r="B819" t="str">
            <v>Royal Household</v>
          </cell>
          <cell r="C819" t="str">
            <v>HMTCLS</v>
          </cell>
          <cell r="D819" t="str">
            <v>T</v>
          </cell>
          <cell r="E819" t="str">
            <v xml:space="preserve">CLS - HM Treasury                                  </v>
          </cell>
          <cell r="F819" t="str">
            <v>N</v>
          </cell>
          <cell r="G819" t="str">
            <v>N</v>
          </cell>
          <cell r="H819" t="str">
            <v>N</v>
          </cell>
          <cell r="I819" t="str">
            <v>N</v>
          </cell>
          <cell r="J819" t="str">
            <v>N</v>
          </cell>
          <cell r="K819" t="str">
            <v>N</v>
          </cell>
          <cell r="L819" t="str">
            <v>N</v>
          </cell>
          <cell r="M819" t="str">
            <v>N</v>
          </cell>
          <cell r="N819" t="str">
            <v>N</v>
          </cell>
          <cell r="O819" t="str">
            <v>N</v>
          </cell>
          <cell r="P819" t="str">
            <v>N</v>
          </cell>
          <cell r="Q819" t="str">
            <v>N</v>
          </cell>
          <cell r="R819">
            <v>0</v>
          </cell>
        </row>
        <row r="820">
          <cell r="A820" t="str">
            <v>RMH084</v>
          </cell>
          <cell r="B820" t="str">
            <v xml:space="preserve">Royal Mail Holdings Plc                           </v>
          </cell>
          <cell r="C820" t="str">
            <v>RMHGRP</v>
          </cell>
          <cell r="D820" t="str">
            <v>T</v>
          </cell>
          <cell r="E820" t="str">
            <v xml:space="preserve">GRP - Royal Mail Holdings Plc                     </v>
          </cell>
          <cell r="F820" t="str">
            <v>Y</v>
          </cell>
          <cell r="G820" t="str">
            <v>N</v>
          </cell>
          <cell r="H820" t="str">
            <v>Y</v>
          </cell>
          <cell r="I820" t="str">
            <v>N</v>
          </cell>
          <cell r="J820" t="str">
            <v>N</v>
          </cell>
          <cell r="K820" t="str">
            <v>N</v>
          </cell>
          <cell r="L820" t="str">
            <v>N</v>
          </cell>
          <cell r="M820" t="str">
            <v>N</v>
          </cell>
          <cell r="N820" t="str">
            <v>N</v>
          </cell>
          <cell r="O820" t="str">
            <v>N</v>
          </cell>
          <cell r="P820" t="str">
            <v>N</v>
          </cell>
          <cell r="Q820" t="str">
            <v>N</v>
          </cell>
          <cell r="R820">
            <v>0</v>
          </cell>
        </row>
        <row r="821">
          <cell r="A821" t="str">
            <v>RMP915</v>
          </cell>
          <cell r="B821" t="str">
            <v xml:space="preserve">Royal Mail Pension Scheme                         </v>
          </cell>
          <cell r="C821" t="str">
            <v>RMP9GP</v>
          </cell>
          <cell r="D821" t="str">
            <v>T</v>
          </cell>
          <cell r="E821" t="str">
            <v xml:space="preserve">GP - Royal Mail Pension Scheme                    </v>
          </cell>
          <cell r="F821" t="str">
            <v>Y</v>
          </cell>
          <cell r="G821" t="str">
            <v>Y</v>
          </cell>
          <cell r="H821" t="str">
            <v>N</v>
          </cell>
          <cell r="I821" t="str">
            <v>N</v>
          </cell>
          <cell r="J821" t="str">
            <v>N</v>
          </cell>
          <cell r="K821" t="str">
            <v>N</v>
          </cell>
          <cell r="L821" t="str">
            <v>N</v>
          </cell>
          <cell r="M821" t="str">
            <v>N</v>
          </cell>
          <cell r="N821" t="str">
            <v>N</v>
          </cell>
          <cell r="O821" t="str">
            <v>N</v>
          </cell>
          <cell r="P821" t="str">
            <v>N</v>
          </cell>
          <cell r="Q821" t="str">
            <v>N</v>
          </cell>
          <cell r="R821">
            <v>0</v>
          </cell>
        </row>
        <row r="822">
          <cell r="A822" t="str">
            <v>RMT087</v>
          </cell>
          <cell r="B822" t="str">
            <v xml:space="preserve">Royal Mint                                        </v>
          </cell>
          <cell r="C822" t="str">
            <v>RMTGRP</v>
          </cell>
          <cell r="D822" t="str">
            <v>T</v>
          </cell>
          <cell r="E822" t="str">
            <v xml:space="preserve">GRP - Royal Mint                                  </v>
          </cell>
          <cell r="F822" t="str">
            <v>Y</v>
          </cell>
          <cell r="G822" t="str">
            <v>N</v>
          </cell>
          <cell r="H822" t="str">
            <v>Y</v>
          </cell>
          <cell r="I822" t="str">
            <v>N</v>
          </cell>
          <cell r="J822" t="str">
            <v>N</v>
          </cell>
          <cell r="K822" t="str">
            <v>N</v>
          </cell>
          <cell r="L822" t="str">
            <v>N</v>
          </cell>
          <cell r="M822" t="str">
            <v>N</v>
          </cell>
          <cell r="N822" t="str">
            <v>N</v>
          </cell>
          <cell r="O822" t="str">
            <v>N</v>
          </cell>
          <cell r="P822" t="str">
            <v>N</v>
          </cell>
          <cell r="Q822" t="str">
            <v>N</v>
          </cell>
          <cell r="R822">
            <v>0</v>
          </cell>
        </row>
        <row r="823">
          <cell r="A823" t="str">
            <v>ROS075</v>
          </cell>
          <cell r="B823" t="str">
            <v xml:space="preserve">Registers of Scotland                             </v>
          </cell>
          <cell r="C823" t="str">
            <v>ROSGRP</v>
          </cell>
          <cell r="D823" t="str">
            <v>T</v>
          </cell>
          <cell r="E823" t="str">
            <v xml:space="preserve">GRP - Registers of Scotland                       </v>
          </cell>
          <cell r="F823" t="str">
            <v>Y</v>
          </cell>
          <cell r="G823" t="str">
            <v>N</v>
          </cell>
          <cell r="H823" t="str">
            <v>Y</v>
          </cell>
          <cell r="I823" t="str">
            <v>N</v>
          </cell>
          <cell r="J823" t="str">
            <v>N</v>
          </cell>
          <cell r="K823" t="str">
            <v>N</v>
          </cell>
          <cell r="L823" t="str">
            <v>N</v>
          </cell>
          <cell r="M823" t="str">
            <v>N</v>
          </cell>
          <cell r="N823" t="str">
            <v>N</v>
          </cell>
          <cell r="O823" t="str">
            <v>N</v>
          </cell>
          <cell r="P823" t="str">
            <v>N</v>
          </cell>
          <cell r="Q823" t="str">
            <v>N</v>
          </cell>
          <cell r="R823">
            <v>0</v>
          </cell>
        </row>
        <row r="824">
          <cell r="A824" t="str">
            <v>RPA003</v>
          </cell>
          <cell r="B824" t="str">
            <v>Rural Payments Agency</v>
          </cell>
          <cell r="C824" t="str">
            <v>EFRCLS</v>
          </cell>
          <cell r="D824" t="str">
            <v>T</v>
          </cell>
          <cell r="E824" t="str">
            <v>CLS - DEPARTMENT FOR ENVIRONMENT FOOD &amp; RURAL AFFA</v>
          </cell>
          <cell r="F824" t="str">
            <v>N</v>
          </cell>
          <cell r="G824" t="str">
            <v>N</v>
          </cell>
          <cell r="H824" t="str">
            <v>N</v>
          </cell>
          <cell r="I824" t="str">
            <v>N</v>
          </cell>
          <cell r="J824" t="str">
            <v>N</v>
          </cell>
          <cell r="K824" t="str">
            <v>N</v>
          </cell>
          <cell r="L824" t="str">
            <v>N</v>
          </cell>
          <cell r="M824" t="str">
            <v>N</v>
          </cell>
          <cell r="N824" t="str">
            <v>N</v>
          </cell>
          <cell r="O824" t="str">
            <v>N</v>
          </cell>
          <cell r="P824" t="str">
            <v>N</v>
          </cell>
          <cell r="Q824" t="str">
            <v>N</v>
          </cell>
          <cell r="R824">
            <v>0</v>
          </cell>
        </row>
        <row r="825">
          <cell r="A825" t="str">
            <v>RSR066</v>
          </cell>
          <cell r="B825" t="str">
            <v>Research Site Restoration Limited</v>
          </cell>
          <cell r="C825" t="str">
            <v>DECCLS</v>
          </cell>
          <cell r="D825" t="str">
            <v>T</v>
          </cell>
          <cell r="E825" t="str">
            <v xml:space="preserve">CLS - DEPARTMENT OF ENERGY &amp; CLIMATE CHANGE       </v>
          </cell>
          <cell r="F825" t="str">
            <v>N</v>
          </cell>
          <cell r="G825" t="str">
            <v>N</v>
          </cell>
          <cell r="H825" t="str">
            <v>N</v>
          </cell>
          <cell r="I825" t="str">
            <v>N</v>
          </cell>
          <cell r="J825" t="str">
            <v>N</v>
          </cell>
          <cell r="K825" t="str">
            <v>N</v>
          </cell>
          <cell r="L825" t="str">
            <v>N</v>
          </cell>
          <cell r="M825" t="str">
            <v>N</v>
          </cell>
          <cell r="N825" t="str">
            <v>N</v>
          </cell>
          <cell r="O825" t="str">
            <v>N</v>
          </cell>
          <cell r="P825" t="str">
            <v>N</v>
          </cell>
          <cell r="Q825" t="str">
            <v>N</v>
          </cell>
          <cell r="R825">
            <v>0</v>
          </cell>
        </row>
        <row r="826">
          <cell r="A826" t="str">
            <v>S001XX</v>
          </cell>
          <cell r="B826" t="str">
            <v xml:space="preserve">Aberdeen City Council                             </v>
          </cell>
          <cell r="C826" t="str">
            <v>S001GP</v>
          </cell>
          <cell r="D826" t="str">
            <v>T</v>
          </cell>
          <cell r="E826" t="str">
            <v xml:space="preserve">GP - Aberdeen City Council                        </v>
          </cell>
          <cell r="F826" t="str">
            <v>Y</v>
          </cell>
          <cell r="G826" t="str">
            <v>N</v>
          </cell>
          <cell r="H826" t="str">
            <v>N</v>
          </cell>
          <cell r="I826" t="str">
            <v>N</v>
          </cell>
          <cell r="J826" t="str">
            <v>N</v>
          </cell>
          <cell r="K826" t="str">
            <v>N</v>
          </cell>
          <cell r="L826" t="str">
            <v>Y</v>
          </cell>
          <cell r="M826" t="str">
            <v>N</v>
          </cell>
          <cell r="N826" t="str">
            <v>N</v>
          </cell>
          <cell r="O826" t="str">
            <v>N</v>
          </cell>
          <cell r="P826" t="str">
            <v>N</v>
          </cell>
          <cell r="Q826" t="str">
            <v>N</v>
          </cell>
          <cell r="R826">
            <v>1</v>
          </cell>
        </row>
        <row r="827">
          <cell r="A827" t="str">
            <v>S002XX</v>
          </cell>
          <cell r="B827" t="str">
            <v xml:space="preserve">Aberdeenshire Council                             </v>
          </cell>
          <cell r="C827" t="str">
            <v>S002GP</v>
          </cell>
          <cell r="D827" t="str">
            <v>T</v>
          </cell>
          <cell r="E827" t="str">
            <v xml:space="preserve">GP - Aberdeenshire Council                        </v>
          </cell>
          <cell r="F827" t="str">
            <v>Y</v>
          </cell>
          <cell r="G827" t="str">
            <v>N</v>
          </cell>
          <cell r="H827" t="str">
            <v>N</v>
          </cell>
          <cell r="I827" t="str">
            <v>N</v>
          </cell>
          <cell r="J827" t="str">
            <v>N</v>
          </cell>
          <cell r="K827" t="str">
            <v>N</v>
          </cell>
          <cell r="L827" t="str">
            <v>Y</v>
          </cell>
          <cell r="M827" t="str">
            <v>N</v>
          </cell>
          <cell r="N827" t="str">
            <v>N</v>
          </cell>
          <cell r="O827" t="str">
            <v>N</v>
          </cell>
          <cell r="P827" t="str">
            <v>N</v>
          </cell>
          <cell r="Q827" t="str">
            <v>N</v>
          </cell>
          <cell r="R827">
            <v>1</v>
          </cell>
        </row>
        <row r="828">
          <cell r="A828" t="str">
            <v>S003XX</v>
          </cell>
          <cell r="B828" t="str">
            <v xml:space="preserve">Angus Council                                     </v>
          </cell>
          <cell r="C828" t="str">
            <v>S003GP</v>
          </cell>
          <cell r="D828" t="str">
            <v>T</v>
          </cell>
          <cell r="E828" t="str">
            <v xml:space="preserve">GP - Angus Council                                </v>
          </cell>
          <cell r="F828" t="str">
            <v>Y</v>
          </cell>
          <cell r="G828" t="str">
            <v>N</v>
          </cell>
          <cell r="H828" t="str">
            <v>N</v>
          </cell>
          <cell r="I828" t="str">
            <v>N</v>
          </cell>
          <cell r="J828" t="str">
            <v>N</v>
          </cell>
          <cell r="K828" t="str">
            <v>N</v>
          </cell>
          <cell r="L828" t="str">
            <v>Y</v>
          </cell>
          <cell r="M828" t="str">
            <v>N</v>
          </cell>
          <cell r="N828" t="str">
            <v>N</v>
          </cell>
          <cell r="O828" t="str">
            <v>N</v>
          </cell>
          <cell r="P828" t="str">
            <v>N</v>
          </cell>
          <cell r="Q828" t="str">
            <v>N</v>
          </cell>
          <cell r="R828">
            <v>1</v>
          </cell>
        </row>
        <row r="829">
          <cell r="A829" t="str">
            <v>S004XX</v>
          </cell>
          <cell r="B829" t="str">
            <v xml:space="preserve">Argyll and Bute Council                           </v>
          </cell>
          <cell r="C829" t="str">
            <v>S004GP</v>
          </cell>
          <cell r="D829" t="str">
            <v>T</v>
          </cell>
          <cell r="E829" t="str">
            <v xml:space="preserve">GP - Argyll and Bute Council                      </v>
          </cell>
          <cell r="F829" t="str">
            <v>Y</v>
          </cell>
          <cell r="G829" t="str">
            <v>N</v>
          </cell>
          <cell r="H829" t="str">
            <v>N</v>
          </cell>
          <cell r="I829" t="str">
            <v>N</v>
          </cell>
          <cell r="J829" t="str">
            <v>N</v>
          </cell>
          <cell r="K829" t="str">
            <v>N</v>
          </cell>
          <cell r="L829" t="str">
            <v>Y</v>
          </cell>
          <cell r="M829" t="str">
            <v>N</v>
          </cell>
          <cell r="N829" t="str">
            <v>N</v>
          </cell>
          <cell r="O829" t="str">
            <v>N</v>
          </cell>
          <cell r="P829" t="str">
            <v>N</v>
          </cell>
          <cell r="Q829" t="str">
            <v>N</v>
          </cell>
          <cell r="R829">
            <v>1</v>
          </cell>
        </row>
        <row r="830">
          <cell r="A830" t="str">
            <v>S005XX</v>
          </cell>
          <cell r="B830" t="str">
            <v xml:space="preserve">Clackmanannshire Council                          </v>
          </cell>
          <cell r="C830" t="str">
            <v>S005GP</v>
          </cell>
          <cell r="D830" t="str">
            <v>T</v>
          </cell>
          <cell r="E830" t="str">
            <v xml:space="preserve">GP - Clackmanannshire Council                     </v>
          </cell>
          <cell r="F830" t="str">
            <v>Y</v>
          </cell>
          <cell r="G830" t="str">
            <v>N</v>
          </cell>
          <cell r="H830" t="str">
            <v>N</v>
          </cell>
          <cell r="I830" t="str">
            <v>N</v>
          </cell>
          <cell r="J830" t="str">
            <v>N</v>
          </cell>
          <cell r="K830" t="str">
            <v>N</v>
          </cell>
          <cell r="L830" t="str">
            <v>Y</v>
          </cell>
          <cell r="M830" t="str">
            <v>N</v>
          </cell>
          <cell r="N830" t="str">
            <v>N</v>
          </cell>
          <cell r="O830" t="str">
            <v>N</v>
          </cell>
          <cell r="P830" t="str">
            <v>N</v>
          </cell>
          <cell r="Q830" t="str">
            <v>N</v>
          </cell>
          <cell r="R830">
            <v>1</v>
          </cell>
        </row>
        <row r="831">
          <cell r="A831" t="str">
            <v>S006XX</v>
          </cell>
          <cell r="B831" t="str">
            <v xml:space="preserve">Western Isles Council                             </v>
          </cell>
          <cell r="C831" t="str">
            <v>S006GP</v>
          </cell>
          <cell r="D831" t="str">
            <v>T</v>
          </cell>
          <cell r="E831" t="str">
            <v xml:space="preserve">GP - Western Isles Council                        </v>
          </cell>
          <cell r="F831" t="str">
            <v>Y</v>
          </cell>
          <cell r="G831" t="str">
            <v>N</v>
          </cell>
          <cell r="H831" t="str">
            <v>N</v>
          </cell>
          <cell r="I831" t="str">
            <v>N</v>
          </cell>
          <cell r="J831" t="str">
            <v>N</v>
          </cell>
          <cell r="K831" t="str">
            <v>N</v>
          </cell>
          <cell r="L831" t="str">
            <v>Y</v>
          </cell>
          <cell r="M831" t="str">
            <v>N</v>
          </cell>
          <cell r="N831" t="str">
            <v>N</v>
          </cell>
          <cell r="O831" t="str">
            <v>N</v>
          </cell>
          <cell r="P831" t="str">
            <v>N</v>
          </cell>
          <cell r="Q831" t="str">
            <v>N</v>
          </cell>
          <cell r="R831">
            <v>1</v>
          </cell>
        </row>
        <row r="832">
          <cell r="A832" t="str">
            <v>S007XX</v>
          </cell>
          <cell r="B832" t="str">
            <v xml:space="preserve">Dumfries and Galloway Council                     </v>
          </cell>
          <cell r="C832" t="str">
            <v>S007GP</v>
          </cell>
          <cell r="D832" t="str">
            <v>T</v>
          </cell>
          <cell r="E832" t="str">
            <v xml:space="preserve">GP - Dumfries and Galloway Council                </v>
          </cell>
          <cell r="F832" t="str">
            <v>Y</v>
          </cell>
          <cell r="G832" t="str">
            <v>N</v>
          </cell>
          <cell r="H832" t="str">
            <v>N</v>
          </cell>
          <cell r="I832" t="str">
            <v>N</v>
          </cell>
          <cell r="J832" t="str">
            <v>N</v>
          </cell>
          <cell r="K832" t="str">
            <v>N</v>
          </cell>
          <cell r="L832" t="str">
            <v>Y</v>
          </cell>
          <cell r="M832" t="str">
            <v>N</v>
          </cell>
          <cell r="N832" t="str">
            <v>N</v>
          </cell>
          <cell r="O832" t="str">
            <v>N</v>
          </cell>
          <cell r="P832" t="str">
            <v>N</v>
          </cell>
          <cell r="Q832" t="str">
            <v>N</v>
          </cell>
          <cell r="R832">
            <v>1</v>
          </cell>
        </row>
        <row r="833">
          <cell r="A833" t="str">
            <v>S008XX</v>
          </cell>
          <cell r="B833" t="str">
            <v xml:space="preserve">Dundee City Council                               </v>
          </cell>
          <cell r="C833" t="str">
            <v>S008GP</v>
          </cell>
          <cell r="D833" t="str">
            <v>T</v>
          </cell>
          <cell r="E833" t="str">
            <v xml:space="preserve">GP - Dundee City Council                          </v>
          </cell>
          <cell r="F833" t="str">
            <v>Y</v>
          </cell>
          <cell r="G833" t="str">
            <v>N</v>
          </cell>
          <cell r="H833" t="str">
            <v>N</v>
          </cell>
          <cell r="I833" t="str">
            <v>N</v>
          </cell>
          <cell r="J833" t="str">
            <v>N</v>
          </cell>
          <cell r="K833" t="str">
            <v>N</v>
          </cell>
          <cell r="L833" t="str">
            <v>Y</v>
          </cell>
          <cell r="M833" t="str">
            <v>N</v>
          </cell>
          <cell r="N833" t="str">
            <v>N</v>
          </cell>
          <cell r="O833" t="str">
            <v>N</v>
          </cell>
          <cell r="P833" t="str">
            <v>N</v>
          </cell>
          <cell r="Q833" t="str">
            <v>N</v>
          </cell>
          <cell r="R833">
            <v>1</v>
          </cell>
        </row>
        <row r="834">
          <cell r="A834" t="str">
            <v>S009XX</v>
          </cell>
          <cell r="B834" t="str">
            <v xml:space="preserve">East Ayrshire Council                             </v>
          </cell>
          <cell r="C834" t="str">
            <v>S009GP</v>
          </cell>
          <cell r="D834" t="str">
            <v>T</v>
          </cell>
          <cell r="E834" t="str">
            <v xml:space="preserve">GP - East Ayrshire Council                        </v>
          </cell>
          <cell r="F834" t="str">
            <v>Y</v>
          </cell>
          <cell r="G834" t="str">
            <v>N</v>
          </cell>
          <cell r="H834" t="str">
            <v>N</v>
          </cell>
          <cell r="I834" t="str">
            <v>N</v>
          </cell>
          <cell r="J834" t="str">
            <v>N</v>
          </cell>
          <cell r="K834" t="str">
            <v>N</v>
          </cell>
          <cell r="L834" t="str">
            <v>Y</v>
          </cell>
          <cell r="M834" t="str">
            <v>N</v>
          </cell>
          <cell r="N834" t="str">
            <v>N</v>
          </cell>
          <cell r="O834" t="str">
            <v>N</v>
          </cell>
          <cell r="P834" t="str">
            <v>N</v>
          </cell>
          <cell r="Q834" t="str">
            <v>N</v>
          </cell>
          <cell r="R834">
            <v>1</v>
          </cell>
        </row>
        <row r="835">
          <cell r="A835" t="str">
            <v>S010XX</v>
          </cell>
          <cell r="B835" t="str">
            <v xml:space="preserve">East Dunbartonshire Council                       </v>
          </cell>
          <cell r="C835" t="str">
            <v>S010GP</v>
          </cell>
          <cell r="D835" t="str">
            <v>T</v>
          </cell>
          <cell r="E835" t="str">
            <v xml:space="preserve">GP - East Dunbartonshire Council                  </v>
          </cell>
          <cell r="F835" t="str">
            <v>Y</v>
          </cell>
          <cell r="G835" t="str">
            <v>N</v>
          </cell>
          <cell r="H835" t="str">
            <v>N</v>
          </cell>
          <cell r="I835" t="str">
            <v>N</v>
          </cell>
          <cell r="J835" t="str">
            <v>N</v>
          </cell>
          <cell r="K835" t="str">
            <v>N</v>
          </cell>
          <cell r="L835" t="str">
            <v>Y</v>
          </cell>
          <cell r="M835" t="str">
            <v>N</v>
          </cell>
          <cell r="N835" t="str">
            <v>N</v>
          </cell>
          <cell r="O835" t="str">
            <v>N</v>
          </cell>
          <cell r="P835" t="str">
            <v>N</v>
          </cell>
          <cell r="Q835" t="str">
            <v>N</v>
          </cell>
          <cell r="R835">
            <v>1</v>
          </cell>
        </row>
        <row r="836">
          <cell r="A836" t="str">
            <v>S011XX</v>
          </cell>
          <cell r="B836" t="str">
            <v xml:space="preserve">East Lothian Council                              </v>
          </cell>
          <cell r="C836" t="str">
            <v>S011GP</v>
          </cell>
          <cell r="D836" t="str">
            <v>T</v>
          </cell>
          <cell r="E836" t="str">
            <v xml:space="preserve">GP - East Lothian Council                         </v>
          </cell>
          <cell r="F836" t="str">
            <v>Y</v>
          </cell>
          <cell r="G836" t="str">
            <v>N</v>
          </cell>
          <cell r="H836" t="str">
            <v>N</v>
          </cell>
          <cell r="I836" t="str">
            <v>N</v>
          </cell>
          <cell r="J836" t="str">
            <v>N</v>
          </cell>
          <cell r="K836" t="str">
            <v>N</v>
          </cell>
          <cell r="L836" t="str">
            <v>Y</v>
          </cell>
          <cell r="M836" t="str">
            <v>N</v>
          </cell>
          <cell r="N836" t="str">
            <v>N</v>
          </cell>
          <cell r="O836" t="str">
            <v>N</v>
          </cell>
          <cell r="P836" t="str">
            <v>N</v>
          </cell>
          <cell r="Q836" t="str">
            <v>N</v>
          </cell>
          <cell r="R836">
            <v>1</v>
          </cell>
        </row>
        <row r="837">
          <cell r="A837" t="str">
            <v>S012XX</v>
          </cell>
          <cell r="B837" t="str">
            <v xml:space="preserve">East Renfrewshire Council                         </v>
          </cell>
          <cell r="C837" t="str">
            <v>S012GP</v>
          </cell>
          <cell r="D837" t="str">
            <v>T</v>
          </cell>
          <cell r="E837" t="str">
            <v xml:space="preserve">GP - East Renfrewshire Council                    </v>
          </cell>
          <cell r="F837" t="str">
            <v>Y</v>
          </cell>
          <cell r="G837" t="str">
            <v>N</v>
          </cell>
          <cell r="H837" t="str">
            <v>N</v>
          </cell>
          <cell r="I837" t="str">
            <v>N</v>
          </cell>
          <cell r="J837" t="str">
            <v>N</v>
          </cell>
          <cell r="K837" t="str">
            <v>N</v>
          </cell>
          <cell r="L837" t="str">
            <v>Y</v>
          </cell>
          <cell r="M837" t="str">
            <v>N</v>
          </cell>
          <cell r="N837" t="str">
            <v>N</v>
          </cell>
          <cell r="O837" t="str">
            <v>N</v>
          </cell>
          <cell r="P837" t="str">
            <v>N</v>
          </cell>
          <cell r="Q837" t="str">
            <v>N</v>
          </cell>
          <cell r="R837">
            <v>1</v>
          </cell>
        </row>
        <row r="838">
          <cell r="A838" t="str">
            <v>S013XX</v>
          </cell>
          <cell r="B838" t="str">
            <v xml:space="preserve">Edinburgh City Council                            </v>
          </cell>
          <cell r="C838" t="str">
            <v>S013GP</v>
          </cell>
          <cell r="D838" t="str">
            <v>T</v>
          </cell>
          <cell r="E838" t="str">
            <v xml:space="preserve">GP - Edinburgh City Council                       </v>
          </cell>
          <cell r="F838" t="str">
            <v>Y</v>
          </cell>
          <cell r="G838" t="str">
            <v>N</v>
          </cell>
          <cell r="H838" t="str">
            <v>N</v>
          </cell>
          <cell r="I838" t="str">
            <v>N</v>
          </cell>
          <cell r="J838" t="str">
            <v>N</v>
          </cell>
          <cell r="K838" t="str">
            <v>N</v>
          </cell>
          <cell r="L838" t="str">
            <v>Y</v>
          </cell>
          <cell r="M838" t="str">
            <v>N</v>
          </cell>
          <cell r="N838" t="str">
            <v>N</v>
          </cell>
          <cell r="O838" t="str">
            <v>N</v>
          </cell>
          <cell r="P838" t="str">
            <v>N</v>
          </cell>
          <cell r="Q838" t="str">
            <v>N</v>
          </cell>
          <cell r="R838">
            <v>1</v>
          </cell>
        </row>
        <row r="839">
          <cell r="A839" t="str">
            <v>S014XX</v>
          </cell>
          <cell r="B839" t="str">
            <v xml:space="preserve">Falkirk Council                                   </v>
          </cell>
          <cell r="C839" t="str">
            <v>S014GP</v>
          </cell>
          <cell r="D839" t="str">
            <v>T</v>
          </cell>
          <cell r="E839" t="str">
            <v xml:space="preserve">GP - Falkirk Council                              </v>
          </cell>
          <cell r="F839" t="str">
            <v>Y</v>
          </cell>
          <cell r="G839" t="str">
            <v>N</v>
          </cell>
          <cell r="H839" t="str">
            <v>N</v>
          </cell>
          <cell r="I839" t="str">
            <v>N</v>
          </cell>
          <cell r="J839" t="str">
            <v>N</v>
          </cell>
          <cell r="K839" t="str">
            <v>N</v>
          </cell>
          <cell r="L839" t="str">
            <v>Y</v>
          </cell>
          <cell r="M839" t="str">
            <v>N</v>
          </cell>
          <cell r="N839" t="str">
            <v>N</v>
          </cell>
          <cell r="O839" t="str">
            <v>N</v>
          </cell>
          <cell r="P839" t="str">
            <v>N</v>
          </cell>
          <cell r="Q839" t="str">
            <v>N</v>
          </cell>
          <cell r="R839">
            <v>1</v>
          </cell>
        </row>
        <row r="840">
          <cell r="A840" t="str">
            <v>S015XX</v>
          </cell>
          <cell r="B840" t="str">
            <v xml:space="preserve">Fife Council                                      </v>
          </cell>
          <cell r="C840" t="str">
            <v>S015GP</v>
          </cell>
          <cell r="D840" t="str">
            <v>T</v>
          </cell>
          <cell r="E840" t="str">
            <v xml:space="preserve">GP - Fife Council                                 </v>
          </cell>
          <cell r="F840" t="str">
            <v>Y</v>
          </cell>
          <cell r="G840" t="str">
            <v>N</v>
          </cell>
          <cell r="H840" t="str">
            <v>N</v>
          </cell>
          <cell r="I840" t="str">
            <v>N</v>
          </cell>
          <cell r="J840" t="str">
            <v>N</v>
          </cell>
          <cell r="K840" t="str">
            <v>N</v>
          </cell>
          <cell r="L840" t="str">
            <v>Y</v>
          </cell>
          <cell r="M840" t="str">
            <v>N</v>
          </cell>
          <cell r="N840" t="str">
            <v>N</v>
          </cell>
          <cell r="O840" t="str">
            <v>N</v>
          </cell>
          <cell r="P840" t="str">
            <v>N</v>
          </cell>
          <cell r="Q840" t="str">
            <v>N</v>
          </cell>
          <cell r="R840">
            <v>1</v>
          </cell>
        </row>
        <row r="841">
          <cell r="A841" t="str">
            <v>S016XX</v>
          </cell>
          <cell r="B841" t="str">
            <v xml:space="preserve">Glasgow City Council                              </v>
          </cell>
          <cell r="C841" t="str">
            <v>S016GP</v>
          </cell>
          <cell r="D841" t="str">
            <v>T</v>
          </cell>
          <cell r="E841" t="str">
            <v xml:space="preserve">GP - Glasgow City Council                         </v>
          </cell>
          <cell r="F841" t="str">
            <v>Y</v>
          </cell>
          <cell r="G841" t="str">
            <v>N</v>
          </cell>
          <cell r="H841" t="str">
            <v>N</v>
          </cell>
          <cell r="I841" t="str">
            <v>N</v>
          </cell>
          <cell r="J841" t="str">
            <v>N</v>
          </cell>
          <cell r="K841" t="str">
            <v>N</v>
          </cell>
          <cell r="L841" t="str">
            <v>Y</v>
          </cell>
          <cell r="M841" t="str">
            <v>N</v>
          </cell>
          <cell r="N841" t="str">
            <v>N</v>
          </cell>
          <cell r="O841" t="str">
            <v>N</v>
          </cell>
          <cell r="P841" t="str">
            <v>N</v>
          </cell>
          <cell r="Q841" t="str">
            <v>N</v>
          </cell>
          <cell r="R841">
            <v>1</v>
          </cell>
        </row>
        <row r="842">
          <cell r="A842" t="str">
            <v>S017XX</v>
          </cell>
          <cell r="B842" t="str">
            <v xml:space="preserve">Highland Council                                  </v>
          </cell>
          <cell r="C842" t="str">
            <v>S017GP</v>
          </cell>
          <cell r="D842" t="str">
            <v>T</v>
          </cell>
          <cell r="E842" t="str">
            <v xml:space="preserve">GP - Highland Council                             </v>
          </cell>
          <cell r="F842" t="str">
            <v>Y</v>
          </cell>
          <cell r="G842" t="str">
            <v>N</v>
          </cell>
          <cell r="H842" t="str">
            <v>N</v>
          </cell>
          <cell r="I842" t="str">
            <v>N</v>
          </cell>
          <cell r="J842" t="str">
            <v>N</v>
          </cell>
          <cell r="K842" t="str">
            <v>N</v>
          </cell>
          <cell r="L842" t="str">
            <v>Y</v>
          </cell>
          <cell r="M842" t="str">
            <v>N</v>
          </cell>
          <cell r="N842" t="str">
            <v>N</v>
          </cell>
          <cell r="O842" t="str">
            <v>N</v>
          </cell>
          <cell r="P842" t="str">
            <v>N</v>
          </cell>
          <cell r="Q842" t="str">
            <v>N</v>
          </cell>
          <cell r="R842">
            <v>1</v>
          </cell>
        </row>
        <row r="843">
          <cell r="A843" t="str">
            <v>S018XX</v>
          </cell>
          <cell r="B843" t="str">
            <v xml:space="preserve">Inverclyde Council                                </v>
          </cell>
          <cell r="C843" t="str">
            <v>S018GP</v>
          </cell>
          <cell r="D843" t="str">
            <v>T</v>
          </cell>
          <cell r="E843" t="str">
            <v xml:space="preserve">GP - Inverclyde Council                           </v>
          </cell>
          <cell r="F843" t="str">
            <v>Y</v>
          </cell>
          <cell r="G843" t="str">
            <v>N</v>
          </cell>
          <cell r="H843" t="str">
            <v>N</v>
          </cell>
          <cell r="I843" t="str">
            <v>N</v>
          </cell>
          <cell r="J843" t="str">
            <v>N</v>
          </cell>
          <cell r="K843" t="str">
            <v>N</v>
          </cell>
          <cell r="L843" t="str">
            <v>Y</v>
          </cell>
          <cell r="M843" t="str">
            <v>N</v>
          </cell>
          <cell r="N843" t="str">
            <v>N</v>
          </cell>
          <cell r="O843" t="str">
            <v>N</v>
          </cell>
          <cell r="P843" t="str">
            <v>N</v>
          </cell>
          <cell r="Q843" t="str">
            <v>N</v>
          </cell>
          <cell r="R843">
            <v>1</v>
          </cell>
        </row>
        <row r="844">
          <cell r="A844" t="str">
            <v>S019XX</v>
          </cell>
          <cell r="B844" t="str">
            <v xml:space="preserve">Midlothian Council                                </v>
          </cell>
          <cell r="C844" t="str">
            <v>S019GP</v>
          </cell>
          <cell r="D844" t="str">
            <v>T</v>
          </cell>
          <cell r="E844" t="str">
            <v xml:space="preserve">GP - Midlothian Council                           </v>
          </cell>
          <cell r="F844" t="str">
            <v>Y</v>
          </cell>
          <cell r="G844" t="str">
            <v>N</v>
          </cell>
          <cell r="H844" t="str">
            <v>N</v>
          </cell>
          <cell r="I844" t="str">
            <v>N</v>
          </cell>
          <cell r="J844" t="str">
            <v>N</v>
          </cell>
          <cell r="K844" t="str">
            <v>N</v>
          </cell>
          <cell r="L844" t="str">
            <v>Y</v>
          </cell>
          <cell r="M844" t="str">
            <v>N</v>
          </cell>
          <cell r="N844" t="str">
            <v>N</v>
          </cell>
          <cell r="O844" t="str">
            <v>N</v>
          </cell>
          <cell r="P844" t="str">
            <v>N</v>
          </cell>
          <cell r="Q844" t="str">
            <v>N</v>
          </cell>
          <cell r="R844">
            <v>1</v>
          </cell>
        </row>
        <row r="845">
          <cell r="A845" t="str">
            <v>S020XX</v>
          </cell>
          <cell r="B845" t="str">
            <v xml:space="preserve">Moray Council                                     </v>
          </cell>
          <cell r="C845" t="str">
            <v>S020GP</v>
          </cell>
          <cell r="D845" t="str">
            <v>T</v>
          </cell>
          <cell r="E845" t="str">
            <v xml:space="preserve">GP - Moray Council                                </v>
          </cell>
          <cell r="F845" t="str">
            <v>Y</v>
          </cell>
          <cell r="G845" t="str">
            <v>N</v>
          </cell>
          <cell r="H845" t="str">
            <v>N</v>
          </cell>
          <cell r="I845" t="str">
            <v>N</v>
          </cell>
          <cell r="J845" t="str">
            <v>N</v>
          </cell>
          <cell r="K845" t="str">
            <v>N</v>
          </cell>
          <cell r="L845" t="str">
            <v>Y</v>
          </cell>
          <cell r="M845" t="str">
            <v>N</v>
          </cell>
          <cell r="N845" t="str">
            <v>N</v>
          </cell>
          <cell r="O845" t="str">
            <v>N</v>
          </cell>
          <cell r="P845" t="str">
            <v>N</v>
          </cell>
          <cell r="Q845" t="str">
            <v>N</v>
          </cell>
          <cell r="R845">
            <v>1</v>
          </cell>
        </row>
        <row r="846">
          <cell r="A846" t="str">
            <v>S021XX</v>
          </cell>
          <cell r="B846" t="str">
            <v xml:space="preserve">North Ayrshire Council                            </v>
          </cell>
          <cell r="C846" t="str">
            <v>S021GP</v>
          </cell>
          <cell r="D846" t="str">
            <v>T</v>
          </cell>
          <cell r="E846" t="str">
            <v xml:space="preserve">GP - North Ayrshire Council                       </v>
          </cell>
          <cell r="F846" t="str">
            <v>Y</v>
          </cell>
          <cell r="G846" t="str">
            <v>N</v>
          </cell>
          <cell r="H846" t="str">
            <v>N</v>
          </cell>
          <cell r="I846" t="str">
            <v>N</v>
          </cell>
          <cell r="J846" t="str">
            <v>N</v>
          </cell>
          <cell r="K846" t="str">
            <v>N</v>
          </cell>
          <cell r="L846" t="str">
            <v>Y</v>
          </cell>
          <cell r="M846" t="str">
            <v>N</v>
          </cell>
          <cell r="N846" t="str">
            <v>N</v>
          </cell>
          <cell r="O846" t="str">
            <v>N</v>
          </cell>
          <cell r="P846" t="str">
            <v>N</v>
          </cell>
          <cell r="Q846" t="str">
            <v>N</v>
          </cell>
          <cell r="R846">
            <v>1</v>
          </cell>
        </row>
        <row r="847">
          <cell r="A847" t="str">
            <v>S022XX</v>
          </cell>
          <cell r="B847" t="str">
            <v xml:space="preserve">North Lanarkshire Council                         </v>
          </cell>
          <cell r="C847" t="str">
            <v>S022GP</v>
          </cell>
          <cell r="D847" t="str">
            <v>T</v>
          </cell>
          <cell r="E847" t="str">
            <v xml:space="preserve">GP - North Lanarkshire Council                    </v>
          </cell>
          <cell r="F847" t="str">
            <v>Y</v>
          </cell>
          <cell r="G847" t="str">
            <v>N</v>
          </cell>
          <cell r="H847" t="str">
            <v>N</v>
          </cell>
          <cell r="I847" t="str">
            <v>N</v>
          </cell>
          <cell r="J847" t="str">
            <v>N</v>
          </cell>
          <cell r="K847" t="str">
            <v>N</v>
          </cell>
          <cell r="L847" t="str">
            <v>Y</v>
          </cell>
          <cell r="M847" t="str">
            <v>N</v>
          </cell>
          <cell r="N847" t="str">
            <v>N</v>
          </cell>
          <cell r="O847" t="str">
            <v>N</v>
          </cell>
          <cell r="P847" t="str">
            <v>N</v>
          </cell>
          <cell r="Q847" t="str">
            <v>N</v>
          </cell>
          <cell r="R847">
            <v>1</v>
          </cell>
        </row>
        <row r="848">
          <cell r="A848" t="str">
            <v>S023XX</v>
          </cell>
          <cell r="B848" t="str">
            <v xml:space="preserve">Orkney Islands Council                            </v>
          </cell>
          <cell r="C848" t="str">
            <v>S023GP</v>
          </cell>
          <cell r="D848" t="str">
            <v>T</v>
          </cell>
          <cell r="E848" t="str">
            <v xml:space="preserve">GP - Orkney Islands Council                       </v>
          </cell>
          <cell r="F848" t="str">
            <v>Y</v>
          </cell>
          <cell r="G848" t="str">
            <v>N</v>
          </cell>
          <cell r="H848" t="str">
            <v>N</v>
          </cell>
          <cell r="I848" t="str">
            <v>N</v>
          </cell>
          <cell r="J848" t="str">
            <v>N</v>
          </cell>
          <cell r="K848" t="str">
            <v>N</v>
          </cell>
          <cell r="L848" t="str">
            <v>Y</v>
          </cell>
          <cell r="M848" t="str">
            <v>N</v>
          </cell>
          <cell r="N848" t="str">
            <v>N</v>
          </cell>
          <cell r="O848" t="str">
            <v>N</v>
          </cell>
          <cell r="P848" t="str">
            <v>N</v>
          </cell>
          <cell r="Q848" t="str">
            <v>N</v>
          </cell>
          <cell r="R848">
            <v>1</v>
          </cell>
        </row>
        <row r="849">
          <cell r="A849" t="str">
            <v>S025XX</v>
          </cell>
          <cell r="B849" t="str">
            <v xml:space="preserve">Perth and Kinross Council                         </v>
          </cell>
          <cell r="C849" t="str">
            <v>S025GP</v>
          </cell>
          <cell r="D849" t="str">
            <v>T</v>
          </cell>
          <cell r="E849" t="str">
            <v xml:space="preserve">GP - Perth and Kinross Council                    </v>
          </cell>
          <cell r="F849" t="str">
            <v>Y</v>
          </cell>
          <cell r="G849" t="str">
            <v>N</v>
          </cell>
          <cell r="H849" t="str">
            <v>N</v>
          </cell>
          <cell r="I849" t="str">
            <v>N</v>
          </cell>
          <cell r="J849" t="str">
            <v>N</v>
          </cell>
          <cell r="K849" t="str">
            <v>N</v>
          </cell>
          <cell r="L849" t="str">
            <v>Y</v>
          </cell>
          <cell r="M849" t="str">
            <v>N</v>
          </cell>
          <cell r="N849" t="str">
            <v>N</v>
          </cell>
          <cell r="O849" t="str">
            <v>N</v>
          </cell>
          <cell r="P849" t="str">
            <v>N</v>
          </cell>
          <cell r="Q849" t="str">
            <v>N</v>
          </cell>
          <cell r="R849">
            <v>1</v>
          </cell>
        </row>
        <row r="850">
          <cell r="A850" t="str">
            <v>S026XX</v>
          </cell>
          <cell r="B850" t="str">
            <v xml:space="preserve">Renfrewshire Council                              </v>
          </cell>
          <cell r="C850" t="str">
            <v>S026GP</v>
          </cell>
          <cell r="D850" t="str">
            <v>T</v>
          </cell>
          <cell r="E850" t="str">
            <v xml:space="preserve">GP - Renfrewshire Council                         </v>
          </cell>
          <cell r="F850" t="str">
            <v>Y</v>
          </cell>
          <cell r="G850" t="str">
            <v>N</v>
          </cell>
          <cell r="H850" t="str">
            <v>N</v>
          </cell>
          <cell r="I850" t="str">
            <v>N</v>
          </cell>
          <cell r="J850" t="str">
            <v>N</v>
          </cell>
          <cell r="K850" t="str">
            <v>N</v>
          </cell>
          <cell r="L850" t="str">
            <v>Y</v>
          </cell>
          <cell r="M850" t="str">
            <v>N</v>
          </cell>
          <cell r="N850" t="str">
            <v>N</v>
          </cell>
          <cell r="O850" t="str">
            <v>N</v>
          </cell>
          <cell r="P850" t="str">
            <v>N</v>
          </cell>
          <cell r="Q850" t="str">
            <v>N</v>
          </cell>
          <cell r="R850">
            <v>1</v>
          </cell>
        </row>
        <row r="851">
          <cell r="A851" t="str">
            <v>S027XX</v>
          </cell>
          <cell r="B851" t="str">
            <v xml:space="preserve">Scottish Borders Council                          </v>
          </cell>
          <cell r="C851" t="str">
            <v>S027GP</v>
          </cell>
          <cell r="D851" t="str">
            <v>T</v>
          </cell>
          <cell r="E851" t="str">
            <v xml:space="preserve">GP - Scottish Borders Council                     </v>
          </cell>
          <cell r="F851" t="str">
            <v>Y</v>
          </cell>
          <cell r="G851" t="str">
            <v>N</v>
          </cell>
          <cell r="H851" t="str">
            <v>N</v>
          </cell>
          <cell r="I851" t="str">
            <v>N</v>
          </cell>
          <cell r="J851" t="str">
            <v>N</v>
          </cell>
          <cell r="K851" t="str">
            <v>N</v>
          </cell>
          <cell r="L851" t="str">
            <v>Y</v>
          </cell>
          <cell r="M851" t="str">
            <v>N</v>
          </cell>
          <cell r="N851" t="str">
            <v>N</v>
          </cell>
          <cell r="O851" t="str">
            <v>N</v>
          </cell>
          <cell r="P851" t="str">
            <v>N</v>
          </cell>
          <cell r="Q851" t="str">
            <v>N</v>
          </cell>
          <cell r="R851">
            <v>1</v>
          </cell>
        </row>
        <row r="852">
          <cell r="A852" t="str">
            <v>S028XX</v>
          </cell>
          <cell r="B852" t="str">
            <v xml:space="preserve">Shetland Islands Council                          </v>
          </cell>
          <cell r="C852" t="str">
            <v>S028GP</v>
          </cell>
          <cell r="D852" t="str">
            <v>T</v>
          </cell>
          <cell r="E852" t="str">
            <v xml:space="preserve">GP - Shetland Islands Council                     </v>
          </cell>
          <cell r="F852" t="str">
            <v>Y</v>
          </cell>
          <cell r="G852" t="str">
            <v>N</v>
          </cell>
          <cell r="H852" t="str">
            <v>N</v>
          </cell>
          <cell r="I852" t="str">
            <v>N</v>
          </cell>
          <cell r="J852" t="str">
            <v>N</v>
          </cell>
          <cell r="K852" t="str">
            <v>N</v>
          </cell>
          <cell r="L852" t="str">
            <v>Y</v>
          </cell>
          <cell r="M852" t="str">
            <v>N</v>
          </cell>
          <cell r="N852" t="str">
            <v>N</v>
          </cell>
          <cell r="O852" t="str">
            <v>N</v>
          </cell>
          <cell r="P852" t="str">
            <v>N</v>
          </cell>
          <cell r="Q852" t="str">
            <v>N</v>
          </cell>
          <cell r="R852">
            <v>1</v>
          </cell>
        </row>
        <row r="853">
          <cell r="A853" t="str">
            <v>S029XX</v>
          </cell>
          <cell r="B853" t="str">
            <v xml:space="preserve">South Ayrshire Council                            </v>
          </cell>
          <cell r="C853" t="str">
            <v>S029GP</v>
          </cell>
          <cell r="D853" t="str">
            <v>T</v>
          </cell>
          <cell r="E853" t="str">
            <v xml:space="preserve">GP - South Ayrshire Council                       </v>
          </cell>
          <cell r="F853" t="str">
            <v>Y</v>
          </cell>
          <cell r="G853" t="str">
            <v>N</v>
          </cell>
          <cell r="H853" t="str">
            <v>N</v>
          </cell>
          <cell r="I853" t="str">
            <v>N</v>
          </cell>
          <cell r="J853" t="str">
            <v>N</v>
          </cell>
          <cell r="K853" t="str">
            <v>N</v>
          </cell>
          <cell r="L853" t="str">
            <v>Y</v>
          </cell>
          <cell r="M853" t="str">
            <v>N</v>
          </cell>
          <cell r="N853" t="str">
            <v>N</v>
          </cell>
          <cell r="O853" t="str">
            <v>N</v>
          </cell>
          <cell r="P853" t="str">
            <v>N</v>
          </cell>
          <cell r="Q853" t="str">
            <v>N</v>
          </cell>
          <cell r="R853">
            <v>1</v>
          </cell>
        </row>
        <row r="854">
          <cell r="A854" t="str">
            <v>S030XX</v>
          </cell>
          <cell r="B854" t="str">
            <v xml:space="preserve">South Lanarkshire Council                         </v>
          </cell>
          <cell r="C854" t="str">
            <v>S030GP</v>
          </cell>
          <cell r="D854" t="str">
            <v>T</v>
          </cell>
          <cell r="E854" t="str">
            <v xml:space="preserve">GP - South Lanarkshire Council                    </v>
          </cell>
          <cell r="F854" t="str">
            <v>Y</v>
          </cell>
          <cell r="G854" t="str">
            <v>N</v>
          </cell>
          <cell r="H854" t="str">
            <v>N</v>
          </cell>
          <cell r="I854" t="str">
            <v>N</v>
          </cell>
          <cell r="J854" t="str">
            <v>N</v>
          </cell>
          <cell r="K854" t="str">
            <v>N</v>
          </cell>
          <cell r="L854" t="str">
            <v>Y</v>
          </cell>
          <cell r="M854" t="str">
            <v>N</v>
          </cell>
          <cell r="N854" t="str">
            <v>N</v>
          </cell>
          <cell r="O854" t="str">
            <v>N</v>
          </cell>
          <cell r="P854" t="str">
            <v>N</v>
          </cell>
          <cell r="Q854" t="str">
            <v>N</v>
          </cell>
          <cell r="R854">
            <v>1</v>
          </cell>
        </row>
        <row r="855">
          <cell r="A855" t="str">
            <v>S031XX</v>
          </cell>
          <cell r="B855" t="str">
            <v xml:space="preserve">Stirling Council                                  </v>
          </cell>
          <cell r="C855" t="str">
            <v>S031GP</v>
          </cell>
          <cell r="D855" t="str">
            <v>T</v>
          </cell>
          <cell r="E855" t="str">
            <v xml:space="preserve">GP - Stirling Council                             </v>
          </cell>
          <cell r="F855" t="str">
            <v>Y</v>
          </cell>
          <cell r="G855" t="str">
            <v>N</v>
          </cell>
          <cell r="H855" t="str">
            <v>N</v>
          </cell>
          <cell r="I855" t="str">
            <v>N</v>
          </cell>
          <cell r="J855" t="str">
            <v>N</v>
          </cell>
          <cell r="K855" t="str">
            <v>N</v>
          </cell>
          <cell r="L855" t="str">
            <v>Y</v>
          </cell>
          <cell r="M855" t="str">
            <v>N</v>
          </cell>
          <cell r="N855" t="str">
            <v>N</v>
          </cell>
          <cell r="O855" t="str">
            <v>N</v>
          </cell>
          <cell r="P855" t="str">
            <v>N</v>
          </cell>
          <cell r="Q855" t="str">
            <v>N</v>
          </cell>
          <cell r="R855">
            <v>1</v>
          </cell>
        </row>
        <row r="856">
          <cell r="A856" t="str">
            <v>S032XX</v>
          </cell>
          <cell r="B856" t="str">
            <v xml:space="preserve">West Dunbartonshire Council                       </v>
          </cell>
          <cell r="C856" t="str">
            <v>S032GP</v>
          </cell>
          <cell r="D856" t="str">
            <v>T</v>
          </cell>
          <cell r="E856" t="str">
            <v xml:space="preserve">GP - West Dunbartonshire Council                  </v>
          </cell>
          <cell r="F856" t="str">
            <v>Y</v>
          </cell>
          <cell r="G856" t="str">
            <v>N</v>
          </cell>
          <cell r="H856" t="str">
            <v>N</v>
          </cell>
          <cell r="I856" t="str">
            <v>N</v>
          </cell>
          <cell r="J856" t="str">
            <v>N</v>
          </cell>
          <cell r="K856" t="str">
            <v>N</v>
          </cell>
          <cell r="L856" t="str">
            <v>Y</v>
          </cell>
          <cell r="M856" t="str">
            <v>N</v>
          </cell>
          <cell r="N856" t="str">
            <v>N</v>
          </cell>
          <cell r="O856" t="str">
            <v>N</v>
          </cell>
          <cell r="P856" t="str">
            <v>N</v>
          </cell>
          <cell r="Q856" t="str">
            <v>N</v>
          </cell>
          <cell r="R856">
            <v>1</v>
          </cell>
        </row>
        <row r="857">
          <cell r="A857" t="str">
            <v>S033XX</v>
          </cell>
          <cell r="B857" t="str">
            <v xml:space="preserve">West Lothian Council                              </v>
          </cell>
          <cell r="C857" t="str">
            <v>S033GP</v>
          </cell>
          <cell r="D857" t="str">
            <v>T</v>
          </cell>
          <cell r="E857" t="str">
            <v xml:space="preserve">GP - West Lothian Council                         </v>
          </cell>
          <cell r="F857" t="str">
            <v>Y</v>
          </cell>
          <cell r="G857" t="str">
            <v>N</v>
          </cell>
          <cell r="H857" t="str">
            <v>N</v>
          </cell>
          <cell r="I857" t="str">
            <v>N</v>
          </cell>
          <cell r="J857" t="str">
            <v>N</v>
          </cell>
          <cell r="K857" t="str">
            <v>N</v>
          </cell>
          <cell r="L857" t="str">
            <v>Y</v>
          </cell>
          <cell r="M857" t="str">
            <v>N</v>
          </cell>
          <cell r="N857" t="str">
            <v>N</v>
          </cell>
          <cell r="O857" t="str">
            <v>N</v>
          </cell>
          <cell r="P857" t="str">
            <v>N</v>
          </cell>
          <cell r="Q857" t="str">
            <v>N</v>
          </cell>
          <cell r="R857">
            <v>1</v>
          </cell>
        </row>
        <row r="858">
          <cell r="A858" t="str">
            <v>S034XX</v>
          </cell>
          <cell r="B858" t="str">
            <v xml:space="preserve">Central Scotland Fire and Rescue Service          </v>
          </cell>
          <cell r="C858" t="str">
            <v>S034GP</v>
          </cell>
          <cell r="D858" t="str">
            <v>T</v>
          </cell>
          <cell r="E858" t="str">
            <v xml:space="preserve">GP - Central Scotland Fire and Rescue Service     </v>
          </cell>
          <cell r="F858" t="str">
            <v>Y</v>
          </cell>
          <cell r="G858" t="str">
            <v>N</v>
          </cell>
          <cell r="H858" t="str">
            <v>N</v>
          </cell>
          <cell r="I858" t="str">
            <v>N</v>
          </cell>
          <cell r="J858" t="str">
            <v>N</v>
          </cell>
          <cell r="K858" t="str">
            <v>N</v>
          </cell>
          <cell r="L858" t="str">
            <v>Y</v>
          </cell>
          <cell r="M858" t="str">
            <v>N</v>
          </cell>
          <cell r="N858" t="str">
            <v>N</v>
          </cell>
          <cell r="O858" t="str">
            <v>N</v>
          </cell>
          <cell r="P858" t="str">
            <v>N</v>
          </cell>
          <cell r="Q858" t="str">
            <v>N</v>
          </cell>
          <cell r="R858">
            <v>1</v>
          </cell>
        </row>
        <row r="859">
          <cell r="A859" t="str">
            <v>S035XX</v>
          </cell>
          <cell r="B859" t="str">
            <v xml:space="preserve">Grampian Fire and Rescue Service                  </v>
          </cell>
          <cell r="C859" t="str">
            <v>S035GP</v>
          </cell>
          <cell r="D859" t="str">
            <v>T</v>
          </cell>
          <cell r="E859" t="str">
            <v xml:space="preserve">GP - Grampian Fire and Rescue Service             </v>
          </cell>
          <cell r="F859" t="str">
            <v>Y</v>
          </cell>
          <cell r="G859" t="str">
            <v>N</v>
          </cell>
          <cell r="H859" t="str">
            <v>N</v>
          </cell>
          <cell r="I859" t="str">
            <v>N</v>
          </cell>
          <cell r="J859" t="str">
            <v>N</v>
          </cell>
          <cell r="K859" t="str">
            <v>N</v>
          </cell>
          <cell r="L859" t="str">
            <v>Y</v>
          </cell>
          <cell r="M859" t="str">
            <v>N</v>
          </cell>
          <cell r="N859" t="str">
            <v>N</v>
          </cell>
          <cell r="O859" t="str">
            <v>N</v>
          </cell>
          <cell r="P859" t="str">
            <v>N</v>
          </cell>
          <cell r="Q859" t="str">
            <v>N</v>
          </cell>
          <cell r="R859">
            <v>1</v>
          </cell>
        </row>
        <row r="860">
          <cell r="A860" t="str">
            <v>S036XX</v>
          </cell>
          <cell r="B860" t="str">
            <v xml:space="preserve">Highlands &amp; Islands Fire Brigade                  </v>
          </cell>
          <cell r="C860" t="str">
            <v>S036GP</v>
          </cell>
          <cell r="D860" t="str">
            <v>T</v>
          </cell>
          <cell r="E860" t="str">
            <v xml:space="preserve">GP - Highlands &amp; Islands Fire Brigade             </v>
          </cell>
          <cell r="F860" t="str">
            <v>Y</v>
          </cell>
          <cell r="G860" t="str">
            <v>N</v>
          </cell>
          <cell r="H860" t="str">
            <v>N</v>
          </cell>
          <cell r="I860" t="str">
            <v>N</v>
          </cell>
          <cell r="J860" t="str">
            <v>N</v>
          </cell>
          <cell r="K860" t="str">
            <v>N</v>
          </cell>
          <cell r="L860" t="str">
            <v>Y</v>
          </cell>
          <cell r="M860" t="str">
            <v>N</v>
          </cell>
          <cell r="N860" t="str">
            <v>N</v>
          </cell>
          <cell r="O860" t="str">
            <v>N</v>
          </cell>
          <cell r="P860" t="str">
            <v>N</v>
          </cell>
          <cell r="Q860" t="str">
            <v>N</v>
          </cell>
          <cell r="R860">
            <v>1</v>
          </cell>
        </row>
        <row r="861">
          <cell r="A861" t="str">
            <v>S037XX</v>
          </cell>
          <cell r="B861" t="str">
            <v xml:space="preserve">Lothian &amp; Borders Fire and Rescue Service         </v>
          </cell>
          <cell r="C861" t="str">
            <v>S037GP</v>
          </cell>
          <cell r="D861" t="str">
            <v>T</v>
          </cell>
          <cell r="E861" t="str">
            <v xml:space="preserve">GP - Lothian &amp; Borders Fire and Rescue Service    </v>
          </cell>
          <cell r="F861" t="str">
            <v>Y</v>
          </cell>
          <cell r="G861" t="str">
            <v>N</v>
          </cell>
          <cell r="H861" t="str">
            <v>N</v>
          </cell>
          <cell r="I861" t="str">
            <v>N</v>
          </cell>
          <cell r="J861" t="str">
            <v>N</v>
          </cell>
          <cell r="K861" t="str">
            <v>N</v>
          </cell>
          <cell r="L861" t="str">
            <v>Y</v>
          </cell>
          <cell r="M861" t="str">
            <v>N</v>
          </cell>
          <cell r="N861" t="str">
            <v>N</v>
          </cell>
          <cell r="O861" t="str">
            <v>N</v>
          </cell>
          <cell r="P861" t="str">
            <v>N</v>
          </cell>
          <cell r="Q861" t="str">
            <v>N</v>
          </cell>
          <cell r="R861">
            <v>1</v>
          </cell>
        </row>
        <row r="862">
          <cell r="A862" t="str">
            <v>S038XX</v>
          </cell>
          <cell r="B862" t="str">
            <v xml:space="preserve">Strathclyde Fire and Rescue Service               </v>
          </cell>
          <cell r="C862" t="str">
            <v>S038GP</v>
          </cell>
          <cell r="D862" t="str">
            <v>T</v>
          </cell>
          <cell r="E862" t="str">
            <v xml:space="preserve">GP - Strathclyde Fire and Rescue Service          </v>
          </cell>
          <cell r="F862" t="str">
            <v>Y</v>
          </cell>
          <cell r="G862" t="str">
            <v>N</v>
          </cell>
          <cell r="H862" t="str">
            <v>N</v>
          </cell>
          <cell r="I862" t="str">
            <v>N</v>
          </cell>
          <cell r="J862" t="str">
            <v>N</v>
          </cell>
          <cell r="K862" t="str">
            <v>N</v>
          </cell>
          <cell r="L862" t="str">
            <v>Y</v>
          </cell>
          <cell r="M862" t="str">
            <v>N</v>
          </cell>
          <cell r="N862" t="str">
            <v>N</v>
          </cell>
          <cell r="O862" t="str">
            <v>N</v>
          </cell>
          <cell r="P862" t="str">
            <v>N</v>
          </cell>
          <cell r="Q862" t="str">
            <v>N</v>
          </cell>
          <cell r="R862">
            <v>1</v>
          </cell>
        </row>
        <row r="863">
          <cell r="A863" t="str">
            <v>S039XX</v>
          </cell>
          <cell r="B863" t="str">
            <v xml:space="preserve">Tayside Fire and Rescue                           </v>
          </cell>
          <cell r="C863" t="str">
            <v>S039GP</v>
          </cell>
          <cell r="D863" t="str">
            <v>T</v>
          </cell>
          <cell r="E863" t="str">
            <v xml:space="preserve">GP - Tayside Fire and Rescue                      </v>
          </cell>
          <cell r="F863" t="str">
            <v>Y</v>
          </cell>
          <cell r="G863" t="str">
            <v>N</v>
          </cell>
          <cell r="H863" t="str">
            <v>N</v>
          </cell>
          <cell r="I863" t="str">
            <v>N</v>
          </cell>
          <cell r="J863" t="str">
            <v>N</v>
          </cell>
          <cell r="K863" t="str">
            <v>N</v>
          </cell>
          <cell r="L863" t="str">
            <v>Y</v>
          </cell>
          <cell r="M863" t="str">
            <v>N</v>
          </cell>
          <cell r="N863" t="str">
            <v>N</v>
          </cell>
          <cell r="O863" t="str">
            <v>N</v>
          </cell>
          <cell r="P863" t="str">
            <v>N</v>
          </cell>
          <cell r="Q863" t="str">
            <v>N</v>
          </cell>
          <cell r="R863">
            <v>1</v>
          </cell>
        </row>
        <row r="864">
          <cell r="A864" t="str">
            <v>S040XX</v>
          </cell>
          <cell r="B864" t="str">
            <v xml:space="preserve">Central Scotland Police                           </v>
          </cell>
          <cell r="C864" t="str">
            <v>S040GP</v>
          </cell>
          <cell r="D864" t="str">
            <v>T</v>
          </cell>
          <cell r="E864" t="str">
            <v xml:space="preserve">GP - Central Scotland Police                      </v>
          </cell>
          <cell r="F864" t="str">
            <v>Y</v>
          </cell>
          <cell r="G864" t="str">
            <v>N</v>
          </cell>
          <cell r="H864" t="str">
            <v>N</v>
          </cell>
          <cell r="I864" t="str">
            <v>N</v>
          </cell>
          <cell r="J864" t="str">
            <v>N</v>
          </cell>
          <cell r="K864" t="str">
            <v>N</v>
          </cell>
          <cell r="L864" t="str">
            <v>Y</v>
          </cell>
          <cell r="M864" t="str">
            <v>N</v>
          </cell>
          <cell r="N864" t="str">
            <v>N</v>
          </cell>
          <cell r="O864" t="str">
            <v>N</v>
          </cell>
          <cell r="P864" t="str">
            <v>N</v>
          </cell>
          <cell r="Q864" t="str">
            <v>N</v>
          </cell>
          <cell r="R864">
            <v>1</v>
          </cell>
        </row>
        <row r="865">
          <cell r="A865" t="str">
            <v>S041XX</v>
          </cell>
          <cell r="B865" t="str">
            <v xml:space="preserve">Grampian Police                                   </v>
          </cell>
          <cell r="C865" t="str">
            <v>S041GP</v>
          </cell>
          <cell r="D865" t="str">
            <v>T</v>
          </cell>
          <cell r="E865" t="str">
            <v xml:space="preserve">GP - Grampian Police                              </v>
          </cell>
          <cell r="F865" t="str">
            <v>Y</v>
          </cell>
          <cell r="G865" t="str">
            <v>N</v>
          </cell>
          <cell r="H865" t="str">
            <v>N</v>
          </cell>
          <cell r="I865" t="str">
            <v>N</v>
          </cell>
          <cell r="J865" t="str">
            <v>N</v>
          </cell>
          <cell r="K865" t="str">
            <v>N</v>
          </cell>
          <cell r="L865" t="str">
            <v>Y</v>
          </cell>
          <cell r="M865" t="str">
            <v>N</v>
          </cell>
          <cell r="N865" t="str">
            <v>N</v>
          </cell>
          <cell r="O865" t="str">
            <v>N</v>
          </cell>
          <cell r="P865" t="str">
            <v>N</v>
          </cell>
          <cell r="Q865" t="str">
            <v>N</v>
          </cell>
          <cell r="R865">
            <v>1</v>
          </cell>
        </row>
        <row r="866">
          <cell r="A866" t="str">
            <v>S042XX</v>
          </cell>
          <cell r="B866" t="str">
            <v>Lothian &amp; Borders Policeÿ</v>
          </cell>
          <cell r="C866" t="str">
            <v>S042GP</v>
          </cell>
          <cell r="D866" t="str">
            <v>T</v>
          </cell>
          <cell r="E866" t="str">
            <v xml:space="preserve">GP - Lothian &amp; Borders Policeÿ                    </v>
          </cell>
          <cell r="F866" t="str">
            <v>Y</v>
          </cell>
          <cell r="G866" t="str">
            <v>N</v>
          </cell>
          <cell r="H866" t="str">
            <v>N</v>
          </cell>
          <cell r="I866" t="str">
            <v>N</v>
          </cell>
          <cell r="J866" t="str">
            <v>N</v>
          </cell>
          <cell r="K866" t="str">
            <v>N</v>
          </cell>
          <cell r="L866" t="str">
            <v>Y</v>
          </cell>
          <cell r="M866" t="str">
            <v>N</v>
          </cell>
          <cell r="N866" t="str">
            <v>N</v>
          </cell>
          <cell r="O866" t="str">
            <v>N</v>
          </cell>
          <cell r="P866" t="str">
            <v>N</v>
          </cell>
          <cell r="Q866" t="str">
            <v>N</v>
          </cell>
          <cell r="R866">
            <v>1</v>
          </cell>
        </row>
        <row r="867">
          <cell r="A867" t="str">
            <v>S043XX</v>
          </cell>
          <cell r="B867" t="str">
            <v xml:space="preserve">Northern Constabulary                             </v>
          </cell>
          <cell r="C867" t="str">
            <v>S043GP</v>
          </cell>
          <cell r="D867" t="str">
            <v>T</v>
          </cell>
          <cell r="E867" t="str">
            <v xml:space="preserve">GP - Northern Constabulary                        </v>
          </cell>
          <cell r="F867" t="str">
            <v>Y</v>
          </cell>
          <cell r="G867" t="str">
            <v>N</v>
          </cell>
          <cell r="H867" t="str">
            <v>N</v>
          </cell>
          <cell r="I867" t="str">
            <v>N</v>
          </cell>
          <cell r="J867" t="str">
            <v>N</v>
          </cell>
          <cell r="K867" t="str">
            <v>N</v>
          </cell>
          <cell r="L867" t="str">
            <v>Y</v>
          </cell>
          <cell r="M867" t="str">
            <v>N</v>
          </cell>
          <cell r="N867" t="str">
            <v>N</v>
          </cell>
          <cell r="O867" t="str">
            <v>N</v>
          </cell>
          <cell r="P867" t="str">
            <v>N</v>
          </cell>
          <cell r="Q867" t="str">
            <v>N</v>
          </cell>
          <cell r="R867">
            <v>1</v>
          </cell>
        </row>
        <row r="868">
          <cell r="A868" t="str">
            <v>S044XX</v>
          </cell>
          <cell r="B868" t="str">
            <v xml:space="preserve">Strathclyde Police                                </v>
          </cell>
          <cell r="C868" t="str">
            <v>S044GP</v>
          </cell>
          <cell r="D868" t="str">
            <v>T</v>
          </cell>
          <cell r="E868" t="str">
            <v xml:space="preserve">GP - Strathclyde Police                           </v>
          </cell>
          <cell r="F868" t="str">
            <v>Y</v>
          </cell>
          <cell r="G868" t="str">
            <v>N</v>
          </cell>
          <cell r="H868" t="str">
            <v>N</v>
          </cell>
          <cell r="I868" t="str">
            <v>N</v>
          </cell>
          <cell r="J868" t="str">
            <v>N</v>
          </cell>
          <cell r="K868" t="str">
            <v>N</v>
          </cell>
          <cell r="L868" t="str">
            <v>Y</v>
          </cell>
          <cell r="M868" t="str">
            <v>N</v>
          </cell>
          <cell r="N868" t="str">
            <v>N</v>
          </cell>
          <cell r="O868" t="str">
            <v>N</v>
          </cell>
          <cell r="P868" t="str">
            <v>N</v>
          </cell>
          <cell r="Q868" t="str">
            <v>N</v>
          </cell>
          <cell r="R868">
            <v>1</v>
          </cell>
        </row>
        <row r="869">
          <cell r="A869" t="str">
            <v>S045XX</v>
          </cell>
          <cell r="B869" t="str">
            <v xml:space="preserve">Tayside Police                                    </v>
          </cell>
          <cell r="C869" t="str">
            <v>S045GP</v>
          </cell>
          <cell r="D869" t="str">
            <v>T</v>
          </cell>
          <cell r="E869" t="str">
            <v xml:space="preserve">GP - Tayside Police                               </v>
          </cell>
          <cell r="F869" t="str">
            <v>Y</v>
          </cell>
          <cell r="G869" t="str">
            <v>N</v>
          </cell>
          <cell r="H869" t="str">
            <v>N</v>
          </cell>
          <cell r="I869" t="str">
            <v>N</v>
          </cell>
          <cell r="J869" t="str">
            <v>N</v>
          </cell>
          <cell r="K869" t="str">
            <v>N</v>
          </cell>
          <cell r="L869" t="str">
            <v>Y</v>
          </cell>
          <cell r="M869" t="str">
            <v>N</v>
          </cell>
          <cell r="N869" t="str">
            <v>N</v>
          </cell>
          <cell r="O869" t="str">
            <v>N</v>
          </cell>
          <cell r="P869" t="str">
            <v>N</v>
          </cell>
          <cell r="Q869" t="str">
            <v>N</v>
          </cell>
          <cell r="R869">
            <v>1</v>
          </cell>
        </row>
        <row r="870">
          <cell r="A870" t="str">
            <v>S046XX</v>
          </cell>
          <cell r="B870" t="str">
            <v xml:space="preserve">Strathclyde Partnership for Transport             </v>
          </cell>
          <cell r="C870" t="str">
            <v>S046GP</v>
          </cell>
          <cell r="D870" t="str">
            <v>T</v>
          </cell>
          <cell r="E870" t="str">
            <v xml:space="preserve">GP - Strathclyde Partnership for Transport        </v>
          </cell>
          <cell r="F870" t="str">
            <v>Y</v>
          </cell>
          <cell r="G870" t="str">
            <v>N</v>
          </cell>
          <cell r="H870" t="str">
            <v>N</v>
          </cell>
          <cell r="I870" t="str">
            <v>N</v>
          </cell>
          <cell r="J870" t="str">
            <v>N</v>
          </cell>
          <cell r="K870" t="str">
            <v>N</v>
          </cell>
          <cell r="L870" t="str">
            <v>Y</v>
          </cell>
          <cell r="M870" t="str">
            <v>N</v>
          </cell>
          <cell r="N870" t="str">
            <v>N</v>
          </cell>
          <cell r="O870" t="str">
            <v>N</v>
          </cell>
          <cell r="P870" t="str">
            <v>N</v>
          </cell>
          <cell r="Q870" t="str">
            <v>N</v>
          </cell>
          <cell r="R870">
            <v>1</v>
          </cell>
        </row>
        <row r="871">
          <cell r="A871" t="str">
            <v>S049XX</v>
          </cell>
          <cell r="B871" t="str">
            <v xml:space="preserve">South-East Scotland Transport Partnership         </v>
          </cell>
          <cell r="C871" t="str">
            <v>S049GP</v>
          </cell>
          <cell r="D871" t="str">
            <v>T</v>
          </cell>
          <cell r="E871" t="str">
            <v xml:space="preserve">GP - South-East Scotland Transport Partnership    </v>
          </cell>
          <cell r="F871" t="str">
            <v>N</v>
          </cell>
          <cell r="G871" t="str">
            <v>N</v>
          </cell>
          <cell r="H871" t="str">
            <v>N</v>
          </cell>
          <cell r="I871" t="str">
            <v>N</v>
          </cell>
          <cell r="J871" t="str">
            <v>N</v>
          </cell>
          <cell r="K871" t="str">
            <v>N</v>
          </cell>
          <cell r="L871" t="str">
            <v>N</v>
          </cell>
          <cell r="M871" t="str">
            <v>N</v>
          </cell>
          <cell r="N871" t="str">
            <v>N</v>
          </cell>
          <cell r="O871" t="str">
            <v>N</v>
          </cell>
          <cell r="P871" t="str">
            <v>N</v>
          </cell>
          <cell r="Q871" t="str">
            <v>N</v>
          </cell>
          <cell r="R871">
            <v>0</v>
          </cell>
        </row>
        <row r="872">
          <cell r="A872" t="str">
            <v>S055XX</v>
          </cell>
          <cell r="B872" t="str">
            <v xml:space="preserve">Forth Estuary Transport Authority                 </v>
          </cell>
          <cell r="C872" t="str">
            <v>S055GP</v>
          </cell>
          <cell r="D872" t="str">
            <v>T</v>
          </cell>
          <cell r="E872" t="str">
            <v xml:space="preserve">GP - Forth Estuary Transport Authority            </v>
          </cell>
          <cell r="F872" t="str">
            <v>Y</v>
          </cell>
          <cell r="G872" t="str">
            <v>N</v>
          </cell>
          <cell r="H872" t="str">
            <v>N</v>
          </cell>
          <cell r="I872" t="str">
            <v>N</v>
          </cell>
          <cell r="J872" t="str">
            <v>N</v>
          </cell>
          <cell r="K872" t="str">
            <v>N</v>
          </cell>
          <cell r="L872" t="str">
            <v>Y</v>
          </cell>
          <cell r="M872" t="str">
            <v>N</v>
          </cell>
          <cell r="N872" t="str">
            <v>N</v>
          </cell>
          <cell r="O872" t="str">
            <v>N</v>
          </cell>
          <cell r="P872" t="str">
            <v>N</v>
          </cell>
          <cell r="Q872" t="str">
            <v>N</v>
          </cell>
          <cell r="R872">
            <v>1</v>
          </cell>
        </row>
        <row r="873">
          <cell r="A873" t="str">
            <v>S056XX</v>
          </cell>
          <cell r="B873" t="str">
            <v xml:space="preserve">Tay Road Bridge Joint Board                       </v>
          </cell>
          <cell r="C873" t="str">
            <v>S056GP</v>
          </cell>
          <cell r="D873" t="str">
            <v>T</v>
          </cell>
          <cell r="E873" t="str">
            <v xml:space="preserve">GP - Tay Road Bridge Joint Board                  </v>
          </cell>
          <cell r="F873" t="str">
            <v>Y</v>
          </cell>
          <cell r="G873" t="str">
            <v>N</v>
          </cell>
          <cell r="H873" t="str">
            <v>N</v>
          </cell>
          <cell r="I873" t="str">
            <v>N</v>
          </cell>
          <cell r="J873" t="str">
            <v>N</v>
          </cell>
          <cell r="K873" t="str">
            <v>N</v>
          </cell>
          <cell r="L873" t="str">
            <v>Y</v>
          </cell>
          <cell r="M873" t="str">
            <v>N</v>
          </cell>
          <cell r="N873" t="str">
            <v>N</v>
          </cell>
          <cell r="O873" t="str">
            <v>N</v>
          </cell>
          <cell r="P873" t="str">
            <v>N</v>
          </cell>
          <cell r="Q873" t="str">
            <v>N</v>
          </cell>
          <cell r="R873">
            <v>1</v>
          </cell>
        </row>
        <row r="874">
          <cell r="A874" t="str">
            <v>S099XX</v>
          </cell>
          <cell r="B874" t="str">
            <v xml:space="preserve">Shetland Charitable Trust                         </v>
          </cell>
          <cell r="C874" t="str">
            <v>S099GP</v>
          </cell>
          <cell r="D874" t="str">
            <v>T</v>
          </cell>
          <cell r="E874" t="str">
            <v xml:space="preserve">GP - Shetland Charitable Trust                    </v>
          </cell>
          <cell r="F874" t="str">
            <v>N</v>
          </cell>
          <cell r="G874" t="str">
            <v>N</v>
          </cell>
          <cell r="H874" t="str">
            <v>N</v>
          </cell>
          <cell r="I874" t="str">
            <v>N</v>
          </cell>
          <cell r="J874" t="str">
            <v>N</v>
          </cell>
          <cell r="K874" t="str">
            <v>N</v>
          </cell>
          <cell r="L874" t="str">
            <v>N</v>
          </cell>
          <cell r="M874" t="str">
            <v>N</v>
          </cell>
          <cell r="N874" t="str">
            <v>N</v>
          </cell>
          <cell r="O874" t="str">
            <v>N</v>
          </cell>
          <cell r="P874" t="str">
            <v>N</v>
          </cell>
          <cell r="Q874" t="str">
            <v>N</v>
          </cell>
          <cell r="R874">
            <v>0</v>
          </cell>
        </row>
        <row r="875">
          <cell r="A875" t="str">
            <v>S100XX</v>
          </cell>
          <cell r="B875" t="str">
            <v>Police Service Scotland</v>
          </cell>
          <cell r="C875" t="str">
            <v>S100GP</v>
          </cell>
          <cell r="D875" t="str">
            <v>T</v>
          </cell>
          <cell r="E875" t="str">
            <v>GP - Police Service Scotland</v>
          </cell>
          <cell r="F875" t="str">
            <v>Y</v>
          </cell>
          <cell r="G875" t="str">
            <v>N</v>
          </cell>
          <cell r="H875" t="str">
            <v>Y</v>
          </cell>
          <cell r="I875" t="str">
            <v>N</v>
          </cell>
          <cell r="J875" t="str">
            <v>N</v>
          </cell>
          <cell r="K875" t="str">
            <v>N</v>
          </cell>
          <cell r="L875" t="str">
            <v>N</v>
          </cell>
          <cell r="M875" t="str">
            <v>N</v>
          </cell>
          <cell r="N875" t="str">
            <v>N</v>
          </cell>
          <cell r="O875" t="str">
            <v>N</v>
          </cell>
          <cell r="P875" t="str">
            <v>N</v>
          </cell>
          <cell r="Q875" t="str">
            <v>N</v>
          </cell>
          <cell r="R875">
            <v>0</v>
          </cell>
        </row>
        <row r="876">
          <cell r="A876" t="str">
            <v>S200XX</v>
          </cell>
          <cell r="B876" t="str">
            <v>Fire Service Scotland</v>
          </cell>
          <cell r="C876" t="str">
            <v>S200GP</v>
          </cell>
          <cell r="D876" t="str">
            <v>T</v>
          </cell>
          <cell r="E876" t="str">
            <v>GP - Fire Service Scotland</v>
          </cell>
          <cell r="F876" t="str">
            <v>Y</v>
          </cell>
          <cell r="G876" t="str">
            <v>N</v>
          </cell>
          <cell r="H876" t="str">
            <v>Y</v>
          </cell>
          <cell r="I876" t="str">
            <v>N</v>
          </cell>
          <cell r="J876" t="str">
            <v>N</v>
          </cell>
          <cell r="K876" t="str">
            <v>N</v>
          </cell>
          <cell r="L876" t="str">
            <v>N</v>
          </cell>
          <cell r="M876" t="str">
            <v>N</v>
          </cell>
          <cell r="N876" t="str">
            <v>N</v>
          </cell>
          <cell r="O876" t="str">
            <v>N</v>
          </cell>
          <cell r="P876" t="str">
            <v>N</v>
          </cell>
          <cell r="Q876" t="str">
            <v>N</v>
          </cell>
          <cell r="R876">
            <v>0</v>
          </cell>
        </row>
        <row r="877">
          <cell r="A877" t="str">
            <v>SAC075</v>
          </cell>
          <cell r="B877" t="str">
            <v xml:space="preserve">Scottish Arts Council                             </v>
          </cell>
          <cell r="C877" t="str">
            <v>SAC0GP</v>
          </cell>
          <cell r="D877" t="str">
            <v>T</v>
          </cell>
          <cell r="E877" t="str">
            <v xml:space="preserve">GP - Scottish Arts Council                        </v>
          </cell>
          <cell r="F877" t="str">
            <v>Y</v>
          </cell>
          <cell r="G877" t="str">
            <v>N</v>
          </cell>
          <cell r="H877" t="str">
            <v>Y</v>
          </cell>
          <cell r="I877" t="str">
            <v>N</v>
          </cell>
          <cell r="J877" t="str">
            <v>N</v>
          </cell>
          <cell r="K877" t="str">
            <v>N</v>
          </cell>
          <cell r="L877" t="str">
            <v>N</v>
          </cell>
          <cell r="M877" t="str">
            <v>N</v>
          </cell>
          <cell r="N877" t="str">
            <v>N</v>
          </cell>
          <cell r="O877" t="str">
            <v>N</v>
          </cell>
          <cell r="P877" t="str">
            <v>N</v>
          </cell>
          <cell r="Q877" t="str">
            <v>N</v>
          </cell>
          <cell r="R877">
            <v>0</v>
          </cell>
        </row>
        <row r="878">
          <cell r="A878" t="str">
            <v>SCF842</v>
          </cell>
          <cell r="B878" t="str">
            <v xml:space="preserve">Scottish Consolidated Fund                        </v>
          </cell>
          <cell r="C878" t="str">
            <v>SCF8GP</v>
          </cell>
          <cell r="D878" t="str">
            <v>T</v>
          </cell>
          <cell r="E878" t="str">
            <v xml:space="preserve">GP - Scottish Consolidated Fund                   </v>
          </cell>
          <cell r="F878" t="str">
            <v>Y</v>
          </cell>
          <cell r="G878" t="str">
            <v>N</v>
          </cell>
          <cell r="H878" t="str">
            <v>Y</v>
          </cell>
          <cell r="I878" t="str">
            <v>N</v>
          </cell>
          <cell r="J878" t="str">
            <v>N</v>
          </cell>
          <cell r="K878" t="str">
            <v>N</v>
          </cell>
          <cell r="L878" t="str">
            <v>N</v>
          </cell>
          <cell r="M878" t="str">
            <v>N</v>
          </cell>
          <cell r="N878" t="str">
            <v>N</v>
          </cell>
          <cell r="O878" t="str">
            <v>N</v>
          </cell>
          <cell r="P878" t="str">
            <v>N</v>
          </cell>
          <cell r="Q878" t="str">
            <v>N</v>
          </cell>
          <cell r="R878">
            <v>0</v>
          </cell>
        </row>
        <row r="879">
          <cell r="A879" t="str">
            <v>SCL090</v>
          </cell>
          <cell r="B879" t="str">
            <v xml:space="preserve">Sports Council for Wales National Lottery         </v>
          </cell>
          <cell r="C879" t="str">
            <v>SCLGRP</v>
          </cell>
          <cell r="D879" t="str">
            <v>T</v>
          </cell>
          <cell r="E879" t="str">
            <v xml:space="preserve">GP - Sports Council for Wales National Lottery    </v>
          </cell>
          <cell r="F879" t="str">
            <v>Y</v>
          </cell>
          <cell r="G879" t="str">
            <v>N</v>
          </cell>
          <cell r="H879" t="str">
            <v>Y</v>
          </cell>
          <cell r="I879" t="str">
            <v>N</v>
          </cell>
          <cell r="J879" t="str">
            <v>N</v>
          </cell>
          <cell r="K879" t="str">
            <v>N</v>
          </cell>
          <cell r="L879" t="str">
            <v>N</v>
          </cell>
          <cell r="M879" t="str">
            <v>N</v>
          </cell>
          <cell r="N879" t="str">
            <v>N</v>
          </cell>
          <cell r="O879" t="str">
            <v>N</v>
          </cell>
          <cell r="P879" t="str">
            <v>N</v>
          </cell>
          <cell r="Q879" t="str">
            <v>N</v>
          </cell>
          <cell r="R879">
            <v>0</v>
          </cell>
        </row>
        <row r="880">
          <cell r="A880" t="str">
            <v>SCN202</v>
          </cell>
          <cell r="B880" t="str">
            <v xml:space="preserve">Sports Council for Northern Ireland               </v>
          </cell>
          <cell r="C880" t="str">
            <v>SCNIGP</v>
          </cell>
          <cell r="D880" t="str">
            <v>T</v>
          </cell>
          <cell r="E880" t="str">
            <v xml:space="preserve">IGP - Sports Council for Northern Ireland         </v>
          </cell>
          <cell r="F880" t="str">
            <v>Y</v>
          </cell>
          <cell r="G880" t="str">
            <v>N</v>
          </cell>
          <cell r="H880" t="str">
            <v>Y</v>
          </cell>
          <cell r="I880" t="str">
            <v>N</v>
          </cell>
          <cell r="J880" t="str">
            <v>N</v>
          </cell>
          <cell r="K880" t="str">
            <v>N</v>
          </cell>
          <cell r="L880" t="str">
            <v>N</v>
          </cell>
          <cell r="M880" t="str">
            <v>N</v>
          </cell>
          <cell r="N880" t="str">
            <v>N</v>
          </cell>
          <cell r="O880" t="str">
            <v>N</v>
          </cell>
          <cell r="P880" t="str">
            <v>N</v>
          </cell>
          <cell r="Q880" t="str">
            <v>N</v>
          </cell>
          <cell r="R880">
            <v>0</v>
          </cell>
        </row>
        <row r="881">
          <cell r="A881" t="str">
            <v>SCO042</v>
          </cell>
          <cell r="B881" t="str">
            <v>Scotland Office and Office of the Advocate General</v>
          </cell>
          <cell r="C881" t="str">
            <v>SCO0GP</v>
          </cell>
          <cell r="D881" t="str">
            <v>T</v>
          </cell>
          <cell r="E881" t="str">
            <v xml:space="preserve">GP - Scotland Office and Office of Advocate Gen   </v>
          </cell>
          <cell r="F881" t="str">
            <v>Y</v>
          </cell>
          <cell r="G881" t="str">
            <v>N</v>
          </cell>
          <cell r="H881" t="str">
            <v>Y</v>
          </cell>
          <cell r="I881" t="str">
            <v>N</v>
          </cell>
          <cell r="J881" t="str">
            <v>N</v>
          </cell>
          <cell r="K881" t="str">
            <v>N</v>
          </cell>
          <cell r="L881" t="str">
            <v>N</v>
          </cell>
          <cell r="M881" t="str">
            <v>N</v>
          </cell>
          <cell r="N881" t="str">
            <v>N</v>
          </cell>
          <cell r="O881" t="str">
            <v>N</v>
          </cell>
          <cell r="P881" t="str">
            <v>N</v>
          </cell>
          <cell r="Q881" t="str">
            <v>N</v>
          </cell>
          <cell r="R881">
            <v>0</v>
          </cell>
        </row>
        <row r="882">
          <cell r="A882" t="str">
            <v>SCR075</v>
          </cell>
          <cell r="B882" t="str">
            <v xml:space="preserve">Scottish Commission for the Regulation of Care    </v>
          </cell>
          <cell r="C882" t="str">
            <v>SCR0GP</v>
          </cell>
          <cell r="D882" t="str">
            <v>T</v>
          </cell>
          <cell r="E882" t="str">
            <v>GP - Scottish Commission for the Regulation of Car</v>
          </cell>
          <cell r="F882" t="str">
            <v>Y</v>
          </cell>
          <cell r="G882" t="str">
            <v>N</v>
          </cell>
          <cell r="H882" t="str">
            <v>Y</v>
          </cell>
          <cell r="I882" t="str">
            <v>N</v>
          </cell>
          <cell r="J882" t="str">
            <v>N</v>
          </cell>
          <cell r="K882" t="str">
            <v>N</v>
          </cell>
          <cell r="L882" t="str">
            <v>N</v>
          </cell>
          <cell r="M882" t="str">
            <v>N</v>
          </cell>
          <cell r="N882" t="str">
            <v>N</v>
          </cell>
          <cell r="O882" t="str">
            <v>N</v>
          </cell>
          <cell r="P882" t="str">
            <v>N</v>
          </cell>
          <cell r="Q882" t="str">
            <v>N</v>
          </cell>
          <cell r="R882">
            <v>0</v>
          </cell>
        </row>
        <row r="883">
          <cell r="A883" t="str">
            <v>SCT075</v>
          </cell>
          <cell r="B883" t="str">
            <v xml:space="preserve">Scottish Government                               </v>
          </cell>
          <cell r="C883" t="str">
            <v>SCT0GP</v>
          </cell>
          <cell r="D883" t="str">
            <v>T</v>
          </cell>
          <cell r="E883" t="str">
            <v xml:space="preserve">GP - Scottish Government                          </v>
          </cell>
          <cell r="F883" t="str">
            <v>Y</v>
          </cell>
          <cell r="G883" t="str">
            <v>N</v>
          </cell>
          <cell r="H883" t="str">
            <v>Y</v>
          </cell>
          <cell r="I883" t="str">
            <v>N</v>
          </cell>
          <cell r="J883" t="str">
            <v>N</v>
          </cell>
          <cell r="K883" t="str">
            <v>N</v>
          </cell>
          <cell r="L883" t="str">
            <v>N</v>
          </cell>
          <cell r="M883" t="str">
            <v>N</v>
          </cell>
          <cell r="N883" t="str">
            <v>N</v>
          </cell>
          <cell r="O883" t="str">
            <v>N</v>
          </cell>
          <cell r="P883" t="str">
            <v>N</v>
          </cell>
          <cell r="Q883" t="str">
            <v>N</v>
          </cell>
          <cell r="R883">
            <v>0</v>
          </cell>
        </row>
        <row r="884">
          <cell r="A884" t="str">
            <v>SCW090</v>
          </cell>
          <cell r="B884" t="str">
            <v xml:space="preserve">Sports Council for Wales                          </v>
          </cell>
          <cell r="C884" t="str">
            <v>SCW0GP</v>
          </cell>
          <cell r="D884" t="str">
            <v>T</v>
          </cell>
          <cell r="E884" t="str">
            <v xml:space="preserve">GP - Sports Council for Wales                     </v>
          </cell>
          <cell r="F884" t="str">
            <v>Y</v>
          </cell>
          <cell r="G884" t="str">
            <v>N</v>
          </cell>
          <cell r="H884" t="str">
            <v>Y</v>
          </cell>
          <cell r="I884" t="str">
            <v>N</v>
          </cell>
          <cell r="J884" t="str">
            <v>N</v>
          </cell>
          <cell r="K884" t="str">
            <v>N</v>
          </cell>
          <cell r="L884" t="str">
            <v>N</v>
          </cell>
          <cell r="M884" t="str">
            <v>N</v>
          </cell>
          <cell r="N884" t="str">
            <v>N</v>
          </cell>
          <cell r="O884" t="str">
            <v>N</v>
          </cell>
          <cell r="P884" t="str">
            <v>N</v>
          </cell>
          <cell r="Q884" t="str">
            <v>N</v>
          </cell>
          <cell r="R884">
            <v>0</v>
          </cell>
        </row>
        <row r="885">
          <cell r="A885" t="str">
            <v>SDS075</v>
          </cell>
          <cell r="B885" t="str">
            <v xml:space="preserve">Skills Development Scotland                       </v>
          </cell>
          <cell r="C885" t="str">
            <v>SDS0GP</v>
          </cell>
          <cell r="D885" t="str">
            <v>T</v>
          </cell>
          <cell r="E885" t="str">
            <v xml:space="preserve">GP - Skills Development Scotland                  </v>
          </cell>
          <cell r="F885" t="str">
            <v>Y</v>
          </cell>
          <cell r="G885" t="str">
            <v>N</v>
          </cell>
          <cell r="H885" t="str">
            <v>Y</v>
          </cell>
          <cell r="I885" t="str">
            <v>N</v>
          </cell>
          <cell r="J885" t="str">
            <v>N</v>
          </cell>
          <cell r="K885" t="str">
            <v>N</v>
          </cell>
          <cell r="L885" t="str">
            <v>N</v>
          </cell>
          <cell r="M885" t="str">
            <v>N</v>
          </cell>
          <cell r="N885" t="str">
            <v>N</v>
          </cell>
          <cell r="O885" t="str">
            <v>N</v>
          </cell>
          <cell r="P885" t="str">
            <v>N</v>
          </cell>
          <cell r="Q885" t="str">
            <v>N</v>
          </cell>
          <cell r="R885">
            <v>0</v>
          </cell>
        </row>
        <row r="886">
          <cell r="A886" t="str">
            <v>SEB203</v>
          </cell>
          <cell r="B886" t="str">
            <v xml:space="preserve">Southern Education and Library Board - NIE        </v>
          </cell>
          <cell r="C886" t="str">
            <v>SEBIGP</v>
          </cell>
          <cell r="D886" t="str">
            <v>T</v>
          </cell>
          <cell r="E886" t="str">
            <v xml:space="preserve">IGP - Southern Education and Library Board - NIE  </v>
          </cell>
          <cell r="F886" t="str">
            <v>Y</v>
          </cell>
          <cell r="G886" t="str">
            <v>N</v>
          </cell>
          <cell r="H886" t="str">
            <v>Y</v>
          </cell>
          <cell r="I886" t="str">
            <v>N</v>
          </cell>
          <cell r="J886" t="str">
            <v>N</v>
          </cell>
          <cell r="K886" t="str">
            <v>N</v>
          </cell>
          <cell r="L886" t="str">
            <v>N</v>
          </cell>
          <cell r="M886" t="str">
            <v>N</v>
          </cell>
          <cell r="N886" t="str">
            <v>N</v>
          </cell>
          <cell r="O886" t="str">
            <v>N</v>
          </cell>
          <cell r="P886" t="str">
            <v>N</v>
          </cell>
          <cell r="Q886" t="str">
            <v>N</v>
          </cell>
          <cell r="R886">
            <v>0</v>
          </cell>
        </row>
        <row r="887">
          <cell r="A887" t="str">
            <v>SED084</v>
          </cell>
          <cell r="B887" t="str">
            <v xml:space="preserve">South East England Development Agency             </v>
          </cell>
          <cell r="C887" t="str">
            <v>BISCLS</v>
          </cell>
          <cell r="D887" t="str">
            <v>T</v>
          </cell>
          <cell r="E887" t="str">
            <v xml:space="preserve">CLS - DEPARTMENT FOR BUSINESS INNOVATION &amp; SKILLS </v>
          </cell>
          <cell r="F887" t="str">
            <v>Y</v>
          </cell>
          <cell r="G887" t="str">
            <v>N</v>
          </cell>
          <cell r="H887" t="str">
            <v>Y</v>
          </cell>
          <cell r="I887" t="str">
            <v>N</v>
          </cell>
          <cell r="J887" t="str">
            <v>N</v>
          </cell>
          <cell r="K887" t="str">
            <v>N</v>
          </cell>
          <cell r="L887" t="str">
            <v>N</v>
          </cell>
          <cell r="M887" t="str">
            <v>N</v>
          </cell>
          <cell r="N887" t="str">
            <v>N</v>
          </cell>
          <cell r="O887" t="str">
            <v>N</v>
          </cell>
          <cell r="P887" t="str">
            <v>N</v>
          </cell>
          <cell r="Q887" t="str">
            <v>N</v>
          </cell>
          <cell r="R887">
            <v>0</v>
          </cell>
        </row>
        <row r="888">
          <cell r="A888" t="str">
            <v>SEE203</v>
          </cell>
          <cell r="B888" t="str">
            <v xml:space="preserve">South Eastern Education and Library Board - NIE   </v>
          </cell>
          <cell r="C888" t="str">
            <v>SEEIGP</v>
          </cell>
          <cell r="D888" t="str">
            <v>T</v>
          </cell>
          <cell r="E888" t="str">
            <v xml:space="preserve">IGP - South Eastern Education and Library Board - </v>
          </cell>
          <cell r="F888" t="str">
            <v>Y</v>
          </cell>
          <cell r="G888" t="str">
            <v>N</v>
          </cell>
          <cell r="H888" t="str">
            <v>Y</v>
          </cell>
          <cell r="I888" t="str">
            <v>N</v>
          </cell>
          <cell r="J888" t="str">
            <v>N</v>
          </cell>
          <cell r="K888" t="str">
            <v>N</v>
          </cell>
          <cell r="L888" t="str">
            <v>N</v>
          </cell>
          <cell r="M888" t="str">
            <v>N</v>
          </cell>
          <cell r="N888" t="str">
            <v>N</v>
          </cell>
          <cell r="O888" t="str">
            <v>N</v>
          </cell>
          <cell r="P888" t="str">
            <v>N</v>
          </cell>
          <cell r="Q888" t="str">
            <v>N</v>
          </cell>
          <cell r="R888">
            <v>0</v>
          </cell>
        </row>
        <row r="889">
          <cell r="A889" t="str">
            <v>SEL048</v>
          </cell>
          <cell r="B889" t="str">
            <v xml:space="preserve">Sport England Lottery                             </v>
          </cell>
          <cell r="C889" t="str">
            <v>DCMCLS</v>
          </cell>
          <cell r="D889" t="str">
            <v>T</v>
          </cell>
          <cell r="E889" t="str">
            <v xml:space="preserve">CLS - DEPARTMENT FOR CULTURE MEDIA &amp; SPORT        </v>
          </cell>
          <cell r="F889" t="str">
            <v>Y</v>
          </cell>
          <cell r="G889" t="str">
            <v>N</v>
          </cell>
          <cell r="H889" t="str">
            <v>Y</v>
          </cell>
          <cell r="I889" t="str">
            <v>N</v>
          </cell>
          <cell r="J889" t="str">
            <v>N</v>
          </cell>
          <cell r="K889" t="str">
            <v>N</v>
          </cell>
          <cell r="L889" t="str">
            <v>N</v>
          </cell>
          <cell r="M889" t="str">
            <v>N</v>
          </cell>
          <cell r="N889" t="str">
            <v>N</v>
          </cell>
          <cell r="O889" t="str">
            <v>N</v>
          </cell>
          <cell r="P889" t="str">
            <v>N</v>
          </cell>
          <cell r="Q889" t="str">
            <v>N</v>
          </cell>
          <cell r="R889">
            <v>0</v>
          </cell>
        </row>
        <row r="890">
          <cell r="A890" t="str">
            <v>SEN075</v>
          </cell>
          <cell r="B890" t="str">
            <v xml:space="preserve">Scottish Enterprise                               </v>
          </cell>
          <cell r="C890" t="str">
            <v>SEN0GP</v>
          </cell>
          <cell r="D890" t="str">
            <v>T</v>
          </cell>
          <cell r="E890" t="str">
            <v xml:space="preserve">GP - Scottish Enterprise                          </v>
          </cell>
          <cell r="F890" t="str">
            <v>Y</v>
          </cell>
          <cell r="G890" t="str">
            <v>N</v>
          </cell>
          <cell r="H890" t="str">
            <v>Y</v>
          </cell>
          <cell r="I890" t="str">
            <v>N</v>
          </cell>
          <cell r="J890" t="str">
            <v>N</v>
          </cell>
          <cell r="K890" t="str">
            <v>N</v>
          </cell>
          <cell r="L890" t="str">
            <v>N</v>
          </cell>
          <cell r="M890" t="str">
            <v>N</v>
          </cell>
          <cell r="N890" t="str">
            <v>N</v>
          </cell>
          <cell r="O890" t="str">
            <v>N</v>
          </cell>
          <cell r="P890" t="str">
            <v>N</v>
          </cell>
          <cell r="Q890" t="str">
            <v>N</v>
          </cell>
          <cell r="R890">
            <v>0</v>
          </cell>
        </row>
        <row r="891">
          <cell r="A891" t="str">
            <v>SFC075</v>
          </cell>
          <cell r="B891" t="str">
            <v xml:space="preserve">Scottish Funding Council                          </v>
          </cell>
          <cell r="C891" t="str">
            <v>SFC0GP</v>
          </cell>
          <cell r="D891" t="str">
            <v>T</v>
          </cell>
          <cell r="E891" t="str">
            <v xml:space="preserve">GP - Scottish Funding Council                     </v>
          </cell>
          <cell r="F891" t="str">
            <v>Y</v>
          </cell>
          <cell r="G891" t="str">
            <v>N</v>
          </cell>
          <cell r="H891" t="str">
            <v>Y</v>
          </cell>
          <cell r="I891" t="str">
            <v>N</v>
          </cell>
          <cell r="J891" t="str">
            <v>N</v>
          </cell>
          <cell r="K891" t="str">
            <v>N</v>
          </cell>
          <cell r="L891" t="str">
            <v>N</v>
          </cell>
          <cell r="M891" t="str">
            <v>N</v>
          </cell>
          <cell r="N891" t="str">
            <v>N</v>
          </cell>
          <cell r="O891" t="str">
            <v>N</v>
          </cell>
          <cell r="P891" t="str">
            <v>N</v>
          </cell>
          <cell r="Q891" t="str">
            <v>N</v>
          </cell>
          <cell r="R891">
            <v>0</v>
          </cell>
        </row>
        <row r="892">
          <cell r="A892" t="str">
            <v>SFL066</v>
          </cell>
          <cell r="B892" t="str">
            <v>Sellafield Limited</v>
          </cell>
          <cell r="C892" t="str">
            <v>DECCLS</v>
          </cell>
          <cell r="D892" t="str">
            <v>T</v>
          </cell>
          <cell r="E892" t="str">
            <v xml:space="preserve">CLS - DEPARTMENT OF ENERGY &amp; CLIMATE CHANGE       </v>
          </cell>
          <cell r="F892" t="str">
            <v>N</v>
          </cell>
          <cell r="G892" t="str">
            <v>N</v>
          </cell>
          <cell r="H892" t="str">
            <v>N</v>
          </cell>
          <cell r="I892" t="str">
            <v>N</v>
          </cell>
          <cell r="J892" t="str">
            <v>N</v>
          </cell>
          <cell r="K892" t="str">
            <v>N</v>
          </cell>
          <cell r="L892" t="str">
            <v>N</v>
          </cell>
          <cell r="M892" t="str">
            <v>N</v>
          </cell>
          <cell r="N892" t="str">
            <v>N</v>
          </cell>
          <cell r="O892" t="str">
            <v>N</v>
          </cell>
          <cell r="P892" t="str">
            <v>N</v>
          </cell>
          <cell r="Q892" t="str">
            <v>N</v>
          </cell>
          <cell r="R892">
            <v>0</v>
          </cell>
        </row>
        <row r="893">
          <cell r="A893" t="str">
            <v>SFO019</v>
          </cell>
          <cell r="B893" t="str">
            <v xml:space="preserve">Serious Fraud Office                              </v>
          </cell>
          <cell r="C893" t="str">
            <v>SFO0GP</v>
          </cell>
          <cell r="D893" t="str">
            <v>T</v>
          </cell>
          <cell r="E893" t="str">
            <v xml:space="preserve">GP - Serious Fraud Office                         </v>
          </cell>
          <cell r="F893" t="str">
            <v>Y</v>
          </cell>
          <cell r="G893" t="str">
            <v>N</v>
          </cell>
          <cell r="H893" t="str">
            <v>Y</v>
          </cell>
          <cell r="I893" t="str">
            <v>N</v>
          </cell>
          <cell r="J893" t="str">
            <v>N</v>
          </cell>
          <cell r="K893" t="str">
            <v>N</v>
          </cell>
          <cell r="L893" t="str">
            <v>N</v>
          </cell>
          <cell r="M893" t="str">
            <v>N</v>
          </cell>
          <cell r="N893" t="str">
            <v>N</v>
          </cell>
          <cell r="O893" t="str">
            <v>N</v>
          </cell>
          <cell r="P893" t="str">
            <v>N</v>
          </cell>
          <cell r="Q893" t="str">
            <v>N</v>
          </cell>
          <cell r="R893">
            <v>0</v>
          </cell>
        </row>
        <row r="894">
          <cell r="A894" t="str">
            <v>SIA003</v>
          </cell>
          <cell r="B894" t="str">
            <v xml:space="preserve">Sea Fish Industry Authority                       </v>
          </cell>
          <cell r="C894" t="str">
            <v>EFRCLS</v>
          </cell>
          <cell r="D894" t="str">
            <v>T</v>
          </cell>
          <cell r="E894" t="str">
            <v>CLS - DEPARTMENT FOR ENVIRONMENT FOOD &amp; RURAL AFFA</v>
          </cell>
          <cell r="F894" t="str">
            <v>N</v>
          </cell>
          <cell r="G894" t="str">
            <v>N</v>
          </cell>
          <cell r="H894" t="str">
            <v>N</v>
          </cell>
          <cell r="I894" t="str">
            <v>N</v>
          </cell>
          <cell r="J894" t="str">
            <v>N</v>
          </cell>
          <cell r="K894" t="str">
            <v>N</v>
          </cell>
          <cell r="L894" t="str">
            <v>N</v>
          </cell>
          <cell r="M894" t="str">
            <v>N</v>
          </cell>
          <cell r="N894" t="str">
            <v>N</v>
          </cell>
          <cell r="O894" t="str">
            <v>N</v>
          </cell>
          <cell r="P894" t="str">
            <v>N</v>
          </cell>
          <cell r="Q894" t="str">
            <v>N</v>
          </cell>
          <cell r="R894">
            <v>0</v>
          </cell>
        </row>
        <row r="895">
          <cell r="A895" t="str">
            <v>SIB211</v>
          </cell>
          <cell r="B895" t="str">
            <v xml:space="preserve">Strategic Investment Board                        </v>
          </cell>
          <cell r="C895" t="str">
            <v>SIBIGP</v>
          </cell>
          <cell r="D895" t="str">
            <v>T</v>
          </cell>
          <cell r="E895" t="str">
            <v xml:space="preserve">IGP - Strategic Investment Board                  </v>
          </cell>
          <cell r="F895" t="str">
            <v>Y</v>
          </cell>
          <cell r="G895" t="str">
            <v>N</v>
          </cell>
          <cell r="H895" t="str">
            <v>Y</v>
          </cell>
          <cell r="I895" t="str">
            <v>N</v>
          </cell>
          <cell r="J895" t="str">
            <v>N</v>
          </cell>
          <cell r="K895" t="str">
            <v>N</v>
          </cell>
          <cell r="L895" t="str">
            <v>N</v>
          </cell>
          <cell r="M895" t="str">
            <v>N</v>
          </cell>
          <cell r="N895" t="str">
            <v>N</v>
          </cell>
          <cell r="O895" t="str">
            <v>N</v>
          </cell>
          <cell r="P895" t="str">
            <v>N</v>
          </cell>
          <cell r="Q895" t="str">
            <v>N</v>
          </cell>
          <cell r="R895">
            <v>0</v>
          </cell>
        </row>
        <row r="896">
          <cell r="A896" t="str">
            <v>SIV007</v>
          </cell>
          <cell r="B896" t="str">
            <v xml:space="preserve">Security and Intelligence Agencies                </v>
          </cell>
          <cell r="C896" t="str">
            <v>SIV0GP</v>
          </cell>
          <cell r="D896" t="str">
            <v>T</v>
          </cell>
          <cell r="E896" t="str">
            <v xml:space="preserve">GP - Security and Intelligence Agencies           </v>
          </cell>
          <cell r="F896" t="str">
            <v>Y</v>
          </cell>
          <cell r="G896" t="str">
            <v>N</v>
          </cell>
          <cell r="H896" t="str">
            <v>Y</v>
          </cell>
          <cell r="I896" t="str">
            <v>N</v>
          </cell>
          <cell r="J896" t="str">
            <v>N</v>
          </cell>
          <cell r="K896" t="str">
            <v>N</v>
          </cell>
          <cell r="L896" t="str">
            <v>N</v>
          </cell>
          <cell r="M896" t="str">
            <v>N</v>
          </cell>
          <cell r="N896" t="str">
            <v>N</v>
          </cell>
          <cell r="O896" t="str">
            <v>N</v>
          </cell>
          <cell r="P896" t="str">
            <v>N</v>
          </cell>
          <cell r="Q896" t="str">
            <v>N</v>
          </cell>
          <cell r="R896">
            <v>0</v>
          </cell>
        </row>
        <row r="897">
          <cell r="A897" t="str">
            <v>SIY034</v>
          </cell>
          <cell r="B897" t="str">
            <v xml:space="preserve">Security Industry Authority                       </v>
          </cell>
          <cell r="C897" t="str">
            <v>HOFCLS</v>
          </cell>
          <cell r="D897" t="str">
            <v>T</v>
          </cell>
          <cell r="E897" t="str">
            <v xml:space="preserve">CLS - HOME OFFICE                                 </v>
          </cell>
          <cell r="F897" t="str">
            <v>Y</v>
          </cell>
          <cell r="G897" t="str">
            <v>N</v>
          </cell>
          <cell r="H897" t="str">
            <v>Y</v>
          </cell>
          <cell r="I897" t="str">
            <v>N</v>
          </cell>
          <cell r="J897" t="str">
            <v>N</v>
          </cell>
          <cell r="K897" t="str">
            <v>N</v>
          </cell>
          <cell r="L897" t="str">
            <v>N</v>
          </cell>
          <cell r="M897" t="str">
            <v>N</v>
          </cell>
          <cell r="N897" t="str">
            <v>N</v>
          </cell>
          <cell r="O897" t="str">
            <v>N</v>
          </cell>
          <cell r="P897" t="str">
            <v>N</v>
          </cell>
          <cell r="Q897" t="str">
            <v>N</v>
          </cell>
          <cell r="R897">
            <v>0</v>
          </cell>
        </row>
        <row r="898">
          <cell r="A898" t="str">
            <v>SJS048</v>
          </cell>
          <cell r="B898" t="str">
            <v xml:space="preserve">Sir John Soane's Museum                           </v>
          </cell>
          <cell r="C898" t="str">
            <v>DCMCLS</v>
          </cell>
          <cell r="D898" t="str">
            <v>T</v>
          </cell>
          <cell r="E898" t="str">
            <v xml:space="preserve">CLS - DEPARTMENT FOR CULTURE MEDIA &amp; SPORT        </v>
          </cell>
          <cell r="F898" t="str">
            <v>N</v>
          </cell>
          <cell r="G898" t="str">
            <v>N</v>
          </cell>
          <cell r="H898" t="str">
            <v>N</v>
          </cell>
          <cell r="I898" t="str">
            <v>N</v>
          </cell>
          <cell r="J898" t="str">
            <v>N</v>
          </cell>
          <cell r="K898" t="str">
            <v>N</v>
          </cell>
          <cell r="L898" t="str">
            <v>N</v>
          </cell>
          <cell r="M898" t="str">
            <v>N</v>
          </cell>
          <cell r="N898" t="str">
            <v>N</v>
          </cell>
          <cell r="O898" t="str">
            <v>N</v>
          </cell>
          <cell r="P898" t="str">
            <v>N</v>
          </cell>
          <cell r="Q898" t="str">
            <v>N</v>
          </cell>
          <cell r="R898">
            <v>0</v>
          </cell>
        </row>
        <row r="899">
          <cell r="A899" t="str">
            <v>SLC084</v>
          </cell>
          <cell r="B899" t="str">
            <v xml:space="preserve">Student Loans Company                             </v>
          </cell>
          <cell r="C899" t="str">
            <v>BISCLS</v>
          </cell>
          <cell r="D899" t="str">
            <v>T</v>
          </cell>
          <cell r="E899" t="str">
            <v xml:space="preserve">CLS - DEPARTMENT FOR BUSINESS INNOVATION &amp; SKILLS </v>
          </cell>
          <cell r="F899" t="str">
            <v>Y</v>
          </cell>
          <cell r="G899" t="str">
            <v>N</v>
          </cell>
          <cell r="H899" t="str">
            <v>Y</v>
          </cell>
          <cell r="I899" t="str">
            <v>N</v>
          </cell>
          <cell r="J899" t="str">
            <v>N</v>
          </cell>
          <cell r="K899" t="str">
            <v>N</v>
          </cell>
          <cell r="L899" t="str">
            <v>N</v>
          </cell>
          <cell r="M899" t="str">
            <v>N</v>
          </cell>
          <cell r="N899" t="str">
            <v>N</v>
          </cell>
          <cell r="O899" t="str">
            <v>N</v>
          </cell>
          <cell r="P899" t="str">
            <v>N</v>
          </cell>
          <cell r="Q899" t="str">
            <v>N</v>
          </cell>
          <cell r="R899">
            <v>0</v>
          </cell>
        </row>
        <row r="900">
          <cell r="A900" t="str">
            <v>SLG999</v>
          </cell>
          <cell r="B900" t="str">
            <v xml:space="preserve">Scottish LG Adjustment/Input                      </v>
          </cell>
          <cell r="C900" t="str">
            <v>SLGGRP</v>
          </cell>
          <cell r="D900" t="str">
            <v>T</v>
          </cell>
          <cell r="E900" t="str">
            <v xml:space="preserve">SCOTTISH LOCAL GOVERNMENT                         </v>
          </cell>
          <cell r="F900" t="str">
            <v>X</v>
          </cell>
          <cell r="G900" t="str">
            <v>N</v>
          </cell>
          <cell r="H900" t="str">
            <v>Y</v>
          </cell>
          <cell r="I900" t="str">
            <v>N</v>
          </cell>
          <cell r="J900" t="str">
            <v>N</v>
          </cell>
          <cell r="K900" t="str">
            <v>N</v>
          </cell>
          <cell r="L900" t="str">
            <v>N</v>
          </cell>
          <cell r="M900" t="str">
            <v>N</v>
          </cell>
          <cell r="N900" t="str">
            <v>N</v>
          </cell>
          <cell r="O900" t="str">
            <v>N</v>
          </cell>
          <cell r="P900" t="str">
            <v>N</v>
          </cell>
          <cell r="Q900" t="str">
            <v>N</v>
          </cell>
          <cell r="R900">
            <v>0</v>
          </cell>
        </row>
        <row r="901">
          <cell r="A901" t="str">
            <v>SMG048</v>
          </cell>
          <cell r="B901" t="str">
            <v xml:space="preserve">Science Museum Group                              </v>
          </cell>
          <cell r="C901" t="str">
            <v>DCMCLS</v>
          </cell>
          <cell r="D901" t="str">
            <v>T</v>
          </cell>
          <cell r="E901" t="str">
            <v xml:space="preserve">CLS - DEPARTMENT FOR CULTURE MEDIA &amp; SPORT        </v>
          </cell>
          <cell r="F901" t="str">
            <v>N</v>
          </cell>
          <cell r="G901" t="str">
            <v>N</v>
          </cell>
          <cell r="H901" t="str">
            <v>N</v>
          </cell>
          <cell r="I901" t="str">
            <v>N</v>
          </cell>
          <cell r="J901" t="str">
            <v>N</v>
          </cell>
          <cell r="K901" t="str">
            <v>N</v>
          </cell>
          <cell r="L901" t="str">
            <v>N</v>
          </cell>
          <cell r="M901" t="str">
            <v>N</v>
          </cell>
          <cell r="N901" t="str">
            <v>N</v>
          </cell>
          <cell r="O901" t="str">
            <v>N</v>
          </cell>
          <cell r="P901" t="str">
            <v>N</v>
          </cell>
          <cell r="Q901" t="str">
            <v>N</v>
          </cell>
          <cell r="R901">
            <v>0</v>
          </cell>
        </row>
        <row r="902">
          <cell r="A902" t="str">
            <v>SNH075</v>
          </cell>
          <cell r="B902" t="str">
            <v xml:space="preserve">Scottish Natural Heritage                         </v>
          </cell>
          <cell r="C902" t="str">
            <v>SNH0GP</v>
          </cell>
          <cell r="D902" t="str">
            <v>T</v>
          </cell>
          <cell r="E902" t="str">
            <v xml:space="preserve">GP - Scottish Natural Heritage                    </v>
          </cell>
          <cell r="F902" t="str">
            <v>Y</v>
          </cell>
          <cell r="G902" t="str">
            <v>N</v>
          </cell>
          <cell r="H902" t="str">
            <v>Y</v>
          </cell>
          <cell r="I902" t="str">
            <v>N</v>
          </cell>
          <cell r="J902" t="str">
            <v>N</v>
          </cell>
          <cell r="K902" t="str">
            <v>N</v>
          </cell>
          <cell r="L902" t="str">
            <v>N</v>
          </cell>
          <cell r="M902" t="str">
            <v>N</v>
          </cell>
          <cell r="N902" t="str">
            <v>N</v>
          </cell>
          <cell r="O902" t="str">
            <v>N</v>
          </cell>
          <cell r="P902" t="str">
            <v>N</v>
          </cell>
          <cell r="Q902" t="str">
            <v>N</v>
          </cell>
          <cell r="R902">
            <v>0</v>
          </cell>
        </row>
        <row r="903">
          <cell r="A903" t="str">
            <v>SNI909</v>
          </cell>
          <cell r="B903" t="str">
            <v xml:space="preserve">Teachers Superanuation Scheme Statements - NIE    </v>
          </cell>
          <cell r="C903" t="str">
            <v>SNI9GP</v>
          </cell>
          <cell r="D903" t="str">
            <v>T</v>
          </cell>
          <cell r="E903" t="str">
            <v>GP - Teachers Superanuation Scheme Statements - NI</v>
          </cell>
          <cell r="F903" t="str">
            <v>Y</v>
          </cell>
          <cell r="G903" t="str">
            <v>Y</v>
          </cell>
          <cell r="H903" t="str">
            <v>Y</v>
          </cell>
          <cell r="I903" t="str">
            <v>N</v>
          </cell>
          <cell r="J903" t="str">
            <v>N</v>
          </cell>
          <cell r="K903" t="str">
            <v>N</v>
          </cell>
          <cell r="L903" t="str">
            <v>N</v>
          </cell>
          <cell r="M903" t="str">
            <v>N</v>
          </cell>
          <cell r="N903" t="str">
            <v>N</v>
          </cell>
          <cell r="O903" t="str">
            <v>N</v>
          </cell>
          <cell r="P903" t="str">
            <v>N</v>
          </cell>
          <cell r="Q903" t="str">
            <v>N</v>
          </cell>
          <cell r="R903">
            <v>0</v>
          </cell>
        </row>
        <row r="904">
          <cell r="A904" t="str">
            <v>SNL851</v>
          </cell>
          <cell r="B904" t="str">
            <v xml:space="preserve">Sports Council for NIE Lottery Dist Account       </v>
          </cell>
          <cell r="C904" t="str">
            <v>SNLIGP</v>
          </cell>
          <cell r="D904" t="str">
            <v>T</v>
          </cell>
          <cell r="E904" t="str">
            <v xml:space="preserve">IGP - Sports Council for NIE Lottery Dist Account </v>
          </cell>
          <cell r="F904" t="str">
            <v>Y</v>
          </cell>
          <cell r="G904" t="str">
            <v>N</v>
          </cell>
          <cell r="H904" t="str">
            <v>Y</v>
          </cell>
          <cell r="I904" t="str">
            <v>N</v>
          </cell>
          <cell r="J904" t="str">
            <v>N</v>
          </cell>
          <cell r="K904" t="str">
            <v>N</v>
          </cell>
          <cell r="L904" t="str">
            <v>N</v>
          </cell>
          <cell r="M904" t="str">
            <v>N</v>
          </cell>
          <cell r="N904" t="str">
            <v>N</v>
          </cell>
          <cell r="O904" t="str">
            <v>N</v>
          </cell>
          <cell r="P904" t="str">
            <v>N</v>
          </cell>
          <cell r="Q904" t="str">
            <v>N</v>
          </cell>
          <cell r="R904">
            <v>0</v>
          </cell>
        </row>
        <row r="905">
          <cell r="A905" t="str">
            <v>SNP914</v>
          </cell>
          <cell r="B905" t="str">
            <v xml:space="preserve">Scottish NHS Pension Scheme                       </v>
          </cell>
          <cell r="C905" t="str">
            <v>SNP9GP</v>
          </cell>
          <cell r="D905" t="str">
            <v>T</v>
          </cell>
          <cell r="E905" t="str">
            <v xml:space="preserve">GP - Scottish NHS Pension Scheme                  </v>
          </cell>
          <cell r="F905" t="str">
            <v>Y</v>
          </cell>
          <cell r="G905" t="str">
            <v>N</v>
          </cell>
          <cell r="H905" t="str">
            <v>Y</v>
          </cell>
          <cell r="I905" t="str">
            <v>N</v>
          </cell>
          <cell r="J905" t="str">
            <v>N</v>
          </cell>
          <cell r="K905" t="str">
            <v>N</v>
          </cell>
          <cell r="L905" t="str">
            <v>N</v>
          </cell>
          <cell r="M905" t="str">
            <v>N</v>
          </cell>
          <cell r="N905" t="str">
            <v>N</v>
          </cell>
          <cell r="O905" t="str">
            <v>N</v>
          </cell>
          <cell r="P905" t="str">
            <v>N</v>
          </cell>
          <cell r="Q905" t="str">
            <v>N</v>
          </cell>
          <cell r="R905">
            <v>0</v>
          </cell>
        </row>
        <row r="906">
          <cell r="A906" t="str">
            <v>SPA004</v>
          </cell>
          <cell r="B906" t="str">
            <v>Shoreham Port Authority</v>
          </cell>
          <cell r="C906" t="str">
            <v>SPAGRP</v>
          </cell>
          <cell r="D906" t="str">
            <v>T</v>
          </cell>
          <cell r="E906" t="str">
            <v>GP - Shoreham Port Authority</v>
          </cell>
          <cell r="F906" t="str">
            <v>Y</v>
          </cell>
          <cell r="G906" t="str">
            <v>N</v>
          </cell>
          <cell r="H906" t="str">
            <v>Y</v>
          </cell>
          <cell r="I906" t="str">
            <v>N</v>
          </cell>
          <cell r="J906" t="str">
            <v>N</v>
          </cell>
          <cell r="K906" t="str">
            <v>N</v>
          </cell>
          <cell r="L906" t="str">
            <v>N</v>
          </cell>
          <cell r="M906" t="str">
            <v>N</v>
          </cell>
          <cell r="N906" t="str">
            <v>N</v>
          </cell>
          <cell r="O906" t="str">
            <v>N</v>
          </cell>
          <cell r="P906" t="str">
            <v>N</v>
          </cell>
          <cell r="Q906" t="str">
            <v>N</v>
          </cell>
          <cell r="R906">
            <v>0</v>
          </cell>
        </row>
        <row r="907">
          <cell r="A907" t="str">
            <v>SPA075</v>
          </cell>
          <cell r="B907" t="str">
            <v xml:space="preserve">Scottish Police Services Authority                </v>
          </cell>
          <cell r="C907" t="str">
            <v>SPA0GP</v>
          </cell>
          <cell r="D907" t="str">
            <v>T</v>
          </cell>
          <cell r="E907" t="str">
            <v xml:space="preserve">GP - Scottish Police Services Authority           </v>
          </cell>
          <cell r="F907" t="str">
            <v>Y</v>
          </cell>
          <cell r="G907" t="str">
            <v>N</v>
          </cell>
          <cell r="H907" t="str">
            <v>Y</v>
          </cell>
          <cell r="I907" t="str">
            <v>N</v>
          </cell>
          <cell r="J907" t="str">
            <v>N</v>
          </cell>
          <cell r="K907" t="str">
            <v>N</v>
          </cell>
          <cell r="L907" t="str">
            <v>N</v>
          </cell>
          <cell r="M907" t="str">
            <v>N</v>
          </cell>
          <cell r="N907" t="str">
            <v>N</v>
          </cell>
          <cell r="O907" t="str">
            <v>N</v>
          </cell>
          <cell r="P907" t="str">
            <v>N</v>
          </cell>
          <cell r="Q907" t="str">
            <v>N</v>
          </cell>
          <cell r="R907">
            <v>0</v>
          </cell>
        </row>
        <row r="908">
          <cell r="A908" t="str">
            <v>SPE048</v>
          </cell>
          <cell r="B908" t="str">
            <v xml:space="preserve">Sport England                                     </v>
          </cell>
          <cell r="C908" t="str">
            <v>DCMCLS</v>
          </cell>
          <cell r="D908" t="str">
            <v>T</v>
          </cell>
          <cell r="E908" t="str">
            <v xml:space="preserve">CLS - DEPARTMENT FOR CULTURE MEDIA &amp; SPORT        </v>
          </cell>
          <cell r="F908" t="str">
            <v>Y</v>
          </cell>
          <cell r="G908" t="str">
            <v>N</v>
          </cell>
          <cell r="H908" t="str">
            <v>Y</v>
          </cell>
          <cell r="I908" t="str">
            <v>N</v>
          </cell>
          <cell r="J908" t="str">
            <v>N</v>
          </cell>
          <cell r="K908" t="str">
            <v>N</v>
          </cell>
          <cell r="L908" t="str">
            <v>N</v>
          </cell>
          <cell r="M908" t="str">
            <v>N</v>
          </cell>
          <cell r="N908" t="str">
            <v>N</v>
          </cell>
          <cell r="O908" t="str">
            <v>N</v>
          </cell>
          <cell r="P908" t="str">
            <v>N</v>
          </cell>
          <cell r="Q908" t="str">
            <v>N</v>
          </cell>
          <cell r="R908">
            <v>0</v>
          </cell>
        </row>
        <row r="909">
          <cell r="A909" t="str">
            <v>SPS075</v>
          </cell>
          <cell r="B909" t="str">
            <v xml:space="preserve">Sport Scotland                                    </v>
          </cell>
          <cell r="C909" t="str">
            <v>SPS0GP</v>
          </cell>
          <cell r="D909" t="str">
            <v>T</v>
          </cell>
          <cell r="E909" t="str">
            <v xml:space="preserve">GP - Sport Scotland                               </v>
          </cell>
          <cell r="F909" t="str">
            <v>Y</v>
          </cell>
          <cell r="G909" t="str">
            <v>N</v>
          </cell>
          <cell r="H909" t="str">
            <v>Y</v>
          </cell>
          <cell r="I909" t="str">
            <v>N</v>
          </cell>
          <cell r="J909" t="str">
            <v>N</v>
          </cell>
          <cell r="K909" t="str">
            <v>N</v>
          </cell>
          <cell r="L909" t="str">
            <v>N</v>
          </cell>
          <cell r="M909" t="str">
            <v>N</v>
          </cell>
          <cell r="N909" t="str">
            <v>N</v>
          </cell>
          <cell r="O909" t="str">
            <v>N</v>
          </cell>
          <cell r="P909" t="str">
            <v>N</v>
          </cell>
          <cell r="Q909" t="str">
            <v>N</v>
          </cell>
          <cell r="R909">
            <v>0</v>
          </cell>
        </row>
        <row r="910">
          <cell r="A910" t="str">
            <v>SQA075</v>
          </cell>
          <cell r="B910" t="str">
            <v xml:space="preserve">Scottish Qualifications Authority                 </v>
          </cell>
          <cell r="C910" t="str">
            <v>SQA0GP</v>
          </cell>
          <cell r="D910" t="str">
            <v>T</v>
          </cell>
          <cell r="E910" t="str">
            <v xml:space="preserve">GP - Scottish Qualifications Authority            </v>
          </cell>
          <cell r="F910" t="str">
            <v>Y</v>
          </cell>
          <cell r="G910" t="str">
            <v>N</v>
          </cell>
          <cell r="H910" t="str">
            <v>Y</v>
          </cell>
          <cell r="I910" t="str">
            <v>N</v>
          </cell>
          <cell r="J910" t="str">
            <v>N</v>
          </cell>
          <cell r="K910" t="str">
            <v>N</v>
          </cell>
          <cell r="L910" t="str">
            <v>N</v>
          </cell>
          <cell r="M910" t="str">
            <v>N</v>
          </cell>
          <cell r="N910" t="str">
            <v>N</v>
          </cell>
          <cell r="O910" t="str">
            <v>N</v>
          </cell>
          <cell r="P910" t="str">
            <v>N</v>
          </cell>
          <cell r="Q910" t="str">
            <v>N</v>
          </cell>
          <cell r="R910">
            <v>0</v>
          </cell>
        </row>
        <row r="911">
          <cell r="A911" t="str">
            <v>SSC084</v>
          </cell>
          <cell r="B911" t="str">
            <v xml:space="preserve">Research Councils Shared Service Centre           </v>
          </cell>
          <cell r="C911" t="str">
            <v>BISCLS</v>
          </cell>
          <cell r="D911" t="str">
            <v>T</v>
          </cell>
          <cell r="E911" t="str">
            <v xml:space="preserve">CLS - DEPARTMENT FOR BUSINESS INNOVATION &amp; SKILLS </v>
          </cell>
          <cell r="F911" t="str">
            <v>Y</v>
          </cell>
          <cell r="G911" t="str">
            <v>N</v>
          </cell>
          <cell r="H911" t="str">
            <v>Y</v>
          </cell>
          <cell r="I911" t="str">
            <v>N</v>
          </cell>
          <cell r="J911" t="str">
            <v>N</v>
          </cell>
          <cell r="K911" t="str">
            <v>N</v>
          </cell>
          <cell r="L911" t="str">
            <v>N</v>
          </cell>
          <cell r="M911" t="str">
            <v>N</v>
          </cell>
          <cell r="N911" t="str">
            <v>N</v>
          </cell>
          <cell r="O911" t="str">
            <v>N</v>
          </cell>
          <cell r="P911" t="str">
            <v>N</v>
          </cell>
          <cell r="Q911" t="str">
            <v>N</v>
          </cell>
          <cell r="R911">
            <v>0</v>
          </cell>
        </row>
        <row r="912">
          <cell r="A912" t="str">
            <v>SSO075</v>
          </cell>
          <cell r="B912" t="str">
            <v xml:space="preserve">Scottish Social Services Council                  </v>
          </cell>
          <cell r="C912" t="str">
            <v>SSO0GP</v>
          </cell>
          <cell r="D912" t="str">
            <v>T</v>
          </cell>
          <cell r="E912" t="str">
            <v xml:space="preserve">GP - Scottish Social Services Council             </v>
          </cell>
          <cell r="F912" t="str">
            <v>Y</v>
          </cell>
          <cell r="G912" t="str">
            <v>N</v>
          </cell>
          <cell r="H912" t="str">
            <v>Y</v>
          </cell>
          <cell r="I912" t="str">
            <v>N</v>
          </cell>
          <cell r="J912" t="str">
            <v>N</v>
          </cell>
          <cell r="K912" t="str">
            <v>N</v>
          </cell>
          <cell r="L912" t="str">
            <v>N</v>
          </cell>
          <cell r="M912" t="str">
            <v>N</v>
          </cell>
          <cell r="N912" t="str">
            <v>N</v>
          </cell>
          <cell r="O912" t="str">
            <v>N</v>
          </cell>
          <cell r="P912" t="str">
            <v>N</v>
          </cell>
          <cell r="Q912" t="str">
            <v>N</v>
          </cell>
          <cell r="R912">
            <v>0</v>
          </cell>
        </row>
        <row r="913">
          <cell r="A913" t="str">
            <v>STB075</v>
          </cell>
          <cell r="B913" t="str">
            <v xml:space="preserve">Visit Scotland                                    </v>
          </cell>
          <cell r="C913" t="str">
            <v>STB0GP</v>
          </cell>
          <cell r="D913" t="str">
            <v>T</v>
          </cell>
          <cell r="E913" t="str">
            <v xml:space="preserve">GP - Visit Scotland                               </v>
          </cell>
          <cell r="F913" t="str">
            <v>Y</v>
          </cell>
          <cell r="G913" t="str">
            <v>N</v>
          </cell>
          <cell r="H913" t="str">
            <v>Y</v>
          </cell>
          <cell r="I913" t="str">
            <v>N</v>
          </cell>
          <cell r="J913" t="str">
            <v>N</v>
          </cell>
          <cell r="K913" t="str">
            <v>N</v>
          </cell>
          <cell r="L913" t="str">
            <v>N</v>
          </cell>
          <cell r="M913" t="str">
            <v>N</v>
          </cell>
          <cell r="N913" t="str">
            <v>N</v>
          </cell>
          <cell r="O913" t="str">
            <v>N</v>
          </cell>
          <cell r="P913" t="str">
            <v>N</v>
          </cell>
          <cell r="Q913" t="str">
            <v>N</v>
          </cell>
          <cell r="R913">
            <v>0</v>
          </cell>
        </row>
        <row r="914">
          <cell r="A914" t="str">
            <v>STF084</v>
          </cell>
          <cell r="B914" t="str">
            <v xml:space="preserve">Science and Technology Facilities Council         </v>
          </cell>
          <cell r="C914" t="str">
            <v>BISCLS</v>
          </cell>
          <cell r="D914" t="str">
            <v>T</v>
          </cell>
          <cell r="E914" t="str">
            <v xml:space="preserve">CLS - DEPARTMENT FOR BUSINESS INNOVATION &amp; SKILLS </v>
          </cell>
          <cell r="F914" t="str">
            <v>Y</v>
          </cell>
          <cell r="G914" t="str">
            <v>N</v>
          </cell>
          <cell r="H914" t="str">
            <v>Y</v>
          </cell>
          <cell r="I914" t="str">
            <v>N</v>
          </cell>
          <cell r="J914" t="str">
            <v>N</v>
          </cell>
          <cell r="K914" t="str">
            <v>N</v>
          </cell>
          <cell r="L914" t="str">
            <v>N</v>
          </cell>
          <cell r="M914" t="str">
            <v>N</v>
          </cell>
          <cell r="N914" t="str">
            <v>N</v>
          </cell>
          <cell r="O914" t="str">
            <v>N</v>
          </cell>
          <cell r="P914" t="str">
            <v>N</v>
          </cell>
          <cell r="Q914" t="str">
            <v>N</v>
          </cell>
          <cell r="R914">
            <v>0</v>
          </cell>
        </row>
        <row r="915">
          <cell r="A915" t="str">
            <v>STP913</v>
          </cell>
          <cell r="B915" t="str">
            <v xml:space="preserve">Scottish Teachers Pension Scheme                  </v>
          </cell>
          <cell r="C915" t="str">
            <v>STP9GP</v>
          </cell>
          <cell r="D915" t="str">
            <v>T</v>
          </cell>
          <cell r="E915" t="str">
            <v xml:space="preserve">GP - Scottish Teachers Pension Scheme             </v>
          </cell>
          <cell r="F915" t="str">
            <v>Y</v>
          </cell>
          <cell r="G915" t="str">
            <v>N</v>
          </cell>
          <cell r="H915" t="str">
            <v>Y</v>
          </cell>
          <cell r="I915" t="str">
            <v>N</v>
          </cell>
          <cell r="J915" t="str">
            <v>N</v>
          </cell>
          <cell r="K915" t="str">
            <v>N</v>
          </cell>
          <cell r="L915" t="str">
            <v>N</v>
          </cell>
          <cell r="M915" t="str">
            <v>N</v>
          </cell>
          <cell r="N915" t="str">
            <v>N</v>
          </cell>
          <cell r="O915" t="str">
            <v>N</v>
          </cell>
          <cell r="P915" t="str">
            <v>N</v>
          </cell>
          <cell r="Q915" t="str">
            <v>N</v>
          </cell>
          <cell r="R915">
            <v>0</v>
          </cell>
        </row>
        <row r="916">
          <cell r="A916" t="str">
            <v>SUP072</v>
          </cell>
          <cell r="B916" t="str">
            <v xml:space="preserve">Supreme Court of the UK                           </v>
          </cell>
          <cell r="C916" t="str">
            <v>SUP0GP</v>
          </cell>
          <cell r="D916" t="str">
            <v>T</v>
          </cell>
          <cell r="E916" t="str">
            <v xml:space="preserve">GP - Supreme Court of the UK                      </v>
          </cell>
          <cell r="F916" t="str">
            <v>Y</v>
          </cell>
          <cell r="G916" t="str">
            <v>N</v>
          </cell>
          <cell r="H916" t="str">
            <v>Y</v>
          </cell>
          <cell r="I916" t="str">
            <v>N</v>
          </cell>
          <cell r="J916" t="str">
            <v>N</v>
          </cell>
          <cell r="K916" t="str">
            <v>N</v>
          </cell>
          <cell r="L916" t="str">
            <v>N</v>
          </cell>
          <cell r="M916" t="str">
            <v>N</v>
          </cell>
          <cell r="N916" t="str">
            <v>N</v>
          </cell>
          <cell r="O916" t="str">
            <v>N</v>
          </cell>
          <cell r="P916" t="str">
            <v>N</v>
          </cell>
          <cell r="Q916" t="str">
            <v>N</v>
          </cell>
          <cell r="R916">
            <v>0</v>
          </cell>
        </row>
        <row r="917">
          <cell r="A917" t="str">
            <v>SWA075</v>
          </cell>
          <cell r="B917" t="str">
            <v xml:space="preserve">Scottish Water                                    </v>
          </cell>
          <cell r="C917" t="str">
            <v>SWAGRP</v>
          </cell>
          <cell r="D917" t="str">
            <v>T</v>
          </cell>
          <cell r="E917" t="str">
            <v xml:space="preserve">GRP - Scottish Water                              </v>
          </cell>
          <cell r="F917" t="str">
            <v>Y</v>
          </cell>
          <cell r="G917" t="str">
            <v>N</v>
          </cell>
          <cell r="H917" t="str">
            <v>Y</v>
          </cell>
          <cell r="I917" t="str">
            <v>N</v>
          </cell>
          <cell r="J917" t="str">
            <v>N</v>
          </cell>
          <cell r="K917" t="str">
            <v>N</v>
          </cell>
          <cell r="L917" t="str">
            <v>N</v>
          </cell>
          <cell r="M917" t="str">
            <v>N</v>
          </cell>
          <cell r="N917" t="str">
            <v>N</v>
          </cell>
          <cell r="O917" t="str">
            <v>N</v>
          </cell>
          <cell r="P917" t="str">
            <v>N</v>
          </cell>
          <cell r="Q917" t="str">
            <v>N</v>
          </cell>
          <cell r="R917">
            <v>0</v>
          </cell>
        </row>
        <row r="918">
          <cell r="A918" t="str">
            <v>SWD084</v>
          </cell>
          <cell r="B918" t="str">
            <v xml:space="preserve">South West Regional Development Agency            </v>
          </cell>
          <cell r="C918" t="str">
            <v>BISCLS</v>
          </cell>
          <cell r="D918" t="str">
            <v>T</v>
          </cell>
          <cell r="E918" t="str">
            <v xml:space="preserve">CLS - DEPARTMENT FOR BUSINESS INNOVATION &amp; SKILLS </v>
          </cell>
          <cell r="F918" t="str">
            <v>Y</v>
          </cell>
          <cell r="G918" t="str">
            <v>N</v>
          </cell>
          <cell r="H918" t="str">
            <v>Y</v>
          </cell>
          <cell r="I918" t="str">
            <v>N</v>
          </cell>
          <cell r="J918" t="str">
            <v>N</v>
          </cell>
          <cell r="K918" t="str">
            <v>N</v>
          </cell>
          <cell r="L918" t="str">
            <v>N</v>
          </cell>
          <cell r="M918" t="str">
            <v>N</v>
          </cell>
          <cell r="N918" t="str">
            <v>N</v>
          </cell>
          <cell r="O918" t="str">
            <v>N</v>
          </cell>
          <cell r="P918" t="str">
            <v>N</v>
          </cell>
          <cell r="Q918" t="str">
            <v>N</v>
          </cell>
          <cell r="R918">
            <v>0</v>
          </cell>
        </row>
        <row r="919">
          <cell r="A919" t="str">
            <v>TCW090</v>
          </cell>
          <cell r="B919" t="str">
            <v xml:space="preserve">General Teaching Council for Wales                </v>
          </cell>
          <cell r="C919" t="str">
            <v>TCWGRP</v>
          </cell>
          <cell r="D919" t="str">
            <v>T</v>
          </cell>
          <cell r="E919" t="str">
            <v xml:space="preserve">GRP - General Teaching Council for Wales          </v>
          </cell>
          <cell r="F919" t="str">
            <v>Y</v>
          </cell>
          <cell r="G919" t="str">
            <v>N</v>
          </cell>
          <cell r="H919" t="str">
            <v>Y</v>
          </cell>
          <cell r="I919" t="str">
            <v>N</v>
          </cell>
          <cell r="J919" t="str">
            <v>N</v>
          </cell>
          <cell r="K919" t="str">
            <v>N</v>
          </cell>
          <cell r="L919" t="str">
            <v>N</v>
          </cell>
          <cell r="M919" t="str">
            <v>N</v>
          </cell>
          <cell r="N919" t="str">
            <v>N</v>
          </cell>
          <cell r="O919" t="str">
            <v>N</v>
          </cell>
          <cell r="P919" t="str">
            <v>N</v>
          </cell>
          <cell r="Q919" t="str">
            <v>N</v>
          </cell>
          <cell r="R919">
            <v>0</v>
          </cell>
        </row>
        <row r="920">
          <cell r="A920" t="str">
            <v>TGL048</v>
          </cell>
          <cell r="B920" t="str">
            <v xml:space="preserve">Tate Gallery                                      </v>
          </cell>
          <cell r="C920" t="str">
            <v>DCMCLS</v>
          </cell>
          <cell r="D920" t="str">
            <v>T</v>
          </cell>
          <cell r="E920" t="str">
            <v xml:space="preserve">CLS - DEPARTMENT FOR CULTURE MEDIA &amp; SPORT        </v>
          </cell>
          <cell r="F920" t="str">
            <v>Y</v>
          </cell>
          <cell r="G920" t="str">
            <v>N</v>
          </cell>
          <cell r="H920" t="str">
            <v>Y</v>
          </cell>
          <cell r="I920" t="str">
            <v>N</v>
          </cell>
          <cell r="J920" t="str">
            <v>N</v>
          </cell>
          <cell r="K920" t="str">
            <v>N</v>
          </cell>
          <cell r="L920" t="str">
            <v>N</v>
          </cell>
          <cell r="M920" t="str">
            <v>N</v>
          </cell>
          <cell r="N920" t="str">
            <v>N</v>
          </cell>
          <cell r="O920" t="str">
            <v>N</v>
          </cell>
          <cell r="P920" t="str">
            <v>N</v>
          </cell>
          <cell r="Q920" t="str">
            <v>N</v>
          </cell>
          <cell r="R920">
            <v>0</v>
          </cell>
        </row>
        <row r="921">
          <cell r="A921" t="str">
            <v>THC209</v>
          </cell>
          <cell r="B921" t="str">
            <v xml:space="preserve">Northern Ireland Transport Holding Company        </v>
          </cell>
          <cell r="C921" t="str">
            <v>THCGRP</v>
          </cell>
          <cell r="D921" t="str">
            <v>T</v>
          </cell>
          <cell r="E921" t="str">
            <v xml:space="preserve">GRP - Northern Ireland Transport Holding Company  </v>
          </cell>
          <cell r="F921" t="str">
            <v>Y</v>
          </cell>
          <cell r="G921" t="str">
            <v>N</v>
          </cell>
          <cell r="H921" t="str">
            <v>Y</v>
          </cell>
          <cell r="I921" t="str">
            <v>N</v>
          </cell>
          <cell r="J921" t="str">
            <v>N</v>
          </cell>
          <cell r="K921" t="str">
            <v>N</v>
          </cell>
          <cell r="L921" t="str">
            <v>N</v>
          </cell>
          <cell r="M921" t="str">
            <v>N</v>
          </cell>
          <cell r="N921" t="str">
            <v>N</v>
          </cell>
          <cell r="O921" t="str">
            <v>N</v>
          </cell>
          <cell r="P921" t="str">
            <v>N</v>
          </cell>
          <cell r="Q921" t="str">
            <v>N</v>
          </cell>
          <cell r="R921">
            <v>0</v>
          </cell>
        </row>
        <row r="922">
          <cell r="A922" t="str">
            <v>THO085</v>
          </cell>
          <cell r="B922" t="str">
            <v>The Housing Ombudsman</v>
          </cell>
          <cell r="C922" t="str">
            <v>COMCLS</v>
          </cell>
          <cell r="D922" t="str">
            <v>T</v>
          </cell>
          <cell r="E922" t="str">
            <v>CLS - DEPARTMENT FOR COMMUNITIES &amp; LOCAL GOVERNMEN</v>
          </cell>
          <cell r="F922" t="str">
            <v>N</v>
          </cell>
          <cell r="G922" t="str">
            <v>N</v>
          </cell>
          <cell r="H922" t="str">
            <v>N</v>
          </cell>
          <cell r="I922" t="str">
            <v>N</v>
          </cell>
          <cell r="J922" t="str">
            <v>N</v>
          </cell>
          <cell r="K922" t="str">
            <v>N</v>
          </cell>
          <cell r="L922" t="str">
            <v>N</v>
          </cell>
          <cell r="M922" t="str">
            <v>N</v>
          </cell>
          <cell r="N922" t="str">
            <v>N</v>
          </cell>
          <cell r="O922" t="str">
            <v>N</v>
          </cell>
          <cell r="P922" t="str">
            <v>N</v>
          </cell>
          <cell r="Q922" t="str">
            <v>N</v>
          </cell>
          <cell r="R922">
            <v>0</v>
          </cell>
        </row>
        <row r="923">
          <cell r="A923" t="str">
            <v>TNA067</v>
          </cell>
          <cell r="B923" t="str">
            <v xml:space="preserve">The National Archives                             </v>
          </cell>
          <cell r="C923" t="str">
            <v>TNA0GP</v>
          </cell>
          <cell r="D923" t="str">
            <v>T</v>
          </cell>
          <cell r="E923" t="str">
            <v xml:space="preserve">GP - The National Archives                        </v>
          </cell>
          <cell r="F923" t="str">
            <v>Y</v>
          </cell>
          <cell r="G923" t="str">
            <v>N</v>
          </cell>
          <cell r="H923" t="str">
            <v>Y</v>
          </cell>
          <cell r="I923" t="str">
            <v>N</v>
          </cell>
          <cell r="J923" t="str">
            <v>N</v>
          </cell>
          <cell r="K923" t="str">
            <v>N</v>
          </cell>
          <cell r="L923" t="str">
            <v>N</v>
          </cell>
          <cell r="M923" t="str">
            <v>N</v>
          </cell>
          <cell r="N923" t="str">
            <v>N</v>
          </cell>
          <cell r="O923" t="str">
            <v>N</v>
          </cell>
          <cell r="P923" t="str">
            <v>N</v>
          </cell>
          <cell r="Q923" t="str">
            <v>N</v>
          </cell>
          <cell r="R923">
            <v>0</v>
          </cell>
        </row>
        <row r="924">
          <cell r="A924" t="str">
            <v>TPR032</v>
          </cell>
          <cell r="B924" t="str">
            <v xml:space="preserve">The Pensions Regulator                            </v>
          </cell>
          <cell r="C924" t="str">
            <v>DWPCLS</v>
          </cell>
          <cell r="D924" t="str">
            <v>T</v>
          </cell>
          <cell r="E924" t="str">
            <v xml:space="preserve">CLS - DEPARTMENT FOR WORK &amp; PENSIONS              </v>
          </cell>
          <cell r="F924" t="str">
            <v>Y</v>
          </cell>
          <cell r="G924" t="str">
            <v>N</v>
          </cell>
          <cell r="H924" t="str">
            <v>Y</v>
          </cell>
          <cell r="I924" t="str">
            <v>N</v>
          </cell>
          <cell r="J924" t="str">
            <v>N</v>
          </cell>
          <cell r="K924" t="str">
            <v>N</v>
          </cell>
          <cell r="L924" t="str">
            <v>N</v>
          </cell>
          <cell r="M924" t="str">
            <v>N</v>
          </cell>
          <cell r="N924" t="str">
            <v>N</v>
          </cell>
          <cell r="O924" t="str">
            <v>N</v>
          </cell>
          <cell r="P924" t="str">
            <v>N</v>
          </cell>
          <cell r="Q924" t="str">
            <v>N</v>
          </cell>
          <cell r="R924">
            <v>0</v>
          </cell>
        </row>
        <row r="925">
          <cell r="A925" t="str">
            <v>TPS904</v>
          </cell>
          <cell r="B925" t="str">
            <v xml:space="preserve">Teachers' Pension Scheme (England &amp; Wales)        </v>
          </cell>
          <cell r="C925" t="str">
            <v>TPS9GP</v>
          </cell>
          <cell r="D925" t="str">
            <v>T</v>
          </cell>
          <cell r="E925" t="str">
            <v xml:space="preserve">GP - Teachers' Pension Scheme (England &amp; Wales)   </v>
          </cell>
          <cell r="F925" t="str">
            <v>Y</v>
          </cell>
          <cell r="G925" t="str">
            <v>N</v>
          </cell>
          <cell r="H925" t="str">
            <v>Y</v>
          </cell>
          <cell r="I925" t="str">
            <v>N</v>
          </cell>
          <cell r="J925" t="str">
            <v>N</v>
          </cell>
          <cell r="K925" t="str">
            <v>N</v>
          </cell>
          <cell r="L925" t="str">
            <v>N</v>
          </cell>
          <cell r="M925" t="str">
            <v>N</v>
          </cell>
          <cell r="N925" t="str">
            <v>N</v>
          </cell>
          <cell r="O925" t="str">
            <v>N</v>
          </cell>
          <cell r="P925" t="str">
            <v>N</v>
          </cell>
          <cell r="Q925" t="str">
            <v>N</v>
          </cell>
          <cell r="R925">
            <v>0</v>
          </cell>
        </row>
        <row r="926">
          <cell r="A926" t="str">
            <v>TST084</v>
          </cell>
          <cell r="B926" t="str">
            <v xml:space="preserve">Technology Strategy Board                         </v>
          </cell>
          <cell r="C926" t="str">
            <v>BISCLS</v>
          </cell>
          <cell r="D926" t="str">
            <v>T</v>
          </cell>
          <cell r="E926" t="str">
            <v xml:space="preserve">CLS - DEPARTMENT FOR BUSINESS INNOVATION &amp; SKILLS </v>
          </cell>
          <cell r="F926" t="str">
            <v>Y</v>
          </cell>
          <cell r="G926" t="str">
            <v>N</v>
          </cell>
          <cell r="H926" t="str">
            <v>Y</v>
          </cell>
          <cell r="I926" t="str">
            <v>N</v>
          </cell>
          <cell r="J926" t="str">
            <v>N</v>
          </cell>
          <cell r="K926" t="str">
            <v>N</v>
          </cell>
          <cell r="L926" t="str">
            <v>N</v>
          </cell>
          <cell r="M926" t="str">
            <v>N</v>
          </cell>
          <cell r="N926" t="str">
            <v>N</v>
          </cell>
          <cell r="O926" t="str">
            <v>N</v>
          </cell>
          <cell r="P926" t="str">
            <v>N</v>
          </cell>
          <cell r="Q926" t="str">
            <v>N</v>
          </cell>
          <cell r="R926">
            <v>0</v>
          </cell>
        </row>
        <row r="927">
          <cell r="A927" t="str">
            <v>UKA084</v>
          </cell>
          <cell r="B927" t="str">
            <v xml:space="preserve">United Kingdom Atomic Energy Authority            </v>
          </cell>
          <cell r="C927" t="str">
            <v>BISCLS</v>
          </cell>
          <cell r="D927" t="str">
            <v>T</v>
          </cell>
          <cell r="E927" t="str">
            <v xml:space="preserve">CLS - DEPARTMENT FOR BUSINESS INNOVATION &amp; SKILLS </v>
          </cell>
          <cell r="F927" t="str">
            <v>Y</v>
          </cell>
          <cell r="G927" t="str">
            <v>N</v>
          </cell>
          <cell r="H927" t="str">
            <v>Y</v>
          </cell>
          <cell r="I927" t="str">
            <v>N</v>
          </cell>
          <cell r="J927" t="str">
            <v>N</v>
          </cell>
          <cell r="K927" t="str">
            <v>N</v>
          </cell>
          <cell r="L927" t="str">
            <v>N</v>
          </cell>
          <cell r="M927" t="str">
            <v>N</v>
          </cell>
          <cell r="N927" t="str">
            <v>N</v>
          </cell>
          <cell r="O927" t="str">
            <v>N</v>
          </cell>
          <cell r="P927" t="str">
            <v>N</v>
          </cell>
          <cell r="Q927" t="str">
            <v>N</v>
          </cell>
          <cell r="R927">
            <v>0</v>
          </cell>
        </row>
        <row r="928">
          <cell r="A928" t="str">
            <v>UKC084</v>
          </cell>
          <cell r="B928" t="str">
            <v xml:space="preserve">UK Commission for Employment and Skills           </v>
          </cell>
          <cell r="C928" t="str">
            <v>BISCLS</v>
          </cell>
          <cell r="D928" t="str">
            <v>T</v>
          </cell>
          <cell r="E928" t="str">
            <v xml:space="preserve">CLS - DEPARTMENT FOR BUSINESS INNOVATION &amp; SKILLS </v>
          </cell>
          <cell r="F928" t="str">
            <v>Y</v>
          </cell>
          <cell r="G928" t="str">
            <v>N</v>
          </cell>
          <cell r="H928" t="str">
            <v>Y</v>
          </cell>
          <cell r="I928" t="str">
            <v>N</v>
          </cell>
          <cell r="J928" t="str">
            <v>N</v>
          </cell>
          <cell r="K928" t="str">
            <v>N</v>
          </cell>
          <cell r="L928" t="str">
            <v>N</v>
          </cell>
          <cell r="M928" t="str">
            <v>N</v>
          </cell>
          <cell r="N928" t="str">
            <v>N</v>
          </cell>
          <cell r="O928" t="str">
            <v>N</v>
          </cell>
          <cell r="P928" t="str">
            <v>N</v>
          </cell>
          <cell r="Q928" t="str">
            <v>N</v>
          </cell>
          <cell r="R928">
            <v>0</v>
          </cell>
        </row>
        <row r="929">
          <cell r="A929" t="str">
            <v>UKF087</v>
          </cell>
          <cell r="B929" t="str">
            <v>UK Financial Investments Limited</v>
          </cell>
          <cell r="C929" t="str">
            <v>HMTCLS</v>
          </cell>
          <cell r="D929" t="str">
            <v>T</v>
          </cell>
          <cell r="E929" t="str">
            <v xml:space="preserve">CLS - HM Treasury                                  </v>
          </cell>
          <cell r="F929" t="str">
            <v>N</v>
          </cell>
          <cell r="G929" t="str">
            <v>N</v>
          </cell>
          <cell r="H929" t="str">
            <v>N</v>
          </cell>
          <cell r="I929" t="str">
            <v>N</v>
          </cell>
          <cell r="J929" t="str">
            <v>N</v>
          </cell>
          <cell r="K929" t="str">
            <v>N</v>
          </cell>
          <cell r="L929" t="str">
            <v>N</v>
          </cell>
          <cell r="M929" t="str">
            <v>N</v>
          </cell>
          <cell r="N929" t="str">
            <v>N</v>
          </cell>
          <cell r="O929" t="str">
            <v>N</v>
          </cell>
          <cell r="P929" t="str">
            <v>N</v>
          </cell>
          <cell r="Q929" t="str">
            <v>N</v>
          </cell>
          <cell r="R929">
            <v>0</v>
          </cell>
        </row>
        <row r="930">
          <cell r="A930" t="str">
            <v>UKP905</v>
          </cell>
          <cell r="B930" t="str">
            <v>Dept for Bus Innovation &amp; Skills: UKAEA Pens Schem</v>
          </cell>
          <cell r="C930" t="str">
            <v>UKP9GP</v>
          </cell>
          <cell r="D930" t="str">
            <v>T</v>
          </cell>
          <cell r="E930" t="str">
            <v xml:space="preserve">GP - Dept for Bus Innovation &amp; Skills: UKAEA Pens </v>
          </cell>
          <cell r="F930" t="str">
            <v>Y</v>
          </cell>
          <cell r="G930" t="str">
            <v>N</v>
          </cell>
          <cell r="H930" t="str">
            <v>Y</v>
          </cell>
          <cell r="I930" t="str">
            <v>N</v>
          </cell>
          <cell r="J930" t="str">
            <v>N</v>
          </cell>
          <cell r="K930" t="str">
            <v>N</v>
          </cell>
          <cell r="L930" t="str">
            <v>N</v>
          </cell>
          <cell r="M930" t="str">
            <v>N</v>
          </cell>
          <cell r="N930" t="str">
            <v>N</v>
          </cell>
          <cell r="O930" t="str">
            <v>N</v>
          </cell>
          <cell r="P930" t="str">
            <v>N</v>
          </cell>
          <cell r="Q930" t="str">
            <v>N</v>
          </cell>
          <cell r="R930">
            <v>0</v>
          </cell>
        </row>
        <row r="931">
          <cell r="A931" t="str">
            <v>UKR087</v>
          </cell>
          <cell r="B931" t="str">
            <v>UKAR Asset Resolution Limited</v>
          </cell>
          <cell r="C931" t="str">
            <v>HMTCLS</v>
          </cell>
          <cell r="D931" t="str">
            <v>T</v>
          </cell>
          <cell r="E931" t="str">
            <v xml:space="preserve">CLS - HM Treasury                                  </v>
          </cell>
          <cell r="F931" t="str">
            <v>N</v>
          </cell>
          <cell r="G931" t="str">
            <v>N</v>
          </cell>
          <cell r="H931" t="str">
            <v>N</v>
          </cell>
          <cell r="I931" t="str">
            <v>N</v>
          </cell>
          <cell r="J931" t="str">
            <v>N</v>
          </cell>
          <cell r="K931" t="str">
            <v>N</v>
          </cell>
          <cell r="L931" t="str">
            <v>N</v>
          </cell>
          <cell r="M931" t="str">
            <v>N</v>
          </cell>
          <cell r="N931" t="str">
            <v>N</v>
          </cell>
          <cell r="O931" t="str">
            <v>N</v>
          </cell>
          <cell r="P931" t="str">
            <v>N</v>
          </cell>
          <cell r="Q931" t="str">
            <v>N</v>
          </cell>
          <cell r="R931">
            <v>0</v>
          </cell>
        </row>
        <row r="932">
          <cell r="A932" t="str">
            <v>UKS048</v>
          </cell>
          <cell r="B932" t="str">
            <v xml:space="preserve">United Kingdom Sports Council                     </v>
          </cell>
          <cell r="C932" t="str">
            <v>DCMCLS</v>
          </cell>
          <cell r="D932" t="str">
            <v>T</v>
          </cell>
          <cell r="E932" t="str">
            <v xml:space="preserve">CLS - DEPARTMENT FOR CULTURE MEDIA &amp; SPORT        </v>
          </cell>
          <cell r="F932" t="str">
            <v>Y</v>
          </cell>
          <cell r="G932" t="str">
            <v>N</v>
          </cell>
          <cell r="H932" t="str">
            <v>Y</v>
          </cell>
          <cell r="I932" t="str">
            <v>N</v>
          </cell>
          <cell r="J932" t="str">
            <v>N</v>
          </cell>
          <cell r="K932" t="str">
            <v>N</v>
          </cell>
          <cell r="L932" t="str">
            <v>N</v>
          </cell>
          <cell r="M932" t="str">
            <v>N</v>
          </cell>
          <cell r="N932" t="str">
            <v>N</v>
          </cell>
          <cell r="O932" t="str">
            <v>N</v>
          </cell>
          <cell r="P932" t="str">
            <v>N</v>
          </cell>
          <cell r="Q932" t="str">
            <v>N</v>
          </cell>
          <cell r="R932">
            <v>0</v>
          </cell>
        </row>
        <row r="933">
          <cell r="A933" t="str">
            <v>UKT013</v>
          </cell>
          <cell r="B933" t="str">
            <v xml:space="preserve">UK Trade &amp; Investment                             </v>
          </cell>
          <cell r="C933" t="str">
            <v>UKT0GP</v>
          </cell>
          <cell r="D933" t="str">
            <v>T</v>
          </cell>
          <cell r="E933" t="str">
            <v xml:space="preserve">GP - UK Trade &amp; Investment                        </v>
          </cell>
          <cell r="F933" t="str">
            <v>Y</v>
          </cell>
          <cell r="G933" t="str">
            <v>N</v>
          </cell>
          <cell r="H933" t="str">
            <v>Y</v>
          </cell>
          <cell r="I933" t="str">
            <v>N</v>
          </cell>
          <cell r="J933" t="str">
            <v>N</v>
          </cell>
          <cell r="K933" t="str">
            <v>N</v>
          </cell>
          <cell r="L933" t="str">
            <v>N</v>
          </cell>
          <cell r="M933" t="str">
            <v>N</v>
          </cell>
          <cell r="N933" t="str">
            <v>N</v>
          </cell>
          <cell r="O933" t="str">
            <v>N</v>
          </cell>
          <cell r="P933" t="str">
            <v>N</v>
          </cell>
          <cell r="Q933" t="str">
            <v>N</v>
          </cell>
          <cell r="R933">
            <v>0</v>
          </cell>
        </row>
        <row r="934">
          <cell r="A934" t="str">
            <v>UNI084</v>
          </cell>
          <cell r="B934" t="str">
            <v xml:space="preserve">UFI Limited                                       </v>
          </cell>
          <cell r="C934" t="str">
            <v>BISCLS</v>
          </cell>
          <cell r="D934" t="str">
            <v>T</v>
          </cell>
          <cell r="E934" t="str">
            <v xml:space="preserve">CLS - DEPARTMENT FOR BUSINESS INNOVATION &amp; SKILLS </v>
          </cell>
          <cell r="F934" t="str">
            <v>Y</v>
          </cell>
          <cell r="G934" t="str">
            <v>N</v>
          </cell>
          <cell r="H934" t="str">
            <v>Y</v>
          </cell>
          <cell r="I934" t="str">
            <v>N</v>
          </cell>
          <cell r="J934" t="str">
            <v>N</v>
          </cell>
          <cell r="K934" t="str">
            <v>N</v>
          </cell>
          <cell r="L934" t="str">
            <v>N</v>
          </cell>
          <cell r="M934" t="str">
            <v>N</v>
          </cell>
          <cell r="N934" t="str">
            <v>N</v>
          </cell>
          <cell r="O934" t="str">
            <v>N</v>
          </cell>
          <cell r="P934" t="str">
            <v>N</v>
          </cell>
          <cell r="Q934" t="str">
            <v>N</v>
          </cell>
          <cell r="R934">
            <v>0</v>
          </cell>
        </row>
        <row r="935">
          <cell r="A935" t="str">
            <v>USE207</v>
          </cell>
          <cell r="B935" t="str">
            <v xml:space="preserve">Ulster Supported Employment Limited - NIE         </v>
          </cell>
          <cell r="C935" t="str">
            <v>USEIGP</v>
          </cell>
          <cell r="D935" t="str">
            <v>T</v>
          </cell>
          <cell r="E935" t="str">
            <v xml:space="preserve">IGP - Ulster Supported Employment Limited - NIE   </v>
          </cell>
          <cell r="F935" t="str">
            <v>Y</v>
          </cell>
          <cell r="G935" t="str">
            <v>N</v>
          </cell>
          <cell r="H935" t="str">
            <v>Y</v>
          </cell>
          <cell r="I935" t="str">
            <v>N</v>
          </cell>
          <cell r="J935" t="str">
            <v>N</v>
          </cell>
          <cell r="K935" t="str">
            <v>N</v>
          </cell>
          <cell r="L935" t="str">
            <v>N</v>
          </cell>
          <cell r="M935" t="str">
            <v>N</v>
          </cell>
          <cell r="N935" t="str">
            <v>N</v>
          </cell>
          <cell r="O935" t="str">
            <v>N</v>
          </cell>
          <cell r="P935" t="str">
            <v>N</v>
          </cell>
          <cell r="Q935" t="str">
            <v>N</v>
          </cell>
          <cell r="R935">
            <v>0</v>
          </cell>
        </row>
        <row r="936">
          <cell r="A936" t="str">
            <v>VAM048</v>
          </cell>
          <cell r="B936" t="str">
            <v xml:space="preserve">Victoria and Albert Museum                        </v>
          </cell>
          <cell r="C936" t="str">
            <v>DCMCLS</v>
          </cell>
          <cell r="D936" t="str">
            <v>T</v>
          </cell>
          <cell r="E936" t="str">
            <v xml:space="preserve">CLS - DEPARTMENT FOR CULTURE MEDIA &amp; SPORT        </v>
          </cell>
          <cell r="F936" t="str">
            <v>Y</v>
          </cell>
          <cell r="G936" t="str">
            <v>N</v>
          </cell>
          <cell r="H936" t="str">
            <v>Y</v>
          </cell>
          <cell r="I936" t="str">
            <v>N</v>
          </cell>
          <cell r="J936" t="str">
            <v>N</v>
          </cell>
          <cell r="K936" t="str">
            <v>N</v>
          </cell>
          <cell r="L936" t="str">
            <v>N</v>
          </cell>
          <cell r="M936" t="str">
            <v>N</v>
          </cell>
          <cell r="N936" t="str">
            <v>N</v>
          </cell>
          <cell r="O936" t="str">
            <v>N</v>
          </cell>
          <cell r="P936" t="str">
            <v>N</v>
          </cell>
          <cell r="Q936" t="str">
            <v>N</v>
          </cell>
          <cell r="R936">
            <v>0</v>
          </cell>
        </row>
        <row r="937">
          <cell r="A937" t="str">
            <v>VED837</v>
          </cell>
          <cell r="B937" t="str">
            <v xml:space="preserve">Vehicle Excise Duty                               </v>
          </cell>
          <cell r="C937" t="str">
            <v>VED8GP</v>
          </cell>
          <cell r="D937" t="str">
            <v>T</v>
          </cell>
          <cell r="E937" t="str">
            <v xml:space="preserve">GP - Vehicle Excise Duty                          </v>
          </cell>
          <cell r="F937" t="str">
            <v>Y</v>
          </cell>
          <cell r="G937" t="str">
            <v>N</v>
          </cell>
          <cell r="H937" t="str">
            <v>Y</v>
          </cell>
          <cell r="I937" t="str">
            <v>N</v>
          </cell>
          <cell r="J937" t="str">
            <v>N</v>
          </cell>
          <cell r="K937" t="str">
            <v>N</v>
          </cell>
          <cell r="L937" t="str">
            <v>N</v>
          </cell>
          <cell r="M937" t="str">
            <v>N</v>
          </cell>
          <cell r="N937" t="str">
            <v>N</v>
          </cell>
          <cell r="O937" t="str">
            <v>N</v>
          </cell>
          <cell r="P937" t="str">
            <v>N</v>
          </cell>
          <cell r="Q937" t="str">
            <v>N</v>
          </cell>
          <cell r="R937">
            <v>0</v>
          </cell>
        </row>
        <row r="938">
          <cell r="A938" t="str">
            <v>VGB048</v>
          </cell>
          <cell r="B938" t="str">
            <v xml:space="preserve">Visit Britain                                     </v>
          </cell>
          <cell r="C938" t="str">
            <v>DCMCLS</v>
          </cell>
          <cell r="D938" t="str">
            <v>T</v>
          </cell>
          <cell r="E938" t="str">
            <v xml:space="preserve">CLS - DEPARTMENT FOR CULTURE MEDIA &amp; SPORT        </v>
          </cell>
          <cell r="F938" t="str">
            <v>Y</v>
          </cell>
          <cell r="G938" t="str">
            <v>N</v>
          </cell>
          <cell r="H938" t="str">
            <v>Y</v>
          </cell>
          <cell r="I938" t="str">
            <v>N</v>
          </cell>
          <cell r="J938" t="str">
            <v>N</v>
          </cell>
          <cell r="K938" t="str">
            <v>N</v>
          </cell>
          <cell r="L938" t="str">
            <v>N</v>
          </cell>
          <cell r="M938" t="str">
            <v>N</v>
          </cell>
          <cell r="N938" t="str">
            <v>N</v>
          </cell>
          <cell r="O938" t="str">
            <v>N</v>
          </cell>
          <cell r="P938" t="str">
            <v>N</v>
          </cell>
          <cell r="Q938" t="str">
            <v>N</v>
          </cell>
          <cell r="R938">
            <v>0</v>
          </cell>
        </row>
        <row r="939">
          <cell r="A939" t="str">
            <v>VMD003</v>
          </cell>
          <cell r="B939" t="str">
            <v>Veterinary Medicines Directorate</v>
          </cell>
          <cell r="C939" t="str">
            <v>EFRCLS</v>
          </cell>
          <cell r="D939" t="str">
            <v>T</v>
          </cell>
          <cell r="E939" t="str">
            <v>CLS - DEPARTMENT FOR ENVIRONMENT FOOD &amp; RURAL AFFA</v>
          </cell>
          <cell r="F939" t="str">
            <v>N</v>
          </cell>
          <cell r="G939" t="str">
            <v>N</v>
          </cell>
          <cell r="H939" t="str">
            <v>N</v>
          </cell>
          <cell r="I939" t="str">
            <v>N</v>
          </cell>
          <cell r="J939" t="str">
            <v>N</v>
          </cell>
          <cell r="K939" t="str">
            <v>N</v>
          </cell>
          <cell r="L939" t="str">
            <v>N</v>
          </cell>
          <cell r="M939" t="str">
            <v>N</v>
          </cell>
          <cell r="N939" t="str">
            <v>N</v>
          </cell>
          <cell r="O939" t="str">
            <v>N</v>
          </cell>
          <cell r="P939" t="str">
            <v>N</v>
          </cell>
          <cell r="Q939" t="str">
            <v>N</v>
          </cell>
          <cell r="R939">
            <v>0</v>
          </cell>
        </row>
        <row r="940">
          <cell r="A940" t="str">
            <v>VOS004</v>
          </cell>
          <cell r="B940" t="str">
            <v xml:space="preserve">Vehicle and Operator Services Agency              </v>
          </cell>
          <cell r="C940" t="str">
            <v>VOSGRP</v>
          </cell>
          <cell r="D940" t="str">
            <v>T</v>
          </cell>
          <cell r="E940" t="str">
            <v xml:space="preserve">GRP - Vehicle and Operator Services Agency        </v>
          </cell>
          <cell r="F940" t="str">
            <v>Y</v>
          </cell>
          <cell r="G940" t="str">
            <v>N</v>
          </cell>
          <cell r="H940" t="str">
            <v>Y</v>
          </cell>
          <cell r="I940" t="str">
            <v>N</v>
          </cell>
          <cell r="J940" t="str">
            <v>N</v>
          </cell>
          <cell r="K940" t="str">
            <v>N</v>
          </cell>
          <cell r="L940" t="str">
            <v>N</v>
          </cell>
          <cell r="M940" t="str">
            <v>N</v>
          </cell>
          <cell r="N940" t="str">
            <v>N</v>
          </cell>
          <cell r="O940" t="str">
            <v>N</v>
          </cell>
          <cell r="P940" t="str">
            <v>N</v>
          </cell>
          <cell r="Q940" t="str">
            <v>N</v>
          </cell>
          <cell r="R940">
            <v>0</v>
          </cell>
        </row>
        <row r="941">
          <cell r="A941" t="str">
            <v>VSS211</v>
          </cell>
          <cell r="B941" t="str">
            <v xml:space="preserve">Victims and Survivors Service - NIE               </v>
          </cell>
          <cell r="C941" t="str">
            <v>VSSIGP</v>
          </cell>
          <cell r="D941" t="str">
            <v>T</v>
          </cell>
          <cell r="E941" t="str">
            <v xml:space="preserve">IGP - Victims and Survivors Service - NIE         </v>
          </cell>
          <cell r="F941" t="str">
            <v>Y</v>
          </cell>
          <cell r="G941" t="str">
            <v>N</v>
          </cell>
          <cell r="H941" t="str">
            <v>Y</v>
          </cell>
          <cell r="I941" t="str">
            <v>N</v>
          </cell>
          <cell r="J941" t="str">
            <v>N</v>
          </cell>
          <cell r="K941" t="str">
            <v>N</v>
          </cell>
          <cell r="L941" t="str">
            <v>N</v>
          </cell>
          <cell r="M941" t="str">
            <v>N</v>
          </cell>
          <cell r="N941" t="str">
            <v>N</v>
          </cell>
          <cell r="O941" t="str">
            <v>N</v>
          </cell>
          <cell r="P941" t="str">
            <v>N</v>
          </cell>
          <cell r="Q941" t="str">
            <v>N</v>
          </cell>
          <cell r="R941">
            <v>0</v>
          </cell>
        </row>
        <row r="942">
          <cell r="A942" t="str">
            <v>VTA206</v>
          </cell>
          <cell r="B942" t="str">
            <v xml:space="preserve">Driver &amp; Vehicle Agcy (Trad Fnd element only) NIE </v>
          </cell>
          <cell r="C942" t="str">
            <v>VTAGRP</v>
          </cell>
          <cell r="D942" t="str">
            <v>T</v>
          </cell>
          <cell r="E942" t="str">
            <v>GRP - Driver &amp; Vehicle Agcy (Trad Fnd element only</v>
          </cell>
          <cell r="F942" t="str">
            <v>Y</v>
          </cell>
          <cell r="G942" t="str">
            <v>N</v>
          </cell>
          <cell r="H942" t="str">
            <v>Y</v>
          </cell>
          <cell r="I942" t="str">
            <v>N</v>
          </cell>
          <cell r="J942" t="str">
            <v>N</v>
          </cell>
          <cell r="K942" t="str">
            <v>N</v>
          </cell>
          <cell r="L942" t="str">
            <v>N</v>
          </cell>
          <cell r="M942" t="str">
            <v>N</v>
          </cell>
          <cell r="N942" t="str">
            <v>N</v>
          </cell>
          <cell r="O942" t="str">
            <v>N</v>
          </cell>
          <cell r="P942" t="str">
            <v>N</v>
          </cell>
          <cell r="Q942" t="str">
            <v>N</v>
          </cell>
          <cell r="R942">
            <v>0</v>
          </cell>
        </row>
        <row r="943">
          <cell r="A943" t="str">
            <v>VTE085</v>
          </cell>
          <cell r="B943" t="str">
            <v>Valuation Tribunal For England</v>
          </cell>
          <cell r="C943" t="str">
            <v>COMCLS</v>
          </cell>
          <cell r="D943" t="str">
            <v>T</v>
          </cell>
          <cell r="E943" t="str">
            <v>CLS - DEPARTMENT FOR COMMUNITIES &amp; LOCAL GOVERNMEN</v>
          </cell>
          <cell r="F943" t="str">
            <v>N</v>
          </cell>
          <cell r="G943" t="str">
            <v>N</v>
          </cell>
          <cell r="H943" t="str">
            <v>N</v>
          </cell>
          <cell r="I943" t="str">
            <v>N</v>
          </cell>
          <cell r="J943" t="str">
            <v>N</v>
          </cell>
          <cell r="K943" t="str">
            <v>N</v>
          </cell>
          <cell r="L943" t="str">
            <v>N</v>
          </cell>
          <cell r="M943" t="str">
            <v>N</v>
          </cell>
          <cell r="N943" t="str">
            <v>N</v>
          </cell>
          <cell r="O943" t="str">
            <v>N</v>
          </cell>
          <cell r="P943" t="str">
            <v>N</v>
          </cell>
          <cell r="Q943" t="str">
            <v>N</v>
          </cell>
          <cell r="R943">
            <v>0</v>
          </cell>
        </row>
        <row r="944">
          <cell r="A944" t="str">
            <v>VTS085</v>
          </cell>
          <cell r="B944" t="str">
            <v xml:space="preserve">Valuation Tribunals                               </v>
          </cell>
          <cell r="C944" t="str">
            <v>COMCLS</v>
          </cell>
          <cell r="D944" t="str">
            <v>T</v>
          </cell>
          <cell r="E944" t="str">
            <v>CLS - DEPARTMENT FOR COMMUNITIES &amp; LOCAL GOVERNMEN</v>
          </cell>
          <cell r="F944" t="str">
            <v>Y</v>
          </cell>
          <cell r="G944" t="str">
            <v>N</v>
          </cell>
          <cell r="H944" t="str">
            <v>Y</v>
          </cell>
          <cell r="I944" t="str">
            <v>N</v>
          </cell>
          <cell r="J944" t="str">
            <v>N</v>
          </cell>
          <cell r="K944" t="str">
            <v>N</v>
          </cell>
          <cell r="L944" t="str">
            <v>N</v>
          </cell>
          <cell r="M944" t="str">
            <v>N</v>
          </cell>
          <cell r="N944" t="str">
            <v>N</v>
          </cell>
          <cell r="O944" t="str">
            <v>N</v>
          </cell>
          <cell r="P944" t="str">
            <v>N</v>
          </cell>
          <cell r="Q944" t="str">
            <v>N</v>
          </cell>
          <cell r="R944">
            <v>0</v>
          </cell>
        </row>
        <row r="945">
          <cell r="A945" t="str">
            <v>W512XX</v>
          </cell>
          <cell r="B945" t="str">
            <v xml:space="preserve">Isle of Anglesey County Council                   </v>
          </cell>
          <cell r="C945" t="str">
            <v>W512GP</v>
          </cell>
          <cell r="D945" t="str">
            <v>T</v>
          </cell>
          <cell r="E945" t="str">
            <v xml:space="preserve">GP - Isle of Anglesey County Council              </v>
          </cell>
          <cell r="F945" t="str">
            <v>Y</v>
          </cell>
          <cell r="G945" t="str">
            <v>N</v>
          </cell>
          <cell r="H945" t="str">
            <v>N</v>
          </cell>
          <cell r="I945" t="str">
            <v>N</v>
          </cell>
          <cell r="J945" t="str">
            <v>N</v>
          </cell>
          <cell r="K945" t="str">
            <v>Y</v>
          </cell>
          <cell r="L945" t="str">
            <v>N</v>
          </cell>
          <cell r="M945" t="str">
            <v>N</v>
          </cell>
          <cell r="N945" t="str">
            <v>N</v>
          </cell>
          <cell r="O945" t="str">
            <v>N</v>
          </cell>
          <cell r="P945" t="str">
            <v>N</v>
          </cell>
          <cell r="Q945" t="str">
            <v>N</v>
          </cell>
          <cell r="R945">
            <v>1</v>
          </cell>
        </row>
        <row r="946">
          <cell r="A946" t="str">
            <v>W514XX</v>
          </cell>
          <cell r="B946" t="str">
            <v xml:space="preserve">Gwynedd County Council                            </v>
          </cell>
          <cell r="C946" t="str">
            <v>W514GP</v>
          </cell>
          <cell r="D946" t="str">
            <v>T</v>
          </cell>
          <cell r="E946" t="str">
            <v xml:space="preserve">GP - Gwynedd County Council                       </v>
          </cell>
          <cell r="F946" t="str">
            <v>Y</v>
          </cell>
          <cell r="G946" t="str">
            <v>N</v>
          </cell>
          <cell r="H946" t="str">
            <v>N</v>
          </cell>
          <cell r="I946" t="str">
            <v>N</v>
          </cell>
          <cell r="J946" t="str">
            <v>N</v>
          </cell>
          <cell r="K946" t="str">
            <v>Y</v>
          </cell>
          <cell r="L946" t="str">
            <v>N</v>
          </cell>
          <cell r="M946" t="str">
            <v>N</v>
          </cell>
          <cell r="N946" t="str">
            <v>N</v>
          </cell>
          <cell r="O946" t="str">
            <v>N</v>
          </cell>
          <cell r="P946" t="str">
            <v>N</v>
          </cell>
          <cell r="Q946" t="str">
            <v>N</v>
          </cell>
          <cell r="R946">
            <v>1</v>
          </cell>
        </row>
        <row r="947">
          <cell r="A947" t="str">
            <v>W516XX</v>
          </cell>
          <cell r="B947" t="str">
            <v xml:space="preserve">Conwy County Borough Council                      </v>
          </cell>
          <cell r="C947" t="str">
            <v>W516GP</v>
          </cell>
          <cell r="D947" t="str">
            <v>T</v>
          </cell>
          <cell r="E947" t="str">
            <v xml:space="preserve">GP - Conwy County Borough Council                 </v>
          </cell>
          <cell r="F947" t="str">
            <v>Y</v>
          </cell>
          <cell r="G947" t="str">
            <v>N</v>
          </cell>
          <cell r="H947" t="str">
            <v>N</v>
          </cell>
          <cell r="I947" t="str">
            <v>N</v>
          </cell>
          <cell r="J947" t="str">
            <v>N</v>
          </cell>
          <cell r="K947" t="str">
            <v>Y</v>
          </cell>
          <cell r="L947" t="str">
            <v>N</v>
          </cell>
          <cell r="M947" t="str">
            <v>N</v>
          </cell>
          <cell r="N947" t="str">
            <v>N</v>
          </cell>
          <cell r="O947" t="str">
            <v>N</v>
          </cell>
          <cell r="P947" t="str">
            <v>N</v>
          </cell>
          <cell r="Q947" t="str">
            <v>N</v>
          </cell>
          <cell r="R947">
            <v>1</v>
          </cell>
        </row>
        <row r="948">
          <cell r="A948" t="str">
            <v>W518XX</v>
          </cell>
          <cell r="B948" t="str">
            <v xml:space="preserve">Denbighshire County Council                       </v>
          </cell>
          <cell r="C948" t="str">
            <v>W518GP</v>
          </cell>
          <cell r="D948" t="str">
            <v>T</v>
          </cell>
          <cell r="E948" t="str">
            <v xml:space="preserve">GP - Denbighshire County Council                  </v>
          </cell>
          <cell r="F948" t="str">
            <v>Y</v>
          </cell>
          <cell r="G948" t="str">
            <v>N</v>
          </cell>
          <cell r="H948" t="str">
            <v>N</v>
          </cell>
          <cell r="I948" t="str">
            <v>N</v>
          </cell>
          <cell r="J948" t="str">
            <v>N</v>
          </cell>
          <cell r="K948" t="str">
            <v>Y</v>
          </cell>
          <cell r="L948" t="str">
            <v>N</v>
          </cell>
          <cell r="M948" t="str">
            <v>N</v>
          </cell>
          <cell r="N948" t="str">
            <v>N</v>
          </cell>
          <cell r="O948" t="str">
            <v>N</v>
          </cell>
          <cell r="P948" t="str">
            <v>N</v>
          </cell>
          <cell r="Q948" t="str">
            <v>N</v>
          </cell>
          <cell r="R948">
            <v>1</v>
          </cell>
        </row>
        <row r="949">
          <cell r="A949" t="str">
            <v>W520XX</v>
          </cell>
          <cell r="B949" t="str">
            <v xml:space="preserve">Flintshire County Council                         </v>
          </cell>
          <cell r="C949" t="str">
            <v>W520GP</v>
          </cell>
          <cell r="D949" t="str">
            <v>T</v>
          </cell>
          <cell r="E949" t="str">
            <v xml:space="preserve">GP - Flintshire County Council                    </v>
          </cell>
          <cell r="F949" t="str">
            <v>Y</v>
          </cell>
          <cell r="G949" t="str">
            <v>N</v>
          </cell>
          <cell r="H949" t="str">
            <v>N</v>
          </cell>
          <cell r="I949" t="str">
            <v>N</v>
          </cell>
          <cell r="J949" t="str">
            <v>N</v>
          </cell>
          <cell r="K949" t="str">
            <v>Y</v>
          </cell>
          <cell r="L949" t="str">
            <v>N</v>
          </cell>
          <cell r="M949" t="str">
            <v>N</v>
          </cell>
          <cell r="N949" t="str">
            <v>N</v>
          </cell>
          <cell r="O949" t="str">
            <v>N</v>
          </cell>
          <cell r="P949" t="str">
            <v>N</v>
          </cell>
          <cell r="Q949" t="str">
            <v>N</v>
          </cell>
          <cell r="R949">
            <v>1</v>
          </cell>
        </row>
        <row r="950">
          <cell r="A950" t="str">
            <v>W522XX</v>
          </cell>
          <cell r="B950" t="str">
            <v xml:space="preserve">Wrexham County Borough Council                    </v>
          </cell>
          <cell r="C950" t="str">
            <v>W522GP</v>
          </cell>
          <cell r="D950" t="str">
            <v>T</v>
          </cell>
          <cell r="E950" t="str">
            <v xml:space="preserve">GP - Wrexham County Borough Council               </v>
          </cell>
          <cell r="F950" t="str">
            <v>Y</v>
          </cell>
          <cell r="G950" t="str">
            <v>N</v>
          </cell>
          <cell r="H950" t="str">
            <v>N</v>
          </cell>
          <cell r="I950" t="str">
            <v>N</v>
          </cell>
          <cell r="J950" t="str">
            <v>N</v>
          </cell>
          <cell r="K950" t="str">
            <v>Y</v>
          </cell>
          <cell r="L950" t="str">
            <v>N</v>
          </cell>
          <cell r="M950" t="str">
            <v>N</v>
          </cell>
          <cell r="N950" t="str">
            <v>N</v>
          </cell>
          <cell r="O950" t="str">
            <v>N</v>
          </cell>
          <cell r="P950" t="str">
            <v>N</v>
          </cell>
          <cell r="Q950" t="str">
            <v>N</v>
          </cell>
          <cell r="R950">
            <v>1</v>
          </cell>
        </row>
        <row r="951">
          <cell r="A951" t="str">
            <v>W524XX</v>
          </cell>
          <cell r="B951" t="str">
            <v xml:space="preserve">Powys County Council                              </v>
          </cell>
          <cell r="C951" t="str">
            <v>W524GP</v>
          </cell>
          <cell r="D951" t="str">
            <v>T</v>
          </cell>
          <cell r="E951" t="str">
            <v xml:space="preserve">GP - Powys County Council                         </v>
          </cell>
          <cell r="F951" t="str">
            <v>Y</v>
          </cell>
          <cell r="G951" t="str">
            <v>N</v>
          </cell>
          <cell r="H951" t="str">
            <v>N</v>
          </cell>
          <cell r="I951" t="str">
            <v>N</v>
          </cell>
          <cell r="J951" t="str">
            <v>N</v>
          </cell>
          <cell r="K951" t="str">
            <v>Y</v>
          </cell>
          <cell r="L951" t="str">
            <v>N</v>
          </cell>
          <cell r="M951" t="str">
            <v>N</v>
          </cell>
          <cell r="N951" t="str">
            <v>N</v>
          </cell>
          <cell r="O951" t="str">
            <v>N</v>
          </cell>
          <cell r="P951" t="str">
            <v>N</v>
          </cell>
          <cell r="Q951" t="str">
            <v>N</v>
          </cell>
          <cell r="R951">
            <v>1</v>
          </cell>
        </row>
        <row r="952">
          <cell r="A952" t="str">
            <v>W526XX</v>
          </cell>
          <cell r="B952" t="str">
            <v xml:space="preserve">Ceredigion County Council                         </v>
          </cell>
          <cell r="C952" t="str">
            <v>W526GP</v>
          </cell>
          <cell r="D952" t="str">
            <v>T</v>
          </cell>
          <cell r="E952" t="str">
            <v xml:space="preserve">GP - Ceredigion County Council                    </v>
          </cell>
          <cell r="F952" t="str">
            <v>Y</v>
          </cell>
          <cell r="G952" t="str">
            <v>N</v>
          </cell>
          <cell r="H952" t="str">
            <v>N</v>
          </cell>
          <cell r="I952" t="str">
            <v>N</v>
          </cell>
          <cell r="J952" t="str">
            <v>N</v>
          </cell>
          <cell r="K952" t="str">
            <v>Y</v>
          </cell>
          <cell r="L952" t="str">
            <v>N</v>
          </cell>
          <cell r="M952" t="str">
            <v>N</v>
          </cell>
          <cell r="N952" t="str">
            <v>N</v>
          </cell>
          <cell r="O952" t="str">
            <v>N</v>
          </cell>
          <cell r="P952" t="str">
            <v>N</v>
          </cell>
          <cell r="Q952" t="str">
            <v>N</v>
          </cell>
          <cell r="R952">
            <v>1</v>
          </cell>
        </row>
        <row r="953">
          <cell r="A953" t="str">
            <v>W528XX</v>
          </cell>
          <cell r="B953" t="str">
            <v xml:space="preserve">Pembrokeshire County Council                      </v>
          </cell>
          <cell r="C953" t="str">
            <v>W528GP</v>
          </cell>
          <cell r="D953" t="str">
            <v>T</v>
          </cell>
          <cell r="E953" t="str">
            <v xml:space="preserve">GP - Pembrokeshire County Council                 </v>
          </cell>
          <cell r="F953" t="str">
            <v>Y</v>
          </cell>
          <cell r="G953" t="str">
            <v>N</v>
          </cell>
          <cell r="H953" t="str">
            <v>N</v>
          </cell>
          <cell r="I953" t="str">
            <v>N</v>
          </cell>
          <cell r="J953" t="str">
            <v>N</v>
          </cell>
          <cell r="K953" t="str">
            <v>Y</v>
          </cell>
          <cell r="L953" t="str">
            <v>N</v>
          </cell>
          <cell r="M953" t="str">
            <v>N</v>
          </cell>
          <cell r="N953" t="str">
            <v>N</v>
          </cell>
          <cell r="O953" t="str">
            <v>N</v>
          </cell>
          <cell r="P953" t="str">
            <v>N</v>
          </cell>
          <cell r="Q953" t="str">
            <v>N</v>
          </cell>
          <cell r="R953">
            <v>1</v>
          </cell>
        </row>
        <row r="954">
          <cell r="A954" t="str">
            <v>W530XX</v>
          </cell>
          <cell r="B954" t="str">
            <v xml:space="preserve">Carmarthenshire County Council                    </v>
          </cell>
          <cell r="C954" t="str">
            <v>W530GP</v>
          </cell>
          <cell r="D954" t="str">
            <v>T</v>
          </cell>
          <cell r="E954" t="str">
            <v xml:space="preserve">GP - Carmarthenshire County Council               </v>
          </cell>
          <cell r="F954" t="str">
            <v>Y</v>
          </cell>
          <cell r="G954" t="str">
            <v>N</v>
          </cell>
          <cell r="H954" t="str">
            <v>N</v>
          </cell>
          <cell r="I954" t="str">
            <v>N</v>
          </cell>
          <cell r="J954" t="str">
            <v>N</v>
          </cell>
          <cell r="K954" t="str">
            <v>Y</v>
          </cell>
          <cell r="L954" t="str">
            <v>N</v>
          </cell>
          <cell r="M954" t="str">
            <v>N</v>
          </cell>
          <cell r="N954" t="str">
            <v>N</v>
          </cell>
          <cell r="O954" t="str">
            <v>N</v>
          </cell>
          <cell r="P954" t="str">
            <v>N</v>
          </cell>
          <cell r="Q954" t="str">
            <v>N</v>
          </cell>
          <cell r="R954">
            <v>1</v>
          </cell>
        </row>
        <row r="955">
          <cell r="A955" t="str">
            <v>W532XX</v>
          </cell>
          <cell r="B955" t="str">
            <v xml:space="preserve">Swansea City and County Council                   </v>
          </cell>
          <cell r="C955" t="str">
            <v>W532GP</v>
          </cell>
          <cell r="D955" t="str">
            <v>T</v>
          </cell>
          <cell r="E955" t="str">
            <v xml:space="preserve">GP - Swansea City and County Council              </v>
          </cell>
          <cell r="F955" t="str">
            <v>Y</v>
          </cell>
          <cell r="G955" t="str">
            <v>N</v>
          </cell>
          <cell r="H955" t="str">
            <v>N</v>
          </cell>
          <cell r="I955" t="str">
            <v>N</v>
          </cell>
          <cell r="J955" t="str">
            <v>N</v>
          </cell>
          <cell r="K955" t="str">
            <v>Y</v>
          </cell>
          <cell r="L955" t="str">
            <v>N</v>
          </cell>
          <cell r="M955" t="str">
            <v>N</v>
          </cell>
          <cell r="N955" t="str">
            <v>N</v>
          </cell>
          <cell r="O955" t="str">
            <v>N</v>
          </cell>
          <cell r="P955" t="str">
            <v>N</v>
          </cell>
          <cell r="Q955" t="str">
            <v>N</v>
          </cell>
          <cell r="R955">
            <v>1</v>
          </cell>
        </row>
        <row r="956">
          <cell r="A956" t="str">
            <v>W534XX</v>
          </cell>
          <cell r="B956" t="str">
            <v xml:space="preserve">Neath Port Talbot County Borough Council          </v>
          </cell>
          <cell r="C956" t="str">
            <v>W534GP</v>
          </cell>
          <cell r="D956" t="str">
            <v>T</v>
          </cell>
          <cell r="E956" t="str">
            <v xml:space="preserve">GP - Neath Port Talbot County Borough Council     </v>
          </cell>
          <cell r="F956" t="str">
            <v>Y</v>
          </cell>
          <cell r="G956" t="str">
            <v>N</v>
          </cell>
          <cell r="H956" t="str">
            <v>N</v>
          </cell>
          <cell r="I956" t="str">
            <v>N</v>
          </cell>
          <cell r="J956" t="str">
            <v>N</v>
          </cell>
          <cell r="K956" t="str">
            <v>Y</v>
          </cell>
          <cell r="L956" t="str">
            <v>N</v>
          </cell>
          <cell r="M956" t="str">
            <v>N</v>
          </cell>
          <cell r="N956" t="str">
            <v>N</v>
          </cell>
          <cell r="O956" t="str">
            <v>N</v>
          </cell>
          <cell r="P956" t="str">
            <v>N</v>
          </cell>
          <cell r="Q956" t="str">
            <v>N</v>
          </cell>
          <cell r="R956">
            <v>1</v>
          </cell>
        </row>
        <row r="957">
          <cell r="A957" t="str">
            <v>W536XX</v>
          </cell>
          <cell r="B957" t="str">
            <v xml:space="preserve">Bridgend County Borough Council                   </v>
          </cell>
          <cell r="C957" t="str">
            <v>W536GP</v>
          </cell>
          <cell r="D957" t="str">
            <v>T</v>
          </cell>
          <cell r="E957" t="str">
            <v xml:space="preserve">GP - Bridgend County Borough Council              </v>
          </cell>
          <cell r="F957" t="str">
            <v>Y</v>
          </cell>
          <cell r="G957" t="str">
            <v>N</v>
          </cell>
          <cell r="H957" t="str">
            <v>N</v>
          </cell>
          <cell r="I957" t="str">
            <v>N</v>
          </cell>
          <cell r="J957" t="str">
            <v>N</v>
          </cell>
          <cell r="K957" t="str">
            <v>Y</v>
          </cell>
          <cell r="L957" t="str">
            <v>N</v>
          </cell>
          <cell r="M957" t="str">
            <v>N</v>
          </cell>
          <cell r="N957" t="str">
            <v>N</v>
          </cell>
          <cell r="O957" t="str">
            <v>N</v>
          </cell>
          <cell r="P957" t="str">
            <v>N</v>
          </cell>
          <cell r="Q957" t="str">
            <v>N</v>
          </cell>
          <cell r="R957">
            <v>1</v>
          </cell>
        </row>
        <row r="958">
          <cell r="A958" t="str">
            <v>W538XX</v>
          </cell>
          <cell r="B958" t="str">
            <v xml:space="preserve">Vale of Glamorgan County Council                  </v>
          </cell>
          <cell r="C958" t="str">
            <v>W538GP</v>
          </cell>
          <cell r="D958" t="str">
            <v>T</v>
          </cell>
          <cell r="E958" t="str">
            <v xml:space="preserve">GP - Vale of Glamorgan County Council             </v>
          </cell>
          <cell r="F958" t="str">
            <v>Y</v>
          </cell>
          <cell r="G958" t="str">
            <v>N</v>
          </cell>
          <cell r="H958" t="str">
            <v>N</v>
          </cell>
          <cell r="I958" t="str">
            <v>N</v>
          </cell>
          <cell r="J958" t="str">
            <v>N</v>
          </cell>
          <cell r="K958" t="str">
            <v>Y</v>
          </cell>
          <cell r="L958" t="str">
            <v>N</v>
          </cell>
          <cell r="M958" t="str">
            <v>N</v>
          </cell>
          <cell r="N958" t="str">
            <v>N</v>
          </cell>
          <cell r="O958" t="str">
            <v>N</v>
          </cell>
          <cell r="P958" t="str">
            <v>N</v>
          </cell>
          <cell r="Q958" t="str">
            <v>N</v>
          </cell>
          <cell r="R958">
            <v>1</v>
          </cell>
        </row>
        <row r="959">
          <cell r="A959" t="str">
            <v>W540XX</v>
          </cell>
          <cell r="B959" t="str">
            <v xml:space="preserve">Rhondda Cynon Taff County Borough Council         </v>
          </cell>
          <cell r="C959" t="str">
            <v>W540GP</v>
          </cell>
          <cell r="D959" t="str">
            <v>T</v>
          </cell>
          <cell r="E959" t="str">
            <v xml:space="preserve">GP - Rhondda Cynon Taff County Borough Council    </v>
          </cell>
          <cell r="F959" t="str">
            <v>Y</v>
          </cell>
          <cell r="G959" t="str">
            <v>N</v>
          </cell>
          <cell r="H959" t="str">
            <v>N</v>
          </cell>
          <cell r="I959" t="str">
            <v>N</v>
          </cell>
          <cell r="J959" t="str">
            <v>N</v>
          </cell>
          <cell r="K959" t="str">
            <v>Y</v>
          </cell>
          <cell r="L959" t="str">
            <v>N</v>
          </cell>
          <cell r="M959" t="str">
            <v>N</v>
          </cell>
          <cell r="N959" t="str">
            <v>N</v>
          </cell>
          <cell r="O959" t="str">
            <v>N</v>
          </cell>
          <cell r="P959" t="str">
            <v>N</v>
          </cell>
          <cell r="Q959" t="str">
            <v>N</v>
          </cell>
          <cell r="R959">
            <v>1</v>
          </cell>
        </row>
        <row r="960">
          <cell r="A960" t="str">
            <v>W542XX</v>
          </cell>
          <cell r="B960" t="str">
            <v xml:space="preserve">Merthyr Tydfil County Borough Council             </v>
          </cell>
          <cell r="C960" t="str">
            <v>W542GP</v>
          </cell>
          <cell r="D960" t="str">
            <v>T</v>
          </cell>
          <cell r="E960" t="str">
            <v xml:space="preserve">GP - Merthyr Tydfil County Borough Council        </v>
          </cell>
          <cell r="F960" t="str">
            <v>Y</v>
          </cell>
          <cell r="G960" t="str">
            <v>N</v>
          </cell>
          <cell r="H960" t="str">
            <v>N</v>
          </cell>
          <cell r="I960" t="str">
            <v>N</v>
          </cell>
          <cell r="J960" t="str">
            <v>N</v>
          </cell>
          <cell r="K960" t="str">
            <v>Y</v>
          </cell>
          <cell r="L960" t="str">
            <v>N</v>
          </cell>
          <cell r="M960" t="str">
            <v>N</v>
          </cell>
          <cell r="N960" t="str">
            <v>N</v>
          </cell>
          <cell r="O960" t="str">
            <v>N</v>
          </cell>
          <cell r="P960" t="str">
            <v>N</v>
          </cell>
          <cell r="Q960" t="str">
            <v>N</v>
          </cell>
          <cell r="R960">
            <v>1</v>
          </cell>
        </row>
        <row r="961">
          <cell r="A961" t="str">
            <v>W544XX</v>
          </cell>
          <cell r="B961" t="str">
            <v xml:space="preserve">Caerphilly County Borough Council                 </v>
          </cell>
          <cell r="C961" t="str">
            <v>W544GP</v>
          </cell>
          <cell r="D961" t="str">
            <v>T</v>
          </cell>
          <cell r="E961" t="str">
            <v xml:space="preserve">GP - Caerphilly County Borough Council            </v>
          </cell>
          <cell r="F961" t="str">
            <v>Y</v>
          </cell>
          <cell r="G961" t="str">
            <v>N</v>
          </cell>
          <cell r="H961" t="str">
            <v>N</v>
          </cell>
          <cell r="I961" t="str">
            <v>N</v>
          </cell>
          <cell r="J961" t="str">
            <v>N</v>
          </cell>
          <cell r="K961" t="str">
            <v>Y</v>
          </cell>
          <cell r="L961" t="str">
            <v>N</v>
          </cell>
          <cell r="M961" t="str">
            <v>N</v>
          </cell>
          <cell r="N961" t="str">
            <v>N</v>
          </cell>
          <cell r="O961" t="str">
            <v>N</v>
          </cell>
          <cell r="P961" t="str">
            <v>N</v>
          </cell>
          <cell r="Q961" t="str">
            <v>N</v>
          </cell>
          <cell r="R961">
            <v>1</v>
          </cell>
        </row>
        <row r="962">
          <cell r="A962" t="str">
            <v>W545XX</v>
          </cell>
          <cell r="B962" t="str">
            <v xml:space="preserve">Blaenau Gwent County Borough Council              </v>
          </cell>
          <cell r="C962" t="str">
            <v>W545GP</v>
          </cell>
          <cell r="D962" t="str">
            <v>T</v>
          </cell>
          <cell r="E962" t="str">
            <v xml:space="preserve">GP - Blaenau Gwent County Borough Council         </v>
          </cell>
          <cell r="F962" t="str">
            <v>Y</v>
          </cell>
          <cell r="G962" t="str">
            <v>N</v>
          </cell>
          <cell r="H962" t="str">
            <v>N</v>
          </cell>
          <cell r="I962" t="str">
            <v>N</v>
          </cell>
          <cell r="J962" t="str">
            <v>N</v>
          </cell>
          <cell r="K962" t="str">
            <v>Y</v>
          </cell>
          <cell r="L962" t="str">
            <v>N</v>
          </cell>
          <cell r="M962" t="str">
            <v>N</v>
          </cell>
          <cell r="N962" t="str">
            <v>N</v>
          </cell>
          <cell r="O962" t="str">
            <v>N</v>
          </cell>
          <cell r="P962" t="str">
            <v>N</v>
          </cell>
          <cell r="Q962" t="str">
            <v>N</v>
          </cell>
          <cell r="R962">
            <v>1</v>
          </cell>
        </row>
        <row r="963">
          <cell r="A963" t="str">
            <v>W546XX</v>
          </cell>
          <cell r="B963" t="str">
            <v xml:space="preserve">Torfaen County Borough Council                    </v>
          </cell>
          <cell r="C963" t="str">
            <v>W546GP</v>
          </cell>
          <cell r="D963" t="str">
            <v>T</v>
          </cell>
          <cell r="E963" t="str">
            <v xml:space="preserve">GP - Torfaen County Borough Council               </v>
          </cell>
          <cell r="F963" t="str">
            <v>Y</v>
          </cell>
          <cell r="G963" t="str">
            <v>N</v>
          </cell>
          <cell r="H963" t="str">
            <v>N</v>
          </cell>
          <cell r="I963" t="str">
            <v>N</v>
          </cell>
          <cell r="J963" t="str">
            <v>N</v>
          </cell>
          <cell r="K963" t="str">
            <v>Y</v>
          </cell>
          <cell r="L963" t="str">
            <v>N</v>
          </cell>
          <cell r="M963" t="str">
            <v>N</v>
          </cell>
          <cell r="N963" t="str">
            <v>N</v>
          </cell>
          <cell r="O963" t="str">
            <v>N</v>
          </cell>
          <cell r="P963" t="str">
            <v>N</v>
          </cell>
          <cell r="Q963" t="str">
            <v>N</v>
          </cell>
          <cell r="R963">
            <v>1</v>
          </cell>
        </row>
        <row r="964">
          <cell r="A964" t="str">
            <v>W548XX</v>
          </cell>
          <cell r="B964" t="str">
            <v xml:space="preserve">Monmouthshire County Council                      </v>
          </cell>
          <cell r="C964" t="str">
            <v>W548GP</v>
          </cell>
          <cell r="D964" t="str">
            <v>T</v>
          </cell>
          <cell r="E964" t="str">
            <v xml:space="preserve">GP - Monmouthshire County Council                 </v>
          </cell>
          <cell r="F964" t="str">
            <v>Y</v>
          </cell>
          <cell r="G964" t="str">
            <v>N</v>
          </cell>
          <cell r="H964" t="str">
            <v>N</v>
          </cell>
          <cell r="I964" t="str">
            <v>N</v>
          </cell>
          <cell r="J964" t="str">
            <v>N</v>
          </cell>
          <cell r="K964" t="str">
            <v>Y</v>
          </cell>
          <cell r="L964" t="str">
            <v>N</v>
          </cell>
          <cell r="M964" t="str">
            <v>N</v>
          </cell>
          <cell r="N964" t="str">
            <v>N</v>
          </cell>
          <cell r="O964" t="str">
            <v>N</v>
          </cell>
          <cell r="P964" t="str">
            <v>N</v>
          </cell>
          <cell r="Q964" t="str">
            <v>N</v>
          </cell>
          <cell r="R964">
            <v>1</v>
          </cell>
        </row>
        <row r="965">
          <cell r="A965" t="str">
            <v>W550XX</v>
          </cell>
          <cell r="B965" t="str">
            <v xml:space="preserve">Newport City Council                              </v>
          </cell>
          <cell r="C965" t="str">
            <v>W550GP</v>
          </cell>
          <cell r="D965" t="str">
            <v>T</v>
          </cell>
          <cell r="E965" t="str">
            <v xml:space="preserve">GP - Newport City Council                         </v>
          </cell>
          <cell r="F965" t="str">
            <v>Y</v>
          </cell>
          <cell r="G965" t="str">
            <v>N</v>
          </cell>
          <cell r="H965" t="str">
            <v>N</v>
          </cell>
          <cell r="I965" t="str">
            <v>N</v>
          </cell>
          <cell r="J965" t="str">
            <v>N</v>
          </cell>
          <cell r="K965" t="str">
            <v>Y</v>
          </cell>
          <cell r="L965" t="str">
            <v>N</v>
          </cell>
          <cell r="M965" t="str">
            <v>N</v>
          </cell>
          <cell r="N965" t="str">
            <v>N</v>
          </cell>
          <cell r="O965" t="str">
            <v>N</v>
          </cell>
          <cell r="P965" t="str">
            <v>N</v>
          </cell>
          <cell r="Q965" t="str">
            <v>N</v>
          </cell>
          <cell r="R965">
            <v>1</v>
          </cell>
        </row>
        <row r="966">
          <cell r="A966" t="str">
            <v>W552XX</v>
          </cell>
          <cell r="B966" t="str">
            <v xml:space="preserve">Cardiff City and County Council                   </v>
          </cell>
          <cell r="C966" t="str">
            <v>W552GP</v>
          </cell>
          <cell r="D966" t="str">
            <v>T</v>
          </cell>
          <cell r="E966" t="str">
            <v xml:space="preserve">GP - Cardiff City and County Council              </v>
          </cell>
          <cell r="F966" t="str">
            <v>Y</v>
          </cell>
          <cell r="G966" t="str">
            <v>N</v>
          </cell>
          <cell r="H966" t="str">
            <v>N</v>
          </cell>
          <cell r="I966" t="str">
            <v>N</v>
          </cell>
          <cell r="J966" t="str">
            <v>N</v>
          </cell>
          <cell r="K966" t="str">
            <v>Y</v>
          </cell>
          <cell r="L966" t="str">
            <v>N</v>
          </cell>
          <cell r="M966" t="str">
            <v>N</v>
          </cell>
          <cell r="N966" t="str">
            <v>N</v>
          </cell>
          <cell r="O966" t="str">
            <v>N</v>
          </cell>
          <cell r="P966" t="str">
            <v>N</v>
          </cell>
          <cell r="Q966" t="str">
            <v>N</v>
          </cell>
          <cell r="R966">
            <v>1</v>
          </cell>
        </row>
        <row r="967">
          <cell r="A967" t="str">
            <v>W562XX</v>
          </cell>
          <cell r="B967" t="str">
            <v xml:space="preserve">Dyfed Powys Police Authority                      </v>
          </cell>
          <cell r="C967" t="str">
            <v>W562GP</v>
          </cell>
          <cell r="D967" t="str">
            <v>T</v>
          </cell>
          <cell r="E967" t="str">
            <v xml:space="preserve">GP - Dyfed Powys Police Authority                 </v>
          </cell>
          <cell r="F967" t="str">
            <v>Y</v>
          </cell>
          <cell r="G967" t="str">
            <v>N</v>
          </cell>
          <cell r="H967" t="str">
            <v>N</v>
          </cell>
          <cell r="I967" t="str">
            <v>N</v>
          </cell>
          <cell r="J967" t="str">
            <v>N</v>
          </cell>
          <cell r="K967" t="str">
            <v>Y</v>
          </cell>
          <cell r="L967" t="str">
            <v>N</v>
          </cell>
          <cell r="M967" t="str">
            <v>N</v>
          </cell>
          <cell r="N967" t="str">
            <v>N</v>
          </cell>
          <cell r="O967" t="str">
            <v>N</v>
          </cell>
          <cell r="P967" t="str">
            <v>N</v>
          </cell>
          <cell r="Q967" t="str">
            <v>N</v>
          </cell>
          <cell r="R967">
            <v>1</v>
          </cell>
        </row>
        <row r="968">
          <cell r="A968" t="str">
            <v>W564XX</v>
          </cell>
          <cell r="B968" t="str">
            <v xml:space="preserve">Gwent Police Authority                            </v>
          </cell>
          <cell r="C968" t="str">
            <v>W564GP</v>
          </cell>
          <cell r="D968" t="str">
            <v>T</v>
          </cell>
          <cell r="E968" t="str">
            <v xml:space="preserve">GP - Gwent Police Authority                       </v>
          </cell>
          <cell r="F968" t="str">
            <v>Y</v>
          </cell>
          <cell r="G968" t="str">
            <v>N</v>
          </cell>
          <cell r="H968" t="str">
            <v>N</v>
          </cell>
          <cell r="I968" t="str">
            <v>N</v>
          </cell>
          <cell r="J968" t="str">
            <v>N</v>
          </cell>
          <cell r="K968" t="str">
            <v>Y</v>
          </cell>
          <cell r="L968" t="str">
            <v>N</v>
          </cell>
          <cell r="M968" t="str">
            <v>N</v>
          </cell>
          <cell r="N968" t="str">
            <v>N</v>
          </cell>
          <cell r="O968" t="str">
            <v>N</v>
          </cell>
          <cell r="P968" t="str">
            <v>N</v>
          </cell>
          <cell r="Q968" t="str">
            <v>N</v>
          </cell>
          <cell r="R968">
            <v>1</v>
          </cell>
        </row>
        <row r="969">
          <cell r="A969" t="str">
            <v>W566XX</v>
          </cell>
          <cell r="B969" t="str">
            <v xml:space="preserve">North Wales Police Authority                      </v>
          </cell>
          <cell r="C969" t="str">
            <v>W566GP</v>
          </cell>
          <cell r="D969" t="str">
            <v>T</v>
          </cell>
          <cell r="E969" t="str">
            <v xml:space="preserve">GP - North Wales Police Authority                 </v>
          </cell>
          <cell r="F969" t="str">
            <v>Y</v>
          </cell>
          <cell r="G969" t="str">
            <v>N</v>
          </cell>
          <cell r="H969" t="str">
            <v>N</v>
          </cell>
          <cell r="I969" t="str">
            <v>N</v>
          </cell>
          <cell r="J969" t="str">
            <v>N</v>
          </cell>
          <cell r="K969" t="str">
            <v>Y</v>
          </cell>
          <cell r="L969" t="str">
            <v>N</v>
          </cell>
          <cell r="M969" t="str">
            <v>N</v>
          </cell>
          <cell r="N969" t="str">
            <v>N</v>
          </cell>
          <cell r="O969" t="str">
            <v>N</v>
          </cell>
          <cell r="P969" t="str">
            <v>N</v>
          </cell>
          <cell r="Q969" t="str">
            <v>N</v>
          </cell>
          <cell r="R969">
            <v>1</v>
          </cell>
        </row>
        <row r="970">
          <cell r="A970" t="str">
            <v>W568XX</v>
          </cell>
          <cell r="B970" t="str">
            <v xml:space="preserve">South Wales Police Authority                      </v>
          </cell>
          <cell r="C970" t="str">
            <v>W568GP</v>
          </cell>
          <cell r="D970" t="str">
            <v>T</v>
          </cell>
          <cell r="E970" t="str">
            <v xml:space="preserve">GP - South Wales Police Authority                 </v>
          </cell>
          <cell r="F970" t="str">
            <v>Y</v>
          </cell>
          <cell r="G970" t="str">
            <v>N</v>
          </cell>
          <cell r="H970" t="str">
            <v>N</v>
          </cell>
          <cell r="I970" t="str">
            <v>N</v>
          </cell>
          <cell r="J970" t="str">
            <v>N</v>
          </cell>
          <cell r="K970" t="str">
            <v>Y</v>
          </cell>
          <cell r="L970" t="str">
            <v>N</v>
          </cell>
          <cell r="M970" t="str">
            <v>N</v>
          </cell>
          <cell r="N970" t="str">
            <v>N</v>
          </cell>
          <cell r="O970" t="str">
            <v>N</v>
          </cell>
          <cell r="P970" t="str">
            <v>N</v>
          </cell>
          <cell r="Q970" t="str">
            <v>N</v>
          </cell>
          <cell r="R970">
            <v>1</v>
          </cell>
        </row>
        <row r="971">
          <cell r="A971" t="str">
            <v>W572XX</v>
          </cell>
          <cell r="B971" t="str">
            <v xml:space="preserve">Mid and West Wales Fire Authority                 </v>
          </cell>
          <cell r="C971" t="str">
            <v>W572GP</v>
          </cell>
          <cell r="D971" t="str">
            <v>T</v>
          </cell>
          <cell r="E971" t="str">
            <v xml:space="preserve">GP - Mid and West Wales Fire Authority            </v>
          </cell>
          <cell r="F971" t="str">
            <v>Y</v>
          </cell>
          <cell r="G971" t="str">
            <v>N</v>
          </cell>
          <cell r="H971" t="str">
            <v>N</v>
          </cell>
          <cell r="I971" t="str">
            <v>N</v>
          </cell>
          <cell r="J971" t="str">
            <v>N</v>
          </cell>
          <cell r="K971" t="str">
            <v>Y</v>
          </cell>
          <cell r="L971" t="str">
            <v>N</v>
          </cell>
          <cell r="M971" t="str">
            <v>N</v>
          </cell>
          <cell r="N971" t="str">
            <v>N</v>
          </cell>
          <cell r="O971" t="str">
            <v>N</v>
          </cell>
          <cell r="P971" t="str">
            <v>N</v>
          </cell>
          <cell r="Q971" t="str">
            <v>N</v>
          </cell>
          <cell r="R971">
            <v>1</v>
          </cell>
        </row>
        <row r="972">
          <cell r="A972" t="str">
            <v>W574XX</v>
          </cell>
          <cell r="B972" t="str">
            <v xml:space="preserve">North Wales Fire Authority                        </v>
          </cell>
          <cell r="C972" t="str">
            <v>W574GP</v>
          </cell>
          <cell r="D972" t="str">
            <v>T</v>
          </cell>
          <cell r="E972" t="str">
            <v xml:space="preserve">GP - North Wales Fire Authority                   </v>
          </cell>
          <cell r="F972" t="str">
            <v>Y</v>
          </cell>
          <cell r="G972" t="str">
            <v>N</v>
          </cell>
          <cell r="H972" t="str">
            <v>N</v>
          </cell>
          <cell r="I972" t="str">
            <v>N</v>
          </cell>
          <cell r="J972" t="str">
            <v>N</v>
          </cell>
          <cell r="K972" t="str">
            <v>Y</v>
          </cell>
          <cell r="L972" t="str">
            <v>N</v>
          </cell>
          <cell r="M972" t="str">
            <v>N</v>
          </cell>
          <cell r="N972" t="str">
            <v>N</v>
          </cell>
          <cell r="O972" t="str">
            <v>N</v>
          </cell>
          <cell r="P972" t="str">
            <v>N</v>
          </cell>
          <cell r="Q972" t="str">
            <v>N</v>
          </cell>
          <cell r="R972">
            <v>1</v>
          </cell>
        </row>
        <row r="973">
          <cell r="A973" t="str">
            <v>W576XX</v>
          </cell>
          <cell r="B973" t="str">
            <v xml:space="preserve">South Wales Fire Authority                        </v>
          </cell>
          <cell r="C973" t="str">
            <v>W576GP</v>
          </cell>
          <cell r="D973" t="str">
            <v>T</v>
          </cell>
          <cell r="E973" t="str">
            <v xml:space="preserve">GP - South Wales Fire Authority                   </v>
          </cell>
          <cell r="F973" t="str">
            <v>Y</v>
          </cell>
          <cell r="G973" t="str">
            <v>N</v>
          </cell>
          <cell r="H973" t="str">
            <v>N</v>
          </cell>
          <cell r="I973" t="str">
            <v>N</v>
          </cell>
          <cell r="J973" t="str">
            <v>N</v>
          </cell>
          <cell r="K973" t="str">
            <v>Y</v>
          </cell>
          <cell r="L973" t="str">
            <v>N</v>
          </cell>
          <cell r="M973" t="str">
            <v>N</v>
          </cell>
          <cell r="N973" t="str">
            <v>N</v>
          </cell>
          <cell r="O973" t="str">
            <v>N</v>
          </cell>
          <cell r="P973" t="str">
            <v>N</v>
          </cell>
          <cell r="Q973" t="str">
            <v>N</v>
          </cell>
          <cell r="R973">
            <v>1</v>
          </cell>
        </row>
        <row r="974">
          <cell r="A974" t="str">
            <v>W582XX</v>
          </cell>
          <cell r="B974" t="str">
            <v xml:space="preserve">Brecon Beacons National Park Authority            </v>
          </cell>
          <cell r="C974" t="str">
            <v>W582GP</v>
          </cell>
          <cell r="D974" t="str">
            <v>T</v>
          </cell>
          <cell r="E974" t="str">
            <v xml:space="preserve">GP - Brecon Beacons National Park Authority       </v>
          </cell>
          <cell r="F974" t="str">
            <v>Y</v>
          </cell>
          <cell r="G974" t="str">
            <v>N</v>
          </cell>
          <cell r="H974" t="str">
            <v>N</v>
          </cell>
          <cell r="I974" t="str">
            <v>N</v>
          </cell>
          <cell r="J974" t="str">
            <v>N</v>
          </cell>
          <cell r="K974" t="str">
            <v>Y</v>
          </cell>
          <cell r="L974" t="str">
            <v>N</v>
          </cell>
          <cell r="M974" t="str">
            <v>N</v>
          </cell>
          <cell r="N974" t="str">
            <v>N</v>
          </cell>
          <cell r="O974" t="str">
            <v>N</v>
          </cell>
          <cell r="P974" t="str">
            <v>N</v>
          </cell>
          <cell r="Q974" t="str">
            <v>N</v>
          </cell>
          <cell r="R974">
            <v>1</v>
          </cell>
        </row>
        <row r="975">
          <cell r="A975" t="str">
            <v>W584XX</v>
          </cell>
          <cell r="B975" t="str">
            <v xml:space="preserve">Pembrokeshire Coast National Park Authority       </v>
          </cell>
          <cell r="C975" t="str">
            <v>W584GP</v>
          </cell>
          <cell r="D975" t="str">
            <v>T</v>
          </cell>
          <cell r="E975" t="str">
            <v xml:space="preserve">GP - Pembrokeshire Coast National Park Authority  </v>
          </cell>
          <cell r="F975" t="str">
            <v>Y</v>
          </cell>
          <cell r="G975" t="str">
            <v>N</v>
          </cell>
          <cell r="H975" t="str">
            <v>N</v>
          </cell>
          <cell r="I975" t="str">
            <v>N</v>
          </cell>
          <cell r="J975" t="str">
            <v>N</v>
          </cell>
          <cell r="K975" t="str">
            <v>Y</v>
          </cell>
          <cell r="L975" t="str">
            <v>N</v>
          </cell>
          <cell r="M975" t="str">
            <v>N</v>
          </cell>
          <cell r="N975" t="str">
            <v>N</v>
          </cell>
          <cell r="O975" t="str">
            <v>N</v>
          </cell>
          <cell r="P975" t="str">
            <v>N</v>
          </cell>
          <cell r="Q975" t="str">
            <v>N</v>
          </cell>
          <cell r="R975">
            <v>1</v>
          </cell>
        </row>
        <row r="976">
          <cell r="A976" t="str">
            <v>W586XX</v>
          </cell>
          <cell r="B976" t="str">
            <v xml:space="preserve">Snowdonia National Park Authority                 </v>
          </cell>
          <cell r="C976" t="str">
            <v>W586GP</v>
          </cell>
          <cell r="D976" t="str">
            <v>T</v>
          </cell>
          <cell r="E976" t="str">
            <v xml:space="preserve">GP - Snowdonia National Park Authority            </v>
          </cell>
          <cell r="F976" t="str">
            <v>Y</v>
          </cell>
          <cell r="G976" t="str">
            <v>N</v>
          </cell>
          <cell r="H976" t="str">
            <v>N</v>
          </cell>
          <cell r="I976" t="str">
            <v>N</v>
          </cell>
          <cell r="J976" t="str">
            <v>N</v>
          </cell>
          <cell r="K976" t="str">
            <v>Y</v>
          </cell>
          <cell r="L976" t="str">
            <v>N</v>
          </cell>
          <cell r="M976" t="str">
            <v>N</v>
          </cell>
          <cell r="N976" t="str">
            <v>N</v>
          </cell>
          <cell r="O976" t="str">
            <v>N</v>
          </cell>
          <cell r="P976" t="str">
            <v>N</v>
          </cell>
          <cell r="Q976" t="str">
            <v>N</v>
          </cell>
          <cell r="R976">
            <v>1</v>
          </cell>
        </row>
        <row r="977">
          <cell r="A977" t="str">
            <v>WAG090</v>
          </cell>
          <cell r="B977" t="str">
            <v xml:space="preserve">Welsh Assembly Government                         </v>
          </cell>
          <cell r="C977" t="str">
            <v>WAGCLS</v>
          </cell>
          <cell r="D977" t="str">
            <v>T</v>
          </cell>
          <cell r="E977" t="str">
            <v xml:space="preserve">GP - Welsh Assembly Government                    </v>
          </cell>
          <cell r="F977" t="str">
            <v>Y</v>
          </cell>
          <cell r="G977" t="str">
            <v>N</v>
          </cell>
          <cell r="H977" t="str">
            <v>Y</v>
          </cell>
          <cell r="I977" t="str">
            <v>N</v>
          </cell>
          <cell r="J977" t="str">
            <v>N</v>
          </cell>
          <cell r="K977" t="str">
            <v>N</v>
          </cell>
          <cell r="L977" t="str">
            <v>N</v>
          </cell>
          <cell r="M977" t="str">
            <v>N</v>
          </cell>
          <cell r="N977" t="str">
            <v>N</v>
          </cell>
          <cell r="O977" t="str">
            <v>N</v>
          </cell>
          <cell r="P977" t="str">
            <v>N</v>
          </cell>
          <cell r="Q977" t="str">
            <v>N</v>
          </cell>
          <cell r="R977">
            <v>0</v>
          </cell>
        </row>
        <row r="978">
          <cell r="A978" t="str">
            <v>WCF854</v>
          </cell>
          <cell r="B978" t="str">
            <v xml:space="preserve">Welsh Consolidated Fund                           </v>
          </cell>
          <cell r="C978" t="str">
            <v>WCF8GP</v>
          </cell>
          <cell r="D978" t="str">
            <v>T</v>
          </cell>
          <cell r="E978" t="str">
            <v xml:space="preserve">GP - Welsh Consolidated Fund                      </v>
          </cell>
          <cell r="F978" t="str">
            <v>Y</v>
          </cell>
          <cell r="G978" t="str">
            <v>N</v>
          </cell>
          <cell r="H978" t="str">
            <v>Y</v>
          </cell>
          <cell r="I978" t="str">
            <v>N</v>
          </cell>
          <cell r="J978" t="str">
            <v>N</v>
          </cell>
          <cell r="K978" t="str">
            <v>N</v>
          </cell>
          <cell r="L978" t="str">
            <v>N</v>
          </cell>
          <cell r="M978" t="str">
            <v>N</v>
          </cell>
          <cell r="N978" t="str">
            <v>N</v>
          </cell>
          <cell r="O978" t="str">
            <v>N</v>
          </cell>
          <cell r="P978" t="str">
            <v>N</v>
          </cell>
          <cell r="Q978" t="str">
            <v>N</v>
          </cell>
          <cell r="R978">
            <v>0</v>
          </cell>
        </row>
        <row r="979">
          <cell r="A979" t="str">
            <v>WCO048</v>
          </cell>
          <cell r="B979" t="str">
            <v xml:space="preserve">Wallace Collection                                </v>
          </cell>
          <cell r="C979" t="str">
            <v>DCMCLS</v>
          </cell>
          <cell r="D979" t="str">
            <v>T</v>
          </cell>
          <cell r="E979" t="str">
            <v xml:space="preserve">CLS - DEPARTMENT FOR CULTURE MEDIA &amp; SPORT        </v>
          </cell>
          <cell r="F979" t="str">
            <v>Y</v>
          </cell>
          <cell r="G979" t="str">
            <v>N</v>
          </cell>
          <cell r="H979" t="str">
            <v>Y</v>
          </cell>
          <cell r="I979" t="str">
            <v>N</v>
          </cell>
          <cell r="J979" t="str">
            <v>N</v>
          </cell>
          <cell r="K979" t="str">
            <v>N</v>
          </cell>
          <cell r="L979" t="str">
            <v>N</v>
          </cell>
          <cell r="M979" t="str">
            <v>N</v>
          </cell>
          <cell r="N979" t="str">
            <v>N</v>
          </cell>
          <cell r="O979" t="str">
            <v>N</v>
          </cell>
          <cell r="P979" t="str">
            <v>N</v>
          </cell>
          <cell r="Q979" t="str">
            <v>N</v>
          </cell>
          <cell r="R979">
            <v>0</v>
          </cell>
        </row>
        <row r="980">
          <cell r="A980" t="str">
            <v>WEL203</v>
          </cell>
          <cell r="B980" t="str">
            <v xml:space="preserve">Western Education and Library Board - NIE         </v>
          </cell>
          <cell r="C980" t="str">
            <v>WELIGP</v>
          </cell>
          <cell r="D980" t="str">
            <v>T</v>
          </cell>
          <cell r="E980" t="str">
            <v xml:space="preserve">IGP - Western Education and Library Board - NIE   </v>
          </cell>
          <cell r="F980" t="str">
            <v>Y</v>
          </cell>
          <cell r="G980" t="str">
            <v>N</v>
          </cell>
          <cell r="H980" t="str">
            <v>Y</v>
          </cell>
          <cell r="I980" t="str">
            <v>N</v>
          </cell>
          <cell r="J980" t="str">
            <v>N</v>
          </cell>
          <cell r="K980" t="str">
            <v>N</v>
          </cell>
          <cell r="L980" t="str">
            <v>N</v>
          </cell>
          <cell r="M980" t="str">
            <v>N</v>
          </cell>
          <cell r="N980" t="str">
            <v>N</v>
          </cell>
          <cell r="O980" t="str">
            <v>N</v>
          </cell>
          <cell r="P980" t="str">
            <v>N</v>
          </cell>
          <cell r="Q980" t="str">
            <v>N</v>
          </cell>
          <cell r="R980">
            <v>0</v>
          </cell>
        </row>
        <row r="981">
          <cell r="A981" t="str">
            <v>WFC048</v>
          </cell>
          <cell r="B981" t="str">
            <v xml:space="preserve">Welsh Fourth Channel Authority                    </v>
          </cell>
          <cell r="C981" t="str">
            <v>WFCGRP</v>
          </cell>
          <cell r="D981" t="str">
            <v>T</v>
          </cell>
          <cell r="E981" t="str">
            <v xml:space="preserve">GRP - Welsh Fourth Channel Authority              </v>
          </cell>
          <cell r="F981" t="str">
            <v>Y</v>
          </cell>
          <cell r="G981" t="str">
            <v>N</v>
          </cell>
          <cell r="H981" t="str">
            <v>Y</v>
          </cell>
          <cell r="I981" t="str">
            <v>N</v>
          </cell>
          <cell r="J981" t="str">
            <v>N</v>
          </cell>
          <cell r="K981" t="str">
            <v>N</v>
          </cell>
          <cell r="L981" t="str">
            <v>N</v>
          </cell>
          <cell r="M981" t="str">
            <v>N</v>
          </cell>
          <cell r="N981" t="str">
            <v>N</v>
          </cell>
          <cell r="O981" t="str">
            <v>N</v>
          </cell>
          <cell r="P981" t="str">
            <v>N</v>
          </cell>
          <cell r="Q981" t="str">
            <v>N</v>
          </cell>
          <cell r="R981">
            <v>0</v>
          </cell>
        </row>
        <row r="982">
          <cell r="A982" t="str">
            <v>WGA999</v>
          </cell>
          <cell r="B982" t="str">
            <v xml:space="preserve">WGA Adjustment/Input                              </v>
          </cell>
          <cell r="C982" t="str">
            <v xml:space="preserve">WGA   </v>
          </cell>
          <cell r="D982" t="str">
            <v>T</v>
          </cell>
          <cell r="E982" t="str">
            <v xml:space="preserve">WHOLE GOVERNMENT ACCOUNTS                         </v>
          </cell>
          <cell r="F982" t="str">
            <v>X</v>
          </cell>
          <cell r="G982" t="str">
            <v>N</v>
          </cell>
          <cell r="H982" t="str">
            <v>Y</v>
          </cell>
          <cell r="I982" t="str">
            <v>N</v>
          </cell>
          <cell r="J982" t="str">
            <v>N</v>
          </cell>
          <cell r="K982" t="str">
            <v>N</v>
          </cell>
          <cell r="L982" t="str">
            <v>N</v>
          </cell>
          <cell r="M982" t="str">
            <v>N</v>
          </cell>
          <cell r="N982" t="str">
            <v>N</v>
          </cell>
          <cell r="O982" t="str">
            <v>N</v>
          </cell>
          <cell r="P982" t="str">
            <v>N</v>
          </cell>
          <cell r="Q982" t="str">
            <v>N</v>
          </cell>
          <cell r="R982">
            <v>0</v>
          </cell>
        </row>
        <row r="983">
          <cell r="A983" t="str">
            <v>WLB090</v>
          </cell>
          <cell r="B983" t="str">
            <v xml:space="preserve">Welsh Language Board                              </v>
          </cell>
          <cell r="C983" t="str">
            <v>WLB0GP</v>
          </cell>
          <cell r="D983" t="str">
            <v>T</v>
          </cell>
          <cell r="E983" t="str">
            <v xml:space="preserve">GP - Welsh Language Board                         </v>
          </cell>
          <cell r="F983" t="str">
            <v>Y</v>
          </cell>
          <cell r="G983" t="str">
            <v>N</v>
          </cell>
          <cell r="H983" t="str">
            <v>Y</v>
          </cell>
          <cell r="I983" t="str">
            <v>N</v>
          </cell>
          <cell r="J983" t="str">
            <v>N</v>
          </cell>
          <cell r="K983" t="str">
            <v>N</v>
          </cell>
          <cell r="L983" t="str">
            <v>N</v>
          </cell>
          <cell r="M983" t="str">
            <v>N</v>
          </cell>
          <cell r="N983" t="str">
            <v>N</v>
          </cell>
          <cell r="O983" t="str">
            <v>N</v>
          </cell>
          <cell r="P983" t="str">
            <v>N</v>
          </cell>
          <cell r="Q983" t="str">
            <v>N</v>
          </cell>
          <cell r="R983">
            <v>0</v>
          </cell>
        </row>
        <row r="984">
          <cell r="A984" t="str">
            <v>WLC090</v>
          </cell>
          <cell r="B984" t="str">
            <v xml:space="preserve">Welsh Language Commissioner                       </v>
          </cell>
          <cell r="C984" t="str">
            <v>WLC0GP</v>
          </cell>
          <cell r="D984" t="str">
            <v>T</v>
          </cell>
          <cell r="E984" t="str">
            <v xml:space="preserve">GP - Welsh Language Commissioner                  </v>
          </cell>
          <cell r="F984" t="str">
            <v>Y</v>
          </cell>
          <cell r="G984" t="str">
            <v>N</v>
          </cell>
          <cell r="H984" t="str">
            <v>Y</v>
          </cell>
          <cell r="I984" t="str">
            <v>N</v>
          </cell>
          <cell r="J984" t="str">
            <v>N</v>
          </cell>
          <cell r="K984" t="str">
            <v>N</v>
          </cell>
          <cell r="L984" t="str">
            <v>N</v>
          </cell>
          <cell r="M984" t="str">
            <v>N</v>
          </cell>
          <cell r="N984" t="str">
            <v>N</v>
          </cell>
          <cell r="O984" t="str">
            <v>N</v>
          </cell>
          <cell r="P984" t="str">
            <v>N</v>
          </cell>
          <cell r="Q984" t="str">
            <v>N</v>
          </cell>
          <cell r="R984">
            <v>0</v>
          </cell>
        </row>
        <row r="985">
          <cell r="A985" t="str">
            <v>WLG999</v>
          </cell>
          <cell r="B985" t="str">
            <v xml:space="preserve">Welsh LG Adjustment/Input                         </v>
          </cell>
          <cell r="C985" t="str">
            <v>WLGGRP</v>
          </cell>
          <cell r="D985" t="str">
            <v>T</v>
          </cell>
          <cell r="E985" t="str">
            <v xml:space="preserve">WELSH LOCAL GOVERNMENT                            </v>
          </cell>
          <cell r="F985" t="str">
            <v>X</v>
          </cell>
          <cell r="G985" t="str">
            <v>N</v>
          </cell>
          <cell r="H985" t="str">
            <v>Y</v>
          </cell>
          <cell r="I985" t="str">
            <v>N</v>
          </cell>
          <cell r="J985" t="str">
            <v>N</v>
          </cell>
          <cell r="K985" t="str">
            <v>N</v>
          </cell>
          <cell r="L985" t="str">
            <v>N</v>
          </cell>
          <cell r="M985" t="str">
            <v>N</v>
          </cell>
          <cell r="N985" t="str">
            <v>N</v>
          </cell>
          <cell r="O985" t="str">
            <v>N</v>
          </cell>
          <cell r="P985" t="str">
            <v>N</v>
          </cell>
          <cell r="Q985" t="str">
            <v>N</v>
          </cell>
          <cell r="R985">
            <v>0</v>
          </cell>
        </row>
        <row r="986">
          <cell r="A986" t="str">
            <v>WMD084</v>
          </cell>
          <cell r="B986" t="str">
            <v xml:space="preserve">Advantage West Midlands                           </v>
          </cell>
          <cell r="C986" t="str">
            <v>BISCLS</v>
          </cell>
          <cell r="D986" t="str">
            <v>T</v>
          </cell>
          <cell r="E986" t="str">
            <v xml:space="preserve">CLS - DEPARTMENT FOR BUSINESS INNOVATION &amp; SKILLS </v>
          </cell>
          <cell r="F986" t="str">
            <v>Y</v>
          </cell>
          <cell r="G986" t="str">
            <v>N</v>
          </cell>
          <cell r="H986" t="str">
            <v>Y</v>
          </cell>
          <cell r="I986" t="str">
            <v>N</v>
          </cell>
          <cell r="J986" t="str">
            <v>N</v>
          </cell>
          <cell r="K986" t="str">
            <v>N</v>
          </cell>
          <cell r="L986" t="str">
            <v>N</v>
          </cell>
          <cell r="M986" t="str">
            <v>N</v>
          </cell>
          <cell r="N986" t="str">
            <v>N</v>
          </cell>
          <cell r="O986" t="str">
            <v>N</v>
          </cell>
          <cell r="P986" t="str">
            <v>N</v>
          </cell>
          <cell r="Q986" t="str">
            <v>N</v>
          </cell>
          <cell r="R986">
            <v>0</v>
          </cell>
        </row>
        <row r="987">
          <cell r="A987" t="str">
            <v>WNH999</v>
          </cell>
          <cell r="B987" t="str">
            <v xml:space="preserve">Welsh NHST Adjustment/Input                       </v>
          </cell>
          <cell r="C987" t="str">
            <v>WNHSGP</v>
          </cell>
          <cell r="D987" t="str">
            <v>T</v>
          </cell>
          <cell r="E987" t="str">
            <v xml:space="preserve">WELSH NATIONAL HEALTH SERVICE TRUST               </v>
          </cell>
          <cell r="F987" t="str">
            <v>X</v>
          </cell>
          <cell r="G987" t="str">
            <v>N</v>
          </cell>
          <cell r="H987" t="str">
            <v>Y</v>
          </cell>
          <cell r="I987" t="str">
            <v>N</v>
          </cell>
          <cell r="J987" t="str">
            <v>N</v>
          </cell>
          <cell r="K987" t="str">
            <v>N</v>
          </cell>
          <cell r="L987" t="str">
            <v>N</v>
          </cell>
          <cell r="M987" t="str">
            <v>N</v>
          </cell>
          <cell r="N987" t="str">
            <v>N</v>
          </cell>
          <cell r="O987" t="str">
            <v>N</v>
          </cell>
          <cell r="P987" t="str">
            <v>N</v>
          </cell>
          <cell r="Q987" t="str">
            <v>N</v>
          </cell>
          <cell r="R987">
            <v>0</v>
          </cell>
        </row>
        <row r="988">
          <cell r="A988" t="str">
            <v>WNHT13</v>
          </cell>
          <cell r="B988" t="str">
            <v xml:space="preserve">Velindre                                          </v>
          </cell>
          <cell r="C988" t="str">
            <v>HT13GP</v>
          </cell>
          <cell r="D988" t="str">
            <v>T</v>
          </cell>
          <cell r="E988" t="str">
            <v xml:space="preserve">GP - Velindre                                     </v>
          </cell>
          <cell r="F988" t="str">
            <v>Y</v>
          </cell>
          <cell r="G988" t="str">
            <v>N</v>
          </cell>
          <cell r="H988" t="str">
            <v>Y</v>
          </cell>
          <cell r="I988" t="str">
            <v>N</v>
          </cell>
          <cell r="J988" t="str">
            <v>N</v>
          </cell>
          <cell r="K988" t="str">
            <v>N</v>
          </cell>
          <cell r="L988" t="str">
            <v>N</v>
          </cell>
          <cell r="M988" t="str">
            <v>N</v>
          </cell>
          <cell r="N988" t="str">
            <v>N</v>
          </cell>
          <cell r="O988" t="str">
            <v>N</v>
          </cell>
          <cell r="P988" t="str">
            <v>N</v>
          </cell>
          <cell r="Q988" t="str">
            <v>N</v>
          </cell>
          <cell r="R988">
            <v>0</v>
          </cell>
        </row>
        <row r="989">
          <cell r="A989" t="str">
            <v>WNHT14</v>
          </cell>
          <cell r="B989" t="str">
            <v xml:space="preserve">Welsh Ambulance Services                          </v>
          </cell>
          <cell r="C989" t="str">
            <v>HT14GP</v>
          </cell>
          <cell r="D989" t="str">
            <v>T</v>
          </cell>
          <cell r="E989" t="str">
            <v xml:space="preserve">GP - Welsh Ambulance Services                     </v>
          </cell>
          <cell r="F989" t="str">
            <v>Y</v>
          </cell>
          <cell r="G989" t="str">
            <v>N</v>
          </cell>
          <cell r="H989" t="str">
            <v>Y</v>
          </cell>
          <cell r="I989" t="str">
            <v>N</v>
          </cell>
          <cell r="J989" t="str">
            <v>N</v>
          </cell>
          <cell r="K989" t="str">
            <v>N</v>
          </cell>
          <cell r="L989" t="str">
            <v>N</v>
          </cell>
          <cell r="M989" t="str">
            <v>N</v>
          </cell>
          <cell r="N989" t="str">
            <v>N</v>
          </cell>
          <cell r="O989" t="str">
            <v>N</v>
          </cell>
          <cell r="P989" t="str">
            <v>N</v>
          </cell>
          <cell r="Q989" t="str">
            <v>N</v>
          </cell>
          <cell r="R989">
            <v>0</v>
          </cell>
        </row>
        <row r="990">
          <cell r="A990" t="str">
            <v>WNHT15</v>
          </cell>
          <cell r="B990" t="str">
            <v xml:space="preserve">Public Health Wales NHS Trust                     </v>
          </cell>
          <cell r="C990" t="str">
            <v>HT15GP</v>
          </cell>
          <cell r="D990" t="str">
            <v>T</v>
          </cell>
          <cell r="E990" t="str">
            <v xml:space="preserve">GP - Public Health Wales NHS Trust                </v>
          </cell>
          <cell r="F990" t="str">
            <v>Y</v>
          </cell>
          <cell r="G990" t="str">
            <v>N</v>
          </cell>
          <cell r="H990" t="str">
            <v>Y</v>
          </cell>
          <cell r="I990" t="str">
            <v>N</v>
          </cell>
          <cell r="J990" t="str">
            <v>N</v>
          </cell>
          <cell r="K990" t="str">
            <v>N</v>
          </cell>
          <cell r="L990" t="str">
            <v>N</v>
          </cell>
          <cell r="M990" t="str">
            <v>N</v>
          </cell>
          <cell r="N990" t="str">
            <v>N</v>
          </cell>
          <cell r="O990" t="str">
            <v>N</v>
          </cell>
          <cell r="P990" t="str">
            <v>N</v>
          </cell>
          <cell r="Q990" t="str">
            <v>N</v>
          </cell>
          <cell r="R990">
            <v>0</v>
          </cell>
        </row>
        <row r="991">
          <cell r="A991" t="str">
            <v>WNHT16</v>
          </cell>
          <cell r="B991" t="str">
            <v>Abertawe Bro Morgannwg Univ Local Health Board</v>
          </cell>
          <cell r="C991" t="str">
            <v>HT16GRP</v>
          </cell>
          <cell r="D991" t="str">
            <v>T</v>
          </cell>
          <cell r="E991" t="str">
            <v>GP - Abertawe Bro Morgannwg Univ Local Health Boar</v>
          </cell>
          <cell r="F991" t="str">
            <v>Y</v>
          </cell>
          <cell r="G991" t="str">
            <v>N</v>
          </cell>
          <cell r="H991" t="str">
            <v>Y</v>
          </cell>
          <cell r="I991" t="str">
            <v>N</v>
          </cell>
          <cell r="J991" t="str">
            <v>N</v>
          </cell>
          <cell r="K991" t="str">
            <v>N</v>
          </cell>
          <cell r="L991" t="str">
            <v>N</v>
          </cell>
          <cell r="M991" t="str">
            <v>N</v>
          </cell>
          <cell r="N991" t="str">
            <v>N</v>
          </cell>
          <cell r="O991" t="str">
            <v>N</v>
          </cell>
          <cell r="P991" t="str">
            <v>N</v>
          </cell>
          <cell r="Q991" t="str">
            <v>N</v>
          </cell>
          <cell r="R991">
            <v>0</v>
          </cell>
        </row>
        <row r="992">
          <cell r="A992" t="str">
            <v>WNHT17</v>
          </cell>
          <cell r="B992" t="str">
            <v>Aneurin Bevan Local Health Board</v>
          </cell>
          <cell r="C992" t="str">
            <v>HT17GRP</v>
          </cell>
          <cell r="D992" t="str">
            <v>T</v>
          </cell>
          <cell r="E992" t="str">
            <v>GP - Aneurin Bevan Local Health Board</v>
          </cell>
          <cell r="F992" t="str">
            <v>Y</v>
          </cell>
          <cell r="G992" t="str">
            <v>N</v>
          </cell>
          <cell r="H992" t="str">
            <v>Y</v>
          </cell>
          <cell r="I992" t="str">
            <v>N</v>
          </cell>
          <cell r="J992" t="str">
            <v>N</v>
          </cell>
          <cell r="K992" t="str">
            <v>N</v>
          </cell>
          <cell r="L992" t="str">
            <v>N</v>
          </cell>
          <cell r="M992" t="str">
            <v>N</v>
          </cell>
          <cell r="N992" t="str">
            <v>N</v>
          </cell>
          <cell r="O992" t="str">
            <v>N</v>
          </cell>
          <cell r="P992" t="str">
            <v>N</v>
          </cell>
          <cell r="Q992" t="str">
            <v>N</v>
          </cell>
          <cell r="R992">
            <v>0</v>
          </cell>
        </row>
        <row r="993">
          <cell r="A993" t="str">
            <v>WNHT18</v>
          </cell>
          <cell r="B993" t="str">
            <v>Betsi Cadwaladr University Local Health Board</v>
          </cell>
          <cell r="C993" t="str">
            <v>HT18GRP</v>
          </cell>
          <cell r="D993" t="str">
            <v>T</v>
          </cell>
          <cell r="E993" t="str">
            <v>GP - Betsi Cadwaladr University Local Health Board</v>
          </cell>
          <cell r="F993" t="str">
            <v>Y</v>
          </cell>
          <cell r="G993" t="str">
            <v>N</v>
          </cell>
          <cell r="H993" t="str">
            <v>Y</v>
          </cell>
          <cell r="I993" t="str">
            <v>N</v>
          </cell>
          <cell r="J993" t="str">
            <v>N</v>
          </cell>
          <cell r="K993" t="str">
            <v>N</v>
          </cell>
          <cell r="L993" t="str">
            <v>N</v>
          </cell>
          <cell r="M993" t="str">
            <v>N</v>
          </cell>
          <cell r="N993" t="str">
            <v>N</v>
          </cell>
          <cell r="O993" t="str">
            <v>N</v>
          </cell>
          <cell r="P993" t="str">
            <v>N</v>
          </cell>
          <cell r="Q993" t="str">
            <v>N</v>
          </cell>
          <cell r="R993">
            <v>0</v>
          </cell>
        </row>
        <row r="994">
          <cell r="A994" t="str">
            <v>WNHT19</v>
          </cell>
          <cell r="B994" t="str">
            <v>Cardiff and Vale University Local Health Board</v>
          </cell>
          <cell r="C994" t="str">
            <v>HT19GRP</v>
          </cell>
          <cell r="D994" t="str">
            <v>T</v>
          </cell>
          <cell r="E994" t="str">
            <v>GP - Cardiff and Vale University Local Health Board</v>
          </cell>
          <cell r="F994" t="str">
            <v>Y</v>
          </cell>
          <cell r="G994" t="str">
            <v>N</v>
          </cell>
          <cell r="H994" t="str">
            <v>Y</v>
          </cell>
          <cell r="I994" t="str">
            <v>N</v>
          </cell>
          <cell r="J994" t="str">
            <v>N</v>
          </cell>
          <cell r="K994" t="str">
            <v>N</v>
          </cell>
          <cell r="L994" t="str">
            <v>N</v>
          </cell>
          <cell r="M994" t="str">
            <v>N</v>
          </cell>
          <cell r="N994" t="str">
            <v>N</v>
          </cell>
          <cell r="O994" t="str">
            <v>N</v>
          </cell>
          <cell r="P994" t="str">
            <v>N</v>
          </cell>
          <cell r="Q994" t="str">
            <v>N</v>
          </cell>
          <cell r="R994">
            <v>0</v>
          </cell>
        </row>
        <row r="995">
          <cell r="A995" t="str">
            <v>WNHT20</v>
          </cell>
          <cell r="B995" t="str">
            <v>Cwm Taf Local Health Board</v>
          </cell>
          <cell r="C995" t="str">
            <v>HT20GRP</v>
          </cell>
          <cell r="D995" t="str">
            <v>T</v>
          </cell>
          <cell r="E995" t="str">
            <v>GP - Cwm Taf Local Health Board</v>
          </cell>
          <cell r="F995" t="str">
            <v>Y</v>
          </cell>
          <cell r="G995" t="str">
            <v>N</v>
          </cell>
          <cell r="H995" t="str">
            <v>Y</v>
          </cell>
          <cell r="I995" t="str">
            <v>N</v>
          </cell>
          <cell r="J995" t="str">
            <v>N</v>
          </cell>
          <cell r="K995" t="str">
            <v>N</v>
          </cell>
          <cell r="L995" t="str">
            <v>N</v>
          </cell>
          <cell r="M995" t="str">
            <v>N</v>
          </cell>
          <cell r="N995" t="str">
            <v>N</v>
          </cell>
          <cell r="O995" t="str">
            <v>N</v>
          </cell>
          <cell r="P995" t="str">
            <v>N</v>
          </cell>
          <cell r="Q995" t="str">
            <v>N</v>
          </cell>
          <cell r="R995">
            <v>0</v>
          </cell>
        </row>
        <row r="996">
          <cell r="A996" t="str">
            <v>WNHT21</v>
          </cell>
          <cell r="B996" t="str">
            <v>Hywel Dda Health Board</v>
          </cell>
          <cell r="C996" t="str">
            <v>HT21GRP</v>
          </cell>
          <cell r="D996" t="str">
            <v>T</v>
          </cell>
          <cell r="E996" t="str">
            <v>GP - Hywel Dda Health Board</v>
          </cell>
          <cell r="F996" t="str">
            <v>Y</v>
          </cell>
          <cell r="G996" t="str">
            <v>N</v>
          </cell>
          <cell r="H996" t="str">
            <v>Y</v>
          </cell>
          <cell r="I996" t="str">
            <v>N</v>
          </cell>
          <cell r="J996" t="str">
            <v>N</v>
          </cell>
          <cell r="K996" t="str">
            <v>N</v>
          </cell>
          <cell r="L996" t="str">
            <v>N</v>
          </cell>
          <cell r="M996" t="str">
            <v>N</v>
          </cell>
          <cell r="N996" t="str">
            <v>N</v>
          </cell>
          <cell r="O996" t="str">
            <v>N</v>
          </cell>
          <cell r="P996" t="str">
            <v>N</v>
          </cell>
          <cell r="Q996" t="str">
            <v>N</v>
          </cell>
          <cell r="R996">
            <v>0</v>
          </cell>
        </row>
        <row r="997">
          <cell r="A997" t="str">
            <v>WNHT22</v>
          </cell>
          <cell r="B997" t="str">
            <v>Powys Local Health Board</v>
          </cell>
          <cell r="C997" t="str">
            <v>HT22GRP</v>
          </cell>
          <cell r="D997" t="str">
            <v>T</v>
          </cell>
          <cell r="E997" t="str">
            <v>GP - Powys Local Health Board</v>
          </cell>
          <cell r="F997" t="str">
            <v>Y</v>
          </cell>
          <cell r="G997" t="str">
            <v>N</v>
          </cell>
          <cell r="H997" t="str">
            <v>Y</v>
          </cell>
          <cell r="I997" t="str">
            <v>N</v>
          </cell>
          <cell r="J997" t="str">
            <v>N</v>
          </cell>
          <cell r="K997" t="str">
            <v>N</v>
          </cell>
          <cell r="L997" t="str">
            <v>N</v>
          </cell>
          <cell r="M997" t="str">
            <v>N</v>
          </cell>
          <cell r="N997" t="str">
            <v>N</v>
          </cell>
          <cell r="O997" t="str">
            <v>N</v>
          </cell>
          <cell r="P997" t="str">
            <v>N</v>
          </cell>
          <cell r="Q997" t="str">
            <v>N</v>
          </cell>
          <cell r="R997">
            <v>0</v>
          </cell>
        </row>
        <row r="998">
          <cell r="A998" t="str">
            <v>WNU085</v>
          </cell>
          <cell r="B998" t="str">
            <v xml:space="preserve">West Northantonshire Development Corporation      </v>
          </cell>
          <cell r="C998" t="str">
            <v>COMCLS</v>
          </cell>
          <cell r="D998" t="str">
            <v>T</v>
          </cell>
          <cell r="E998" t="str">
            <v>CLS - DEPARTMENT FOR COMMUNITIES &amp; LOCAL GOVERNMEN</v>
          </cell>
          <cell r="F998" t="str">
            <v>Y</v>
          </cell>
          <cell r="G998" t="str">
            <v>N</v>
          </cell>
          <cell r="H998" t="str">
            <v>Y</v>
          </cell>
          <cell r="I998" t="str">
            <v>N</v>
          </cell>
          <cell r="J998" t="str">
            <v>N</v>
          </cell>
          <cell r="K998" t="str">
            <v>N</v>
          </cell>
          <cell r="L998" t="str">
            <v>N</v>
          </cell>
          <cell r="M998" t="str">
            <v>N</v>
          </cell>
          <cell r="N998" t="str">
            <v>N</v>
          </cell>
          <cell r="O998" t="str">
            <v>N</v>
          </cell>
          <cell r="P998" t="str">
            <v>N</v>
          </cell>
          <cell r="Q998" t="str">
            <v>N</v>
          </cell>
          <cell r="R998">
            <v>0</v>
          </cell>
        </row>
        <row r="999">
          <cell r="A999" t="str">
            <v>WOF091</v>
          </cell>
          <cell r="B999" t="str">
            <v xml:space="preserve">Wales Office                                      </v>
          </cell>
          <cell r="C999" t="str">
            <v>WOF0GP</v>
          </cell>
          <cell r="D999" t="str">
            <v>T</v>
          </cell>
          <cell r="E999" t="str">
            <v xml:space="preserve">GP - Wales Office                                 </v>
          </cell>
          <cell r="F999" t="str">
            <v>Y</v>
          </cell>
          <cell r="G999" t="str">
            <v>N</v>
          </cell>
          <cell r="H999" t="str">
            <v>Y</v>
          </cell>
          <cell r="I999" t="str">
            <v>N</v>
          </cell>
          <cell r="J999" t="str">
            <v>N</v>
          </cell>
          <cell r="K999" t="str">
            <v>N</v>
          </cell>
          <cell r="L999" t="str">
            <v>N</v>
          </cell>
          <cell r="M999" t="str">
            <v>N</v>
          </cell>
          <cell r="N999" t="str">
            <v>N</v>
          </cell>
          <cell r="O999" t="str">
            <v>N</v>
          </cell>
          <cell r="P999" t="str">
            <v>N</v>
          </cell>
          <cell r="Q999" t="str">
            <v>N</v>
          </cell>
          <cell r="R999">
            <v>0</v>
          </cell>
        </row>
        <row r="1000">
          <cell r="A1000" t="str">
            <v>WSR057</v>
          </cell>
          <cell r="B1000" t="str">
            <v xml:space="preserve">Water Services Regulation Authority               </v>
          </cell>
          <cell r="C1000" t="str">
            <v>WSR0GP</v>
          </cell>
          <cell r="D1000" t="str">
            <v>T</v>
          </cell>
          <cell r="E1000" t="str">
            <v xml:space="preserve">GP - Water Services Regulation Authority          </v>
          </cell>
          <cell r="F1000" t="str">
            <v>Y</v>
          </cell>
          <cell r="G1000" t="str">
            <v>N</v>
          </cell>
          <cell r="H1000" t="str">
            <v>Y</v>
          </cell>
          <cell r="I1000" t="str">
            <v>N</v>
          </cell>
          <cell r="J1000" t="str">
            <v>N</v>
          </cell>
          <cell r="K1000" t="str">
            <v>N</v>
          </cell>
          <cell r="L1000" t="str">
            <v>N</v>
          </cell>
          <cell r="M1000" t="str">
            <v>N</v>
          </cell>
          <cell r="N1000" t="str">
            <v>N</v>
          </cell>
          <cell r="O1000" t="str">
            <v>N</v>
          </cell>
          <cell r="P1000" t="str">
            <v>N</v>
          </cell>
          <cell r="Q1000" t="str">
            <v>N</v>
          </cell>
          <cell r="R1000">
            <v>0</v>
          </cell>
        </row>
        <row r="1001">
          <cell r="A1001" t="str">
            <v>YCN099</v>
          </cell>
          <cell r="B1001" t="str">
            <v xml:space="preserve">Youth Council for Northern Ireland                </v>
          </cell>
          <cell r="C1001" t="str">
            <v>YCNIGP</v>
          </cell>
          <cell r="D1001" t="str">
            <v>T</v>
          </cell>
          <cell r="E1001" t="str">
            <v xml:space="preserve">IGP - Youth Council for Northern Ireland          </v>
          </cell>
          <cell r="F1001" t="str">
            <v>Y</v>
          </cell>
          <cell r="G1001" t="str">
            <v>N</v>
          </cell>
          <cell r="H1001" t="str">
            <v>Y</v>
          </cell>
          <cell r="I1001" t="str">
            <v>N</v>
          </cell>
          <cell r="J1001" t="str">
            <v>N</v>
          </cell>
          <cell r="K1001" t="str">
            <v>N</v>
          </cell>
          <cell r="L1001" t="str">
            <v>N</v>
          </cell>
          <cell r="M1001" t="str">
            <v>N</v>
          </cell>
          <cell r="N1001" t="str">
            <v>N</v>
          </cell>
          <cell r="O1001" t="str">
            <v>N</v>
          </cell>
          <cell r="P1001" t="str">
            <v>N</v>
          </cell>
          <cell r="Q1001" t="str">
            <v>N</v>
          </cell>
          <cell r="R1001">
            <v>0</v>
          </cell>
        </row>
        <row r="1002">
          <cell r="A1002" t="str">
            <v>YHD084</v>
          </cell>
          <cell r="B1002" t="str">
            <v xml:space="preserve">Yorkshire Forward                                 </v>
          </cell>
          <cell r="C1002" t="str">
            <v>BISCLS</v>
          </cell>
          <cell r="D1002" t="str">
            <v>T</v>
          </cell>
          <cell r="E1002" t="str">
            <v xml:space="preserve">CLS - DEPARTMENT FOR BUSINESS INNOVATION &amp; SKILLS </v>
          </cell>
          <cell r="F1002" t="str">
            <v>Y</v>
          </cell>
          <cell r="G1002" t="str">
            <v>N</v>
          </cell>
          <cell r="H1002" t="str">
            <v>Y</v>
          </cell>
          <cell r="I1002" t="str">
            <v>N</v>
          </cell>
          <cell r="J1002" t="str">
            <v>N</v>
          </cell>
          <cell r="K1002" t="str">
            <v>N</v>
          </cell>
          <cell r="L1002" t="str">
            <v>N</v>
          </cell>
          <cell r="M1002" t="str">
            <v>N</v>
          </cell>
          <cell r="N1002" t="str">
            <v>N</v>
          </cell>
          <cell r="O1002" t="str">
            <v>N</v>
          </cell>
          <cell r="P1002" t="str">
            <v>N</v>
          </cell>
          <cell r="Q1002" t="str">
            <v>N</v>
          </cell>
          <cell r="R1002">
            <v>0</v>
          </cell>
        </row>
        <row r="1003">
          <cell r="A1003" t="str">
            <v>YJB047</v>
          </cell>
          <cell r="B1003" t="str">
            <v xml:space="preserve">Youth Justice Board                               </v>
          </cell>
          <cell r="C1003" t="str">
            <v>MOJCLS</v>
          </cell>
          <cell r="D1003" t="str">
            <v>T</v>
          </cell>
          <cell r="E1003" t="str">
            <v xml:space="preserve">CLS - MINISTRY OF JUSTICE                         </v>
          </cell>
          <cell r="F1003" t="str">
            <v>Y</v>
          </cell>
          <cell r="G1003" t="str">
            <v>N</v>
          </cell>
          <cell r="H1003" t="str">
            <v>Y</v>
          </cell>
          <cell r="I1003" t="str">
            <v>N</v>
          </cell>
          <cell r="J1003" t="str">
            <v>N</v>
          </cell>
          <cell r="K1003" t="str">
            <v>N</v>
          </cell>
          <cell r="L1003" t="str">
            <v>N</v>
          </cell>
          <cell r="M1003" t="str">
            <v>N</v>
          </cell>
          <cell r="N1003" t="str">
            <v>N</v>
          </cell>
          <cell r="O1003" t="str">
            <v>N</v>
          </cell>
          <cell r="P1003" t="str">
            <v>N</v>
          </cell>
          <cell r="Q1003" t="str">
            <v>N</v>
          </cell>
          <cell r="R1003">
            <v>0</v>
          </cell>
        </row>
        <row r="1004">
          <cell r="A1004" t="str">
            <v>YPL022</v>
          </cell>
          <cell r="B1004" t="str">
            <v xml:space="preserve">Young People's Learning Agency                    </v>
          </cell>
          <cell r="C1004" t="str">
            <v>DFECLS</v>
          </cell>
          <cell r="D1004" t="str">
            <v>T</v>
          </cell>
          <cell r="E1004" t="str">
            <v xml:space="preserve">CLS - DEPARTMENT FOR EDUCATION                    </v>
          </cell>
          <cell r="F1004" t="str">
            <v>Y</v>
          </cell>
          <cell r="G1004" t="str">
            <v>N</v>
          </cell>
          <cell r="H1004" t="str">
            <v>Y</v>
          </cell>
          <cell r="I1004" t="str">
            <v>N</v>
          </cell>
          <cell r="J1004" t="str">
            <v>N</v>
          </cell>
          <cell r="K1004" t="str">
            <v>N</v>
          </cell>
          <cell r="L1004" t="str">
            <v>N</v>
          </cell>
          <cell r="M1004" t="str">
            <v>N</v>
          </cell>
          <cell r="N1004" t="str">
            <v>N</v>
          </cell>
          <cell r="O1004" t="str">
            <v>N</v>
          </cell>
          <cell r="P1004" t="str">
            <v>N</v>
          </cell>
          <cell r="Q1004" t="str">
            <v>N</v>
          </cell>
          <cell r="R1004">
            <v>0</v>
          </cell>
        </row>
        <row r="1005">
          <cell r="A1005" t="str">
            <v>CBA033</v>
          </cell>
          <cell r="B1005" t="str">
            <v>NHS England (designated as NHS Commissioning Board)</v>
          </cell>
          <cell r="C1005" t="str">
            <v>DOHCLS</v>
          </cell>
          <cell r="D1005" t="str">
            <v>T</v>
          </cell>
          <cell r="E1005" t="str">
            <v xml:space="preserve">CLS - DEPARTMENT OF HEALTH                        </v>
          </cell>
          <cell r="F1005" t="str">
            <v>N</v>
          </cell>
          <cell r="G1005" t="str">
            <v>N</v>
          </cell>
          <cell r="H1005" t="str">
            <v>N</v>
          </cell>
          <cell r="I1005" t="str">
            <v>N</v>
          </cell>
          <cell r="J1005" t="str">
            <v>N</v>
          </cell>
          <cell r="K1005" t="str">
            <v>N</v>
          </cell>
          <cell r="L1005" t="str">
            <v>N</v>
          </cell>
          <cell r="M1005" t="str">
            <v>N</v>
          </cell>
          <cell r="N1005" t="str">
            <v>N</v>
          </cell>
          <cell r="O1005" t="str">
            <v>N</v>
          </cell>
          <cell r="P1005" t="str">
            <v>N</v>
          </cell>
          <cell r="Q1005" t="str">
            <v>N</v>
          </cell>
          <cell r="R1005">
            <v>0</v>
          </cell>
        </row>
        <row r="1006">
          <cell r="A1006" t="str">
            <v>CCG00C</v>
          </cell>
          <cell r="B1006" t="str">
            <v>NHS DARLINGTON CCG</v>
          </cell>
          <cell r="C1006" t="str">
            <v>DOHCLS</v>
          </cell>
          <cell r="D1006" t="str">
            <v>T</v>
          </cell>
          <cell r="E1006" t="str">
            <v xml:space="preserve">CLS - DEPARTMENT OF HEALTH                        </v>
          </cell>
          <cell r="F1006" t="str">
            <v>N</v>
          </cell>
          <cell r="G1006" t="str">
            <v>N</v>
          </cell>
          <cell r="H1006" t="str">
            <v>N</v>
          </cell>
          <cell r="I1006" t="str">
            <v>N</v>
          </cell>
          <cell r="J1006" t="str">
            <v>N</v>
          </cell>
          <cell r="K1006" t="str">
            <v>N</v>
          </cell>
          <cell r="L1006" t="str">
            <v>N</v>
          </cell>
          <cell r="M1006" t="str">
            <v>N</v>
          </cell>
          <cell r="N1006" t="str">
            <v>N</v>
          </cell>
          <cell r="O1006" t="str">
            <v>N</v>
          </cell>
          <cell r="P1006" t="str">
            <v>N</v>
          </cell>
          <cell r="Q1006" t="str">
            <v>N</v>
          </cell>
          <cell r="R1006">
            <v>0</v>
          </cell>
        </row>
        <row r="1007">
          <cell r="A1007" t="str">
            <v>CCG00D</v>
          </cell>
          <cell r="B1007" t="str">
            <v>NHS DURHAM DALES, EASINGTON AND SEDGEFIELD CCG</v>
          </cell>
          <cell r="C1007" t="str">
            <v>DOHCLS</v>
          </cell>
          <cell r="D1007" t="str">
            <v>T</v>
          </cell>
          <cell r="E1007" t="str">
            <v xml:space="preserve">CLS - DEPARTMENT OF HEALTH                        </v>
          </cell>
          <cell r="F1007" t="str">
            <v>N</v>
          </cell>
          <cell r="G1007" t="str">
            <v>N</v>
          </cell>
          <cell r="H1007" t="str">
            <v>N</v>
          </cell>
          <cell r="I1007" t="str">
            <v>N</v>
          </cell>
          <cell r="J1007" t="str">
            <v>N</v>
          </cell>
          <cell r="K1007" t="str">
            <v>N</v>
          </cell>
          <cell r="L1007" t="str">
            <v>N</v>
          </cell>
          <cell r="M1007" t="str">
            <v>N</v>
          </cell>
          <cell r="N1007" t="str">
            <v>N</v>
          </cell>
          <cell r="O1007" t="str">
            <v>N</v>
          </cell>
          <cell r="P1007" t="str">
            <v>N</v>
          </cell>
          <cell r="Q1007" t="str">
            <v>N</v>
          </cell>
          <cell r="R1007">
            <v>0</v>
          </cell>
        </row>
        <row r="1008">
          <cell r="A1008" t="str">
            <v>CCG00F</v>
          </cell>
          <cell r="B1008" t="str">
            <v>NHS GATESHEAD CCG</v>
          </cell>
          <cell r="C1008" t="str">
            <v>DOHCLS</v>
          </cell>
          <cell r="D1008" t="str">
            <v>T</v>
          </cell>
          <cell r="E1008" t="str">
            <v xml:space="preserve">CLS - DEPARTMENT OF HEALTH                        </v>
          </cell>
          <cell r="F1008" t="str">
            <v>N</v>
          </cell>
          <cell r="G1008" t="str">
            <v>N</v>
          </cell>
          <cell r="H1008" t="str">
            <v>N</v>
          </cell>
          <cell r="I1008" t="str">
            <v>N</v>
          </cell>
          <cell r="J1008" t="str">
            <v>N</v>
          </cell>
          <cell r="K1008" t="str">
            <v>N</v>
          </cell>
          <cell r="L1008" t="str">
            <v>N</v>
          </cell>
          <cell r="M1008" t="str">
            <v>N</v>
          </cell>
          <cell r="N1008" t="str">
            <v>N</v>
          </cell>
          <cell r="O1008" t="str">
            <v>N</v>
          </cell>
          <cell r="P1008" t="str">
            <v>N</v>
          </cell>
          <cell r="Q1008" t="str">
            <v>N</v>
          </cell>
          <cell r="R1008">
            <v>0</v>
          </cell>
        </row>
        <row r="1009">
          <cell r="A1009" t="str">
            <v>CCG00G</v>
          </cell>
          <cell r="B1009" t="str">
            <v>NHS NEWCASTLE NORTH AND EAST CCG</v>
          </cell>
          <cell r="C1009" t="str">
            <v>DOHCLS</v>
          </cell>
          <cell r="D1009" t="str">
            <v>T</v>
          </cell>
          <cell r="E1009" t="str">
            <v xml:space="preserve">CLS - DEPARTMENT OF HEALTH                        </v>
          </cell>
          <cell r="F1009" t="str">
            <v>N</v>
          </cell>
          <cell r="G1009" t="str">
            <v>N</v>
          </cell>
          <cell r="H1009" t="str">
            <v>N</v>
          </cell>
          <cell r="I1009" t="str">
            <v>N</v>
          </cell>
          <cell r="J1009" t="str">
            <v>N</v>
          </cell>
          <cell r="K1009" t="str">
            <v>N</v>
          </cell>
          <cell r="L1009" t="str">
            <v>N</v>
          </cell>
          <cell r="M1009" t="str">
            <v>N</v>
          </cell>
          <cell r="N1009" t="str">
            <v>N</v>
          </cell>
          <cell r="O1009" t="str">
            <v>N</v>
          </cell>
          <cell r="P1009" t="str">
            <v>N</v>
          </cell>
          <cell r="Q1009" t="str">
            <v>N</v>
          </cell>
          <cell r="R1009">
            <v>0</v>
          </cell>
        </row>
        <row r="1010">
          <cell r="A1010" t="str">
            <v>CCG00H</v>
          </cell>
          <cell r="B1010" t="str">
            <v>NHS NEWCASTLE WEST CCG</v>
          </cell>
          <cell r="C1010" t="str">
            <v>DOHCLS</v>
          </cell>
          <cell r="D1010" t="str">
            <v>T</v>
          </cell>
          <cell r="E1010" t="str">
            <v xml:space="preserve">CLS - DEPARTMENT OF HEALTH                        </v>
          </cell>
          <cell r="F1010" t="str">
            <v>N</v>
          </cell>
          <cell r="G1010" t="str">
            <v>N</v>
          </cell>
          <cell r="H1010" t="str">
            <v>N</v>
          </cell>
          <cell r="I1010" t="str">
            <v>N</v>
          </cell>
          <cell r="J1010" t="str">
            <v>N</v>
          </cell>
          <cell r="K1010" t="str">
            <v>N</v>
          </cell>
          <cell r="L1010" t="str">
            <v>N</v>
          </cell>
          <cell r="M1010" t="str">
            <v>N</v>
          </cell>
          <cell r="N1010" t="str">
            <v>N</v>
          </cell>
          <cell r="O1010" t="str">
            <v>N</v>
          </cell>
          <cell r="P1010" t="str">
            <v>N</v>
          </cell>
          <cell r="Q1010" t="str">
            <v>N</v>
          </cell>
          <cell r="R1010">
            <v>0</v>
          </cell>
        </row>
        <row r="1011">
          <cell r="A1011" t="str">
            <v>CCG00J</v>
          </cell>
          <cell r="B1011" t="str">
            <v>NHS NORTH DURHAM CCG</v>
          </cell>
          <cell r="C1011" t="str">
            <v>DOHCLS</v>
          </cell>
          <cell r="D1011" t="str">
            <v>T</v>
          </cell>
          <cell r="E1011" t="str">
            <v xml:space="preserve">CLS - DEPARTMENT OF HEALTH                        </v>
          </cell>
          <cell r="F1011" t="str">
            <v>N</v>
          </cell>
          <cell r="G1011" t="str">
            <v>N</v>
          </cell>
          <cell r="H1011" t="str">
            <v>N</v>
          </cell>
          <cell r="I1011" t="str">
            <v>N</v>
          </cell>
          <cell r="J1011" t="str">
            <v>N</v>
          </cell>
          <cell r="K1011" t="str">
            <v>N</v>
          </cell>
          <cell r="L1011" t="str">
            <v>N</v>
          </cell>
          <cell r="M1011" t="str">
            <v>N</v>
          </cell>
          <cell r="N1011" t="str">
            <v>N</v>
          </cell>
          <cell r="O1011" t="str">
            <v>N</v>
          </cell>
          <cell r="P1011" t="str">
            <v>N</v>
          </cell>
          <cell r="Q1011" t="str">
            <v>N</v>
          </cell>
          <cell r="R1011">
            <v>0</v>
          </cell>
        </row>
        <row r="1012">
          <cell r="A1012" t="str">
            <v>CCG00K</v>
          </cell>
          <cell r="B1012" t="str">
            <v>NHS HARTLEPOOL AND STOCKTON-ON-TEES CCG</v>
          </cell>
          <cell r="C1012" t="str">
            <v>DOHCLS</v>
          </cell>
          <cell r="D1012" t="str">
            <v>T</v>
          </cell>
          <cell r="E1012" t="str">
            <v xml:space="preserve">CLS - DEPARTMENT OF HEALTH                        </v>
          </cell>
          <cell r="F1012" t="str">
            <v>N</v>
          </cell>
          <cell r="G1012" t="str">
            <v>N</v>
          </cell>
          <cell r="H1012" t="str">
            <v>N</v>
          </cell>
          <cell r="I1012" t="str">
            <v>N</v>
          </cell>
          <cell r="J1012" t="str">
            <v>N</v>
          </cell>
          <cell r="K1012" t="str">
            <v>N</v>
          </cell>
          <cell r="L1012" t="str">
            <v>N</v>
          </cell>
          <cell r="M1012" t="str">
            <v>N</v>
          </cell>
          <cell r="N1012" t="str">
            <v>N</v>
          </cell>
          <cell r="O1012" t="str">
            <v>N</v>
          </cell>
          <cell r="P1012" t="str">
            <v>N</v>
          </cell>
          <cell r="Q1012" t="str">
            <v>N</v>
          </cell>
          <cell r="R1012">
            <v>0</v>
          </cell>
        </row>
        <row r="1013">
          <cell r="A1013" t="str">
            <v>CCG00L</v>
          </cell>
          <cell r="B1013" t="str">
            <v>NHS NORTHUMBERLAND CCG</v>
          </cell>
          <cell r="C1013" t="str">
            <v>DOHCLS</v>
          </cell>
          <cell r="D1013" t="str">
            <v>T</v>
          </cell>
          <cell r="E1013" t="str">
            <v xml:space="preserve">CLS - DEPARTMENT OF HEALTH                        </v>
          </cell>
          <cell r="F1013" t="str">
            <v>N</v>
          </cell>
          <cell r="G1013" t="str">
            <v>N</v>
          </cell>
          <cell r="H1013" t="str">
            <v>N</v>
          </cell>
          <cell r="I1013" t="str">
            <v>N</v>
          </cell>
          <cell r="J1013" t="str">
            <v>N</v>
          </cell>
          <cell r="K1013" t="str">
            <v>N</v>
          </cell>
          <cell r="L1013" t="str">
            <v>N</v>
          </cell>
          <cell r="M1013" t="str">
            <v>N</v>
          </cell>
          <cell r="N1013" t="str">
            <v>N</v>
          </cell>
          <cell r="O1013" t="str">
            <v>N</v>
          </cell>
          <cell r="P1013" t="str">
            <v>N</v>
          </cell>
          <cell r="Q1013" t="str">
            <v>N</v>
          </cell>
          <cell r="R1013">
            <v>0</v>
          </cell>
        </row>
        <row r="1014">
          <cell r="A1014" t="str">
            <v>CCG00M</v>
          </cell>
          <cell r="B1014" t="str">
            <v>NHS SOUTH TEES CCG</v>
          </cell>
          <cell r="C1014" t="str">
            <v>DOHCLS</v>
          </cell>
          <cell r="D1014" t="str">
            <v>T</v>
          </cell>
          <cell r="E1014" t="str">
            <v xml:space="preserve">CLS - DEPARTMENT OF HEALTH                        </v>
          </cell>
          <cell r="F1014" t="str">
            <v>N</v>
          </cell>
          <cell r="G1014" t="str">
            <v>N</v>
          </cell>
          <cell r="H1014" t="str">
            <v>N</v>
          </cell>
          <cell r="I1014" t="str">
            <v>N</v>
          </cell>
          <cell r="J1014" t="str">
            <v>N</v>
          </cell>
          <cell r="K1014" t="str">
            <v>N</v>
          </cell>
          <cell r="L1014" t="str">
            <v>N</v>
          </cell>
          <cell r="M1014" t="str">
            <v>N</v>
          </cell>
          <cell r="N1014" t="str">
            <v>N</v>
          </cell>
          <cell r="O1014" t="str">
            <v>N</v>
          </cell>
          <cell r="P1014" t="str">
            <v>N</v>
          </cell>
          <cell r="Q1014" t="str">
            <v>N</v>
          </cell>
          <cell r="R1014">
            <v>0</v>
          </cell>
        </row>
        <row r="1015">
          <cell r="A1015" t="str">
            <v>CCG00N</v>
          </cell>
          <cell r="B1015" t="str">
            <v>NHS SOUTH TYNESIDE CCG</v>
          </cell>
          <cell r="C1015" t="str">
            <v>DOHCLS</v>
          </cell>
          <cell r="D1015" t="str">
            <v>T</v>
          </cell>
          <cell r="E1015" t="str">
            <v xml:space="preserve">CLS - DEPARTMENT OF HEALTH                        </v>
          </cell>
          <cell r="F1015" t="str">
            <v>N</v>
          </cell>
          <cell r="G1015" t="str">
            <v>N</v>
          </cell>
          <cell r="H1015" t="str">
            <v>N</v>
          </cell>
          <cell r="I1015" t="str">
            <v>N</v>
          </cell>
          <cell r="J1015" t="str">
            <v>N</v>
          </cell>
          <cell r="K1015" t="str">
            <v>N</v>
          </cell>
          <cell r="L1015" t="str">
            <v>N</v>
          </cell>
          <cell r="M1015" t="str">
            <v>N</v>
          </cell>
          <cell r="N1015" t="str">
            <v>N</v>
          </cell>
          <cell r="O1015" t="str">
            <v>N</v>
          </cell>
          <cell r="P1015" t="str">
            <v>N</v>
          </cell>
          <cell r="Q1015" t="str">
            <v>N</v>
          </cell>
          <cell r="R1015">
            <v>0</v>
          </cell>
        </row>
        <row r="1016">
          <cell r="A1016" t="str">
            <v>CCG00P</v>
          </cell>
          <cell r="B1016" t="str">
            <v>NHS SUNDERLAND CCG</v>
          </cell>
          <cell r="C1016" t="str">
            <v>DOHCLS</v>
          </cell>
          <cell r="D1016" t="str">
            <v>T</v>
          </cell>
          <cell r="E1016" t="str">
            <v xml:space="preserve">CLS - DEPARTMENT OF HEALTH                        </v>
          </cell>
          <cell r="F1016" t="str">
            <v>N</v>
          </cell>
          <cell r="G1016" t="str">
            <v>N</v>
          </cell>
          <cell r="H1016" t="str">
            <v>N</v>
          </cell>
          <cell r="I1016" t="str">
            <v>N</v>
          </cell>
          <cell r="J1016" t="str">
            <v>N</v>
          </cell>
          <cell r="K1016" t="str">
            <v>N</v>
          </cell>
          <cell r="L1016" t="str">
            <v>N</v>
          </cell>
          <cell r="M1016" t="str">
            <v>N</v>
          </cell>
          <cell r="N1016" t="str">
            <v>N</v>
          </cell>
          <cell r="O1016" t="str">
            <v>N</v>
          </cell>
          <cell r="P1016" t="str">
            <v>N</v>
          </cell>
          <cell r="Q1016" t="str">
            <v>N</v>
          </cell>
          <cell r="R1016">
            <v>0</v>
          </cell>
        </row>
        <row r="1017">
          <cell r="A1017" t="str">
            <v>CCG00Q</v>
          </cell>
          <cell r="B1017" t="str">
            <v>NHS BLACKBURN WITH DARWEN CCG</v>
          </cell>
          <cell r="C1017" t="str">
            <v>DOHCLS</v>
          </cell>
          <cell r="D1017" t="str">
            <v>T</v>
          </cell>
          <cell r="E1017" t="str">
            <v xml:space="preserve">CLS - DEPARTMENT OF HEALTH                        </v>
          </cell>
          <cell r="F1017" t="str">
            <v>N</v>
          </cell>
          <cell r="G1017" t="str">
            <v>N</v>
          </cell>
          <cell r="H1017" t="str">
            <v>N</v>
          </cell>
          <cell r="I1017" t="str">
            <v>N</v>
          </cell>
          <cell r="J1017" t="str">
            <v>N</v>
          </cell>
          <cell r="K1017" t="str">
            <v>N</v>
          </cell>
          <cell r="L1017" t="str">
            <v>N</v>
          </cell>
          <cell r="M1017" t="str">
            <v>N</v>
          </cell>
          <cell r="N1017" t="str">
            <v>N</v>
          </cell>
          <cell r="O1017" t="str">
            <v>N</v>
          </cell>
          <cell r="P1017" t="str">
            <v>N</v>
          </cell>
          <cell r="Q1017" t="str">
            <v>N</v>
          </cell>
          <cell r="R1017">
            <v>0</v>
          </cell>
        </row>
        <row r="1018">
          <cell r="A1018" t="str">
            <v>CCG00R</v>
          </cell>
          <cell r="B1018" t="str">
            <v>NHS BLACKPOOL CCG</v>
          </cell>
          <cell r="C1018" t="str">
            <v>DOHCLS</v>
          </cell>
          <cell r="D1018" t="str">
            <v>T</v>
          </cell>
          <cell r="E1018" t="str">
            <v xml:space="preserve">CLS - DEPARTMENT OF HEALTH                        </v>
          </cell>
          <cell r="F1018" t="str">
            <v>N</v>
          </cell>
          <cell r="G1018" t="str">
            <v>N</v>
          </cell>
          <cell r="H1018" t="str">
            <v>N</v>
          </cell>
          <cell r="I1018" t="str">
            <v>N</v>
          </cell>
          <cell r="J1018" t="str">
            <v>N</v>
          </cell>
          <cell r="K1018" t="str">
            <v>N</v>
          </cell>
          <cell r="L1018" t="str">
            <v>N</v>
          </cell>
          <cell r="M1018" t="str">
            <v>N</v>
          </cell>
          <cell r="N1018" t="str">
            <v>N</v>
          </cell>
          <cell r="O1018" t="str">
            <v>N</v>
          </cell>
          <cell r="P1018" t="str">
            <v>N</v>
          </cell>
          <cell r="Q1018" t="str">
            <v>N</v>
          </cell>
          <cell r="R1018">
            <v>0</v>
          </cell>
        </row>
        <row r="1019">
          <cell r="A1019" t="str">
            <v>CCG00T</v>
          </cell>
          <cell r="B1019" t="str">
            <v>NHS BOLTON CCG</v>
          </cell>
          <cell r="C1019" t="str">
            <v>DOHCLS</v>
          </cell>
          <cell r="D1019" t="str">
            <v>T</v>
          </cell>
          <cell r="E1019" t="str">
            <v xml:space="preserve">CLS - DEPARTMENT OF HEALTH                        </v>
          </cell>
          <cell r="F1019" t="str">
            <v>N</v>
          </cell>
          <cell r="G1019" t="str">
            <v>N</v>
          </cell>
          <cell r="H1019" t="str">
            <v>N</v>
          </cell>
          <cell r="I1019" t="str">
            <v>N</v>
          </cell>
          <cell r="J1019" t="str">
            <v>N</v>
          </cell>
          <cell r="K1019" t="str">
            <v>N</v>
          </cell>
          <cell r="L1019" t="str">
            <v>N</v>
          </cell>
          <cell r="M1019" t="str">
            <v>N</v>
          </cell>
          <cell r="N1019" t="str">
            <v>N</v>
          </cell>
          <cell r="O1019" t="str">
            <v>N</v>
          </cell>
          <cell r="P1019" t="str">
            <v>N</v>
          </cell>
          <cell r="Q1019" t="str">
            <v>N</v>
          </cell>
          <cell r="R1019">
            <v>0</v>
          </cell>
        </row>
        <row r="1020">
          <cell r="A1020" t="str">
            <v>CCG00V</v>
          </cell>
          <cell r="B1020" t="str">
            <v>NHS BURY CCG</v>
          </cell>
          <cell r="C1020" t="str">
            <v>DOHCLS</v>
          </cell>
          <cell r="D1020" t="str">
            <v>T</v>
          </cell>
          <cell r="E1020" t="str">
            <v xml:space="preserve">CLS - DEPARTMENT OF HEALTH                        </v>
          </cell>
          <cell r="F1020" t="str">
            <v>N</v>
          </cell>
          <cell r="G1020" t="str">
            <v>N</v>
          </cell>
          <cell r="H1020" t="str">
            <v>N</v>
          </cell>
          <cell r="I1020" t="str">
            <v>N</v>
          </cell>
          <cell r="J1020" t="str">
            <v>N</v>
          </cell>
          <cell r="K1020" t="str">
            <v>N</v>
          </cell>
          <cell r="L1020" t="str">
            <v>N</v>
          </cell>
          <cell r="M1020" t="str">
            <v>N</v>
          </cell>
          <cell r="N1020" t="str">
            <v>N</v>
          </cell>
          <cell r="O1020" t="str">
            <v>N</v>
          </cell>
          <cell r="P1020" t="str">
            <v>N</v>
          </cell>
          <cell r="Q1020" t="str">
            <v>N</v>
          </cell>
          <cell r="R1020">
            <v>0</v>
          </cell>
        </row>
        <row r="1021">
          <cell r="A1021" t="str">
            <v>CCG00W</v>
          </cell>
          <cell r="B1021" t="str">
            <v>NHS CENTRAL MANCHESTER CCG</v>
          </cell>
          <cell r="C1021" t="str">
            <v>DOHCLS</v>
          </cell>
          <cell r="D1021" t="str">
            <v>T</v>
          </cell>
          <cell r="E1021" t="str">
            <v xml:space="preserve">CLS - DEPARTMENT OF HEALTH                        </v>
          </cell>
          <cell r="F1021" t="str">
            <v>N</v>
          </cell>
          <cell r="G1021" t="str">
            <v>N</v>
          </cell>
          <cell r="H1021" t="str">
            <v>N</v>
          </cell>
          <cell r="I1021" t="str">
            <v>N</v>
          </cell>
          <cell r="J1021" t="str">
            <v>N</v>
          </cell>
          <cell r="K1021" t="str">
            <v>N</v>
          </cell>
          <cell r="L1021" t="str">
            <v>N</v>
          </cell>
          <cell r="M1021" t="str">
            <v>N</v>
          </cell>
          <cell r="N1021" t="str">
            <v>N</v>
          </cell>
          <cell r="O1021" t="str">
            <v>N</v>
          </cell>
          <cell r="P1021" t="str">
            <v>N</v>
          </cell>
          <cell r="Q1021" t="str">
            <v>N</v>
          </cell>
          <cell r="R1021">
            <v>0</v>
          </cell>
        </row>
        <row r="1022">
          <cell r="A1022" t="str">
            <v>CCG00X</v>
          </cell>
          <cell r="B1022" t="str">
            <v>NHS CHORLEY AND SOUTH RIBBLE CCG</v>
          </cell>
          <cell r="C1022" t="str">
            <v>DOHCLS</v>
          </cell>
          <cell r="D1022" t="str">
            <v>T</v>
          </cell>
          <cell r="E1022" t="str">
            <v xml:space="preserve">CLS - DEPARTMENT OF HEALTH                        </v>
          </cell>
          <cell r="F1022" t="str">
            <v>N</v>
          </cell>
          <cell r="G1022" t="str">
            <v>N</v>
          </cell>
          <cell r="H1022" t="str">
            <v>N</v>
          </cell>
          <cell r="I1022" t="str">
            <v>N</v>
          </cell>
          <cell r="J1022" t="str">
            <v>N</v>
          </cell>
          <cell r="K1022" t="str">
            <v>N</v>
          </cell>
          <cell r="L1022" t="str">
            <v>N</v>
          </cell>
          <cell r="M1022" t="str">
            <v>N</v>
          </cell>
          <cell r="N1022" t="str">
            <v>N</v>
          </cell>
          <cell r="O1022" t="str">
            <v>N</v>
          </cell>
          <cell r="P1022" t="str">
            <v>N</v>
          </cell>
          <cell r="Q1022" t="str">
            <v>N</v>
          </cell>
          <cell r="R1022">
            <v>0</v>
          </cell>
        </row>
        <row r="1023">
          <cell r="A1023" t="str">
            <v>CCG00Y</v>
          </cell>
          <cell r="B1023" t="str">
            <v>NHS OLDHAM CCG</v>
          </cell>
          <cell r="C1023" t="str">
            <v>DOHCLS</v>
          </cell>
          <cell r="D1023" t="str">
            <v>T</v>
          </cell>
          <cell r="E1023" t="str">
            <v xml:space="preserve">CLS - DEPARTMENT OF HEALTH                        </v>
          </cell>
          <cell r="F1023" t="str">
            <v>N</v>
          </cell>
          <cell r="G1023" t="str">
            <v>N</v>
          </cell>
          <cell r="H1023" t="str">
            <v>N</v>
          </cell>
          <cell r="I1023" t="str">
            <v>N</v>
          </cell>
          <cell r="J1023" t="str">
            <v>N</v>
          </cell>
          <cell r="K1023" t="str">
            <v>N</v>
          </cell>
          <cell r="L1023" t="str">
            <v>N</v>
          </cell>
          <cell r="M1023" t="str">
            <v>N</v>
          </cell>
          <cell r="N1023" t="str">
            <v>N</v>
          </cell>
          <cell r="O1023" t="str">
            <v>N</v>
          </cell>
          <cell r="P1023" t="str">
            <v>N</v>
          </cell>
          <cell r="Q1023" t="str">
            <v>N</v>
          </cell>
          <cell r="R1023">
            <v>0</v>
          </cell>
        </row>
        <row r="1024">
          <cell r="A1024" t="str">
            <v>CCG01A</v>
          </cell>
          <cell r="B1024" t="str">
            <v>NHS EAST LANCASHIRE CCG</v>
          </cell>
          <cell r="C1024" t="str">
            <v>DOHCLS</v>
          </cell>
          <cell r="D1024" t="str">
            <v>T</v>
          </cell>
          <cell r="E1024" t="str">
            <v xml:space="preserve">CLS - DEPARTMENT OF HEALTH                        </v>
          </cell>
          <cell r="F1024" t="str">
            <v>N</v>
          </cell>
          <cell r="G1024" t="str">
            <v>N</v>
          </cell>
          <cell r="H1024" t="str">
            <v>N</v>
          </cell>
          <cell r="I1024" t="str">
            <v>N</v>
          </cell>
          <cell r="J1024" t="str">
            <v>N</v>
          </cell>
          <cell r="K1024" t="str">
            <v>N</v>
          </cell>
          <cell r="L1024" t="str">
            <v>N</v>
          </cell>
          <cell r="M1024" t="str">
            <v>N</v>
          </cell>
          <cell r="N1024" t="str">
            <v>N</v>
          </cell>
          <cell r="O1024" t="str">
            <v>N</v>
          </cell>
          <cell r="P1024" t="str">
            <v>N</v>
          </cell>
          <cell r="Q1024" t="str">
            <v>N</v>
          </cell>
          <cell r="R1024">
            <v>0</v>
          </cell>
        </row>
        <row r="1025">
          <cell r="A1025" t="str">
            <v>CCG01C</v>
          </cell>
          <cell r="B1025" t="str">
            <v>NHS EASTERN CHESHIRE CCG</v>
          </cell>
          <cell r="C1025" t="str">
            <v>DOHCLS</v>
          </cell>
          <cell r="D1025" t="str">
            <v>T</v>
          </cell>
          <cell r="E1025" t="str">
            <v xml:space="preserve">CLS - DEPARTMENT OF HEALTH                        </v>
          </cell>
          <cell r="F1025" t="str">
            <v>N</v>
          </cell>
          <cell r="G1025" t="str">
            <v>N</v>
          </cell>
          <cell r="H1025" t="str">
            <v>N</v>
          </cell>
          <cell r="I1025" t="str">
            <v>N</v>
          </cell>
          <cell r="J1025" t="str">
            <v>N</v>
          </cell>
          <cell r="K1025" t="str">
            <v>N</v>
          </cell>
          <cell r="L1025" t="str">
            <v>N</v>
          </cell>
          <cell r="M1025" t="str">
            <v>N</v>
          </cell>
          <cell r="N1025" t="str">
            <v>N</v>
          </cell>
          <cell r="O1025" t="str">
            <v>N</v>
          </cell>
          <cell r="P1025" t="str">
            <v>N</v>
          </cell>
          <cell r="Q1025" t="str">
            <v>N</v>
          </cell>
          <cell r="R1025">
            <v>0</v>
          </cell>
        </row>
        <row r="1026">
          <cell r="A1026" t="str">
            <v>CCG01D</v>
          </cell>
          <cell r="B1026" t="str">
            <v>NHS HEYWOOD, MIDDLETON AND ROCHDALE CCG</v>
          </cell>
          <cell r="C1026" t="str">
            <v>DOHCLS</v>
          </cell>
          <cell r="D1026" t="str">
            <v>T</v>
          </cell>
          <cell r="E1026" t="str">
            <v xml:space="preserve">CLS - DEPARTMENT OF HEALTH                        </v>
          </cell>
          <cell r="F1026" t="str">
            <v>N</v>
          </cell>
          <cell r="G1026" t="str">
            <v>N</v>
          </cell>
          <cell r="H1026" t="str">
            <v>N</v>
          </cell>
          <cell r="I1026" t="str">
            <v>N</v>
          </cell>
          <cell r="J1026" t="str">
            <v>N</v>
          </cell>
          <cell r="K1026" t="str">
            <v>N</v>
          </cell>
          <cell r="L1026" t="str">
            <v>N</v>
          </cell>
          <cell r="M1026" t="str">
            <v>N</v>
          </cell>
          <cell r="N1026" t="str">
            <v>N</v>
          </cell>
          <cell r="O1026" t="str">
            <v>N</v>
          </cell>
          <cell r="P1026" t="str">
            <v>N</v>
          </cell>
          <cell r="Q1026" t="str">
            <v>N</v>
          </cell>
          <cell r="R1026">
            <v>0</v>
          </cell>
        </row>
        <row r="1027">
          <cell r="A1027" t="str">
            <v>CCG01E</v>
          </cell>
          <cell r="B1027" t="str">
            <v>NHS GREATER PRESTON CCG</v>
          </cell>
          <cell r="C1027" t="str">
            <v>DOHCLS</v>
          </cell>
          <cell r="D1027" t="str">
            <v>T</v>
          </cell>
          <cell r="E1027" t="str">
            <v xml:space="preserve">CLS - DEPARTMENT OF HEALTH                        </v>
          </cell>
          <cell r="F1027" t="str">
            <v>N</v>
          </cell>
          <cell r="G1027" t="str">
            <v>N</v>
          </cell>
          <cell r="H1027" t="str">
            <v>N</v>
          </cell>
          <cell r="I1027" t="str">
            <v>N</v>
          </cell>
          <cell r="J1027" t="str">
            <v>N</v>
          </cell>
          <cell r="K1027" t="str">
            <v>N</v>
          </cell>
          <cell r="L1027" t="str">
            <v>N</v>
          </cell>
          <cell r="M1027" t="str">
            <v>N</v>
          </cell>
          <cell r="N1027" t="str">
            <v>N</v>
          </cell>
          <cell r="O1027" t="str">
            <v>N</v>
          </cell>
          <cell r="P1027" t="str">
            <v>N</v>
          </cell>
          <cell r="Q1027" t="str">
            <v>N</v>
          </cell>
          <cell r="R1027">
            <v>0</v>
          </cell>
        </row>
        <row r="1028">
          <cell r="A1028" t="str">
            <v>CCG01F</v>
          </cell>
          <cell r="B1028" t="str">
            <v>NHS HALTON CCG</v>
          </cell>
          <cell r="C1028" t="str">
            <v>DOHCLS</v>
          </cell>
          <cell r="D1028" t="str">
            <v>T</v>
          </cell>
          <cell r="E1028" t="str">
            <v xml:space="preserve">CLS - DEPARTMENT OF HEALTH                        </v>
          </cell>
          <cell r="F1028" t="str">
            <v>N</v>
          </cell>
          <cell r="G1028" t="str">
            <v>N</v>
          </cell>
          <cell r="H1028" t="str">
            <v>N</v>
          </cell>
          <cell r="I1028" t="str">
            <v>N</v>
          </cell>
          <cell r="J1028" t="str">
            <v>N</v>
          </cell>
          <cell r="K1028" t="str">
            <v>N</v>
          </cell>
          <cell r="L1028" t="str">
            <v>N</v>
          </cell>
          <cell r="M1028" t="str">
            <v>N</v>
          </cell>
          <cell r="N1028" t="str">
            <v>N</v>
          </cell>
          <cell r="O1028" t="str">
            <v>N</v>
          </cell>
          <cell r="P1028" t="str">
            <v>N</v>
          </cell>
          <cell r="Q1028" t="str">
            <v>N</v>
          </cell>
          <cell r="R1028">
            <v>0</v>
          </cell>
        </row>
        <row r="1029">
          <cell r="A1029" t="str">
            <v>CCG01G</v>
          </cell>
          <cell r="B1029" t="str">
            <v>NHS SALFORD CCG</v>
          </cell>
          <cell r="C1029" t="str">
            <v>DOHCLS</v>
          </cell>
          <cell r="D1029" t="str">
            <v>T</v>
          </cell>
          <cell r="E1029" t="str">
            <v xml:space="preserve">CLS - DEPARTMENT OF HEALTH                        </v>
          </cell>
          <cell r="F1029" t="str">
            <v>N</v>
          </cell>
          <cell r="G1029" t="str">
            <v>N</v>
          </cell>
          <cell r="H1029" t="str">
            <v>N</v>
          </cell>
          <cell r="I1029" t="str">
            <v>N</v>
          </cell>
          <cell r="J1029" t="str">
            <v>N</v>
          </cell>
          <cell r="K1029" t="str">
            <v>N</v>
          </cell>
          <cell r="L1029" t="str">
            <v>N</v>
          </cell>
          <cell r="M1029" t="str">
            <v>N</v>
          </cell>
          <cell r="N1029" t="str">
            <v>N</v>
          </cell>
          <cell r="O1029" t="str">
            <v>N</v>
          </cell>
          <cell r="P1029" t="str">
            <v>N</v>
          </cell>
          <cell r="Q1029" t="str">
            <v>N</v>
          </cell>
          <cell r="R1029">
            <v>0</v>
          </cell>
        </row>
        <row r="1030">
          <cell r="A1030" t="str">
            <v>CCG01H</v>
          </cell>
          <cell r="B1030" t="str">
            <v>NHS CUMBRIA CCG</v>
          </cell>
          <cell r="C1030" t="str">
            <v>DOHCLS</v>
          </cell>
          <cell r="D1030" t="str">
            <v>T</v>
          </cell>
          <cell r="E1030" t="str">
            <v xml:space="preserve">CLS - DEPARTMENT OF HEALTH                        </v>
          </cell>
          <cell r="F1030" t="str">
            <v>N</v>
          </cell>
          <cell r="G1030" t="str">
            <v>N</v>
          </cell>
          <cell r="H1030" t="str">
            <v>N</v>
          </cell>
          <cell r="I1030" t="str">
            <v>N</v>
          </cell>
          <cell r="J1030" t="str">
            <v>N</v>
          </cell>
          <cell r="K1030" t="str">
            <v>N</v>
          </cell>
          <cell r="L1030" t="str">
            <v>N</v>
          </cell>
          <cell r="M1030" t="str">
            <v>N</v>
          </cell>
          <cell r="N1030" t="str">
            <v>N</v>
          </cell>
          <cell r="O1030" t="str">
            <v>N</v>
          </cell>
          <cell r="P1030" t="str">
            <v>N</v>
          </cell>
          <cell r="Q1030" t="str">
            <v>N</v>
          </cell>
          <cell r="R1030">
            <v>0</v>
          </cell>
        </row>
        <row r="1031">
          <cell r="A1031" t="str">
            <v>CCG01J</v>
          </cell>
          <cell r="B1031" t="str">
            <v>NHS KNOWSLEY CCG</v>
          </cell>
          <cell r="C1031" t="str">
            <v>DOHCLS</v>
          </cell>
          <cell r="D1031" t="str">
            <v>T</v>
          </cell>
          <cell r="E1031" t="str">
            <v xml:space="preserve">CLS - DEPARTMENT OF HEALTH                        </v>
          </cell>
          <cell r="F1031" t="str">
            <v>N</v>
          </cell>
          <cell r="G1031" t="str">
            <v>N</v>
          </cell>
          <cell r="H1031" t="str">
            <v>N</v>
          </cell>
          <cell r="I1031" t="str">
            <v>N</v>
          </cell>
          <cell r="J1031" t="str">
            <v>N</v>
          </cell>
          <cell r="K1031" t="str">
            <v>N</v>
          </cell>
          <cell r="L1031" t="str">
            <v>N</v>
          </cell>
          <cell r="M1031" t="str">
            <v>N</v>
          </cell>
          <cell r="N1031" t="str">
            <v>N</v>
          </cell>
          <cell r="O1031" t="str">
            <v>N</v>
          </cell>
          <cell r="P1031" t="str">
            <v>N</v>
          </cell>
          <cell r="Q1031" t="str">
            <v>N</v>
          </cell>
          <cell r="R1031">
            <v>0</v>
          </cell>
        </row>
        <row r="1032">
          <cell r="A1032" t="str">
            <v>CCG01K</v>
          </cell>
          <cell r="B1032" t="str">
            <v>NHS LANCASHIRE NORTH CCG</v>
          </cell>
          <cell r="C1032" t="str">
            <v>DOHCLS</v>
          </cell>
          <cell r="D1032" t="str">
            <v>T</v>
          </cell>
          <cell r="E1032" t="str">
            <v xml:space="preserve">CLS - DEPARTMENT OF HEALTH                        </v>
          </cell>
          <cell r="F1032" t="str">
            <v>N</v>
          </cell>
          <cell r="G1032" t="str">
            <v>N</v>
          </cell>
          <cell r="H1032" t="str">
            <v>N</v>
          </cell>
          <cell r="I1032" t="str">
            <v>N</v>
          </cell>
          <cell r="J1032" t="str">
            <v>N</v>
          </cell>
          <cell r="K1032" t="str">
            <v>N</v>
          </cell>
          <cell r="L1032" t="str">
            <v>N</v>
          </cell>
          <cell r="M1032" t="str">
            <v>N</v>
          </cell>
          <cell r="N1032" t="str">
            <v>N</v>
          </cell>
          <cell r="O1032" t="str">
            <v>N</v>
          </cell>
          <cell r="P1032" t="str">
            <v>N</v>
          </cell>
          <cell r="Q1032" t="str">
            <v>N</v>
          </cell>
          <cell r="R1032">
            <v>0</v>
          </cell>
        </row>
        <row r="1033">
          <cell r="A1033" t="str">
            <v>CCG01M</v>
          </cell>
          <cell r="B1033" t="str">
            <v>NHS NORTH MANCHESTER CCG</v>
          </cell>
          <cell r="C1033" t="str">
            <v>DOHCLS</v>
          </cell>
          <cell r="D1033" t="str">
            <v>T</v>
          </cell>
          <cell r="E1033" t="str">
            <v xml:space="preserve">CLS - DEPARTMENT OF HEALTH                        </v>
          </cell>
          <cell r="F1033" t="str">
            <v>N</v>
          </cell>
          <cell r="G1033" t="str">
            <v>N</v>
          </cell>
          <cell r="H1033" t="str">
            <v>N</v>
          </cell>
          <cell r="I1033" t="str">
            <v>N</v>
          </cell>
          <cell r="J1033" t="str">
            <v>N</v>
          </cell>
          <cell r="K1033" t="str">
            <v>N</v>
          </cell>
          <cell r="L1033" t="str">
            <v>N</v>
          </cell>
          <cell r="M1033" t="str">
            <v>N</v>
          </cell>
          <cell r="N1033" t="str">
            <v>N</v>
          </cell>
          <cell r="O1033" t="str">
            <v>N</v>
          </cell>
          <cell r="P1033" t="str">
            <v>N</v>
          </cell>
          <cell r="Q1033" t="str">
            <v>N</v>
          </cell>
          <cell r="R1033">
            <v>0</v>
          </cell>
        </row>
        <row r="1034">
          <cell r="A1034" t="str">
            <v>CCG01N</v>
          </cell>
          <cell r="B1034" t="str">
            <v>NHS SOUTH MANCHESTER CCG</v>
          </cell>
          <cell r="C1034" t="str">
            <v>DOHCLS</v>
          </cell>
          <cell r="D1034" t="str">
            <v>T</v>
          </cell>
          <cell r="E1034" t="str">
            <v xml:space="preserve">CLS - DEPARTMENT OF HEALTH                        </v>
          </cell>
          <cell r="F1034" t="str">
            <v>N</v>
          </cell>
          <cell r="G1034" t="str">
            <v>N</v>
          </cell>
          <cell r="H1034" t="str">
            <v>N</v>
          </cell>
          <cell r="I1034" t="str">
            <v>N</v>
          </cell>
          <cell r="J1034" t="str">
            <v>N</v>
          </cell>
          <cell r="K1034" t="str">
            <v>N</v>
          </cell>
          <cell r="L1034" t="str">
            <v>N</v>
          </cell>
          <cell r="M1034" t="str">
            <v>N</v>
          </cell>
          <cell r="N1034" t="str">
            <v>N</v>
          </cell>
          <cell r="O1034" t="str">
            <v>N</v>
          </cell>
          <cell r="P1034" t="str">
            <v>N</v>
          </cell>
          <cell r="Q1034" t="str">
            <v>N</v>
          </cell>
          <cell r="R1034">
            <v>0</v>
          </cell>
        </row>
        <row r="1035">
          <cell r="A1035" t="str">
            <v>CCG01R</v>
          </cell>
          <cell r="B1035" t="str">
            <v>NHS SOUTH CHESHIRE CCG</v>
          </cell>
          <cell r="C1035" t="str">
            <v>DOHCLS</v>
          </cell>
          <cell r="D1035" t="str">
            <v>T</v>
          </cell>
          <cell r="E1035" t="str">
            <v xml:space="preserve">CLS - DEPARTMENT OF HEALTH                        </v>
          </cell>
          <cell r="F1035" t="str">
            <v>N</v>
          </cell>
          <cell r="G1035" t="str">
            <v>N</v>
          </cell>
          <cell r="H1035" t="str">
            <v>N</v>
          </cell>
          <cell r="I1035" t="str">
            <v>N</v>
          </cell>
          <cell r="J1035" t="str">
            <v>N</v>
          </cell>
          <cell r="K1035" t="str">
            <v>N</v>
          </cell>
          <cell r="L1035" t="str">
            <v>N</v>
          </cell>
          <cell r="M1035" t="str">
            <v>N</v>
          </cell>
          <cell r="N1035" t="str">
            <v>N</v>
          </cell>
          <cell r="O1035" t="str">
            <v>N</v>
          </cell>
          <cell r="P1035" t="str">
            <v>N</v>
          </cell>
          <cell r="Q1035" t="str">
            <v>N</v>
          </cell>
          <cell r="R1035">
            <v>0</v>
          </cell>
        </row>
        <row r="1036">
          <cell r="A1036" t="str">
            <v>CCG01T</v>
          </cell>
          <cell r="B1036" t="str">
            <v>NHS SOUTH SEFTON CCG</v>
          </cell>
          <cell r="C1036" t="str">
            <v>DOHCLS</v>
          </cell>
          <cell r="D1036" t="str">
            <v>T</v>
          </cell>
          <cell r="E1036" t="str">
            <v xml:space="preserve">CLS - DEPARTMENT OF HEALTH                        </v>
          </cell>
          <cell r="F1036" t="str">
            <v>N</v>
          </cell>
          <cell r="G1036" t="str">
            <v>N</v>
          </cell>
          <cell r="H1036" t="str">
            <v>N</v>
          </cell>
          <cell r="I1036" t="str">
            <v>N</v>
          </cell>
          <cell r="J1036" t="str">
            <v>N</v>
          </cell>
          <cell r="K1036" t="str">
            <v>N</v>
          </cell>
          <cell r="L1036" t="str">
            <v>N</v>
          </cell>
          <cell r="M1036" t="str">
            <v>N</v>
          </cell>
          <cell r="N1036" t="str">
            <v>N</v>
          </cell>
          <cell r="O1036" t="str">
            <v>N</v>
          </cell>
          <cell r="P1036" t="str">
            <v>N</v>
          </cell>
          <cell r="Q1036" t="str">
            <v>N</v>
          </cell>
          <cell r="R1036">
            <v>0</v>
          </cell>
        </row>
        <row r="1037">
          <cell r="A1037" t="str">
            <v>CCG01V</v>
          </cell>
          <cell r="B1037" t="str">
            <v>NHS SOUTHPORT AND FORMBY CCG</v>
          </cell>
          <cell r="C1037" t="str">
            <v>DOHCLS</v>
          </cell>
          <cell r="D1037" t="str">
            <v>T</v>
          </cell>
          <cell r="E1037" t="str">
            <v xml:space="preserve">CLS - DEPARTMENT OF HEALTH                        </v>
          </cell>
          <cell r="F1037" t="str">
            <v>N</v>
          </cell>
          <cell r="G1037" t="str">
            <v>N</v>
          </cell>
          <cell r="H1037" t="str">
            <v>N</v>
          </cell>
          <cell r="I1037" t="str">
            <v>N</v>
          </cell>
          <cell r="J1037" t="str">
            <v>N</v>
          </cell>
          <cell r="K1037" t="str">
            <v>N</v>
          </cell>
          <cell r="L1037" t="str">
            <v>N</v>
          </cell>
          <cell r="M1037" t="str">
            <v>N</v>
          </cell>
          <cell r="N1037" t="str">
            <v>N</v>
          </cell>
          <cell r="O1037" t="str">
            <v>N</v>
          </cell>
          <cell r="P1037" t="str">
            <v>N</v>
          </cell>
          <cell r="Q1037" t="str">
            <v>N</v>
          </cell>
          <cell r="R1037">
            <v>0</v>
          </cell>
        </row>
        <row r="1038">
          <cell r="A1038" t="str">
            <v>CCG01W</v>
          </cell>
          <cell r="B1038" t="str">
            <v>NHS STOCKPORT CCG</v>
          </cell>
          <cell r="C1038" t="str">
            <v>DOHCLS</v>
          </cell>
          <cell r="D1038" t="str">
            <v>T</v>
          </cell>
          <cell r="E1038" t="str">
            <v xml:space="preserve">CLS - DEPARTMENT OF HEALTH                        </v>
          </cell>
          <cell r="F1038" t="str">
            <v>N</v>
          </cell>
          <cell r="G1038" t="str">
            <v>N</v>
          </cell>
          <cell r="H1038" t="str">
            <v>N</v>
          </cell>
          <cell r="I1038" t="str">
            <v>N</v>
          </cell>
          <cell r="J1038" t="str">
            <v>N</v>
          </cell>
          <cell r="K1038" t="str">
            <v>N</v>
          </cell>
          <cell r="L1038" t="str">
            <v>N</v>
          </cell>
          <cell r="M1038" t="str">
            <v>N</v>
          </cell>
          <cell r="N1038" t="str">
            <v>N</v>
          </cell>
          <cell r="O1038" t="str">
            <v>N</v>
          </cell>
          <cell r="P1038" t="str">
            <v>N</v>
          </cell>
          <cell r="Q1038" t="str">
            <v>N</v>
          </cell>
          <cell r="R1038">
            <v>0</v>
          </cell>
        </row>
        <row r="1039">
          <cell r="A1039" t="str">
            <v>CCG01X</v>
          </cell>
          <cell r="B1039" t="str">
            <v>NHS ST HELENS CCG</v>
          </cell>
          <cell r="C1039" t="str">
            <v>DOHCLS</v>
          </cell>
          <cell r="D1039" t="str">
            <v>T</v>
          </cell>
          <cell r="E1039" t="str">
            <v xml:space="preserve">CLS - DEPARTMENT OF HEALTH                        </v>
          </cell>
          <cell r="F1039" t="str">
            <v>N</v>
          </cell>
          <cell r="G1039" t="str">
            <v>N</v>
          </cell>
          <cell r="H1039" t="str">
            <v>N</v>
          </cell>
          <cell r="I1039" t="str">
            <v>N</v>
          </cell>
          <cell r="J1039" t="str">
            <v>N</v>
          </cell>
          <cell r="K1039" t="str">
            <v>N</v>
          </cell>
          <cell r="L1039" t="str">
            <v>N</v>
          </cell>
          <cell r="M1039" t="str">
            <v>N</v>
          </cell>
          <cell r="N1039" t="str">
            <v>N</v>
          </cell>
          <cell r="O1039" t="str">
            <v>N</v>
          </cell>
          <cell r="P1039" t="str">
            <v>N</v>
          </cell>
          <cell r="Q1039" t="str">
            <v>N</v>
          </cell>
          <cell r="R1039">
            <v>0</v>
          </cell>
        </row>
        <row r="1040">
          <cell r="A1040" t="str">
            <v>CCG01Y</v>
          </cell>
          <cell r="B1040" t="str">
            <v>NHS TAMESIDE AND GLOSSOP CCG</v>
          </cell>
          <cell r="C1040" t="str">
            <v>DOHCLS</v>
          </cell>
          <cell r="D1040" t="str">
            <v>T</v>
          </cell>
          <cell r="E1040" t="str">
            <v xml:space="preserve">CLS - DEPARTMENT OF HEALTH                        </v>
          </cell>
          <cell r="F1040" t="str">
            <v>N</v>
          </cell>
          <cell r="G1040" t="str">
            <v>N</v>
          </cell>
          <cell r="H1040" t="str">
            <v>N</v>
          </cell>
          <cell r="I1040" t="str">
            <v>N</v>
          </cell>
          <cell r="J1040" t="str">
            <v>N</v>
          </cell>
          <cell r="K1040" t="str">
            <v>N</v>
          </cell>
          <cell r="L1040" t="str">
            <v>N</v>
          </cell>
          <cell r="M1040" t="str">
            <v>N</v>
          </cell>
          <cell r="N1040" t="str">
            <v>N</v>
          </cell>
          <cell r="O1040" t="str">
            <v>N</v>
          </cell>
          <cell r="P1040" t="str">
            <v>N</v>
          </cell>
          <cell r="Q1040" t="str">
            <v>N</v>
          </cell>
          <cell r="R1040">
            <v>0</v>
          </cell>
        </row>
        <row r="1041">
          <cell r="A1041" t="str">
            <v>CCG02A</v>
          </cell>
          <cell r="B1041" t="str">
            <v>NHS TRAFFORD CCG</v>
          </cell>
          <cell r="C1041" t="str">
            <v>DOHCLS</v>
          </cell>
          <cell r="D1041" t="str">
            <v>T</v>
          </cell>
          <cell r="E1041" t="str">
            <v xml:space="preserve">CLS - DEPARTMENT OF HEALTH                        </v>
          </cell>
          <cell r="F1041" t="str">
            <v>N</v>
          </cell>
          <cell r="G1041" t="str">
            <v>N</v>
          </cell>
          <cell r="H1041" t="str">
            <v>N</v>
          </cell>
          <cell r="I1041" t="str">
            <v>N</v>
          </cell>
          <cell r="J1041" t="str">
            <v>N</v>
          </cell>
          <cell r="K1041" t="str">
            <v>N</v>
          </cell>
          <cell r="L1041" t="str">
            <v>N</v>
          </cell>
          <cell r="M1041" t="str">
            <v>N</v>
          </cell>
          <cell r="N1041" t="str">
            <v>N</v>
          </cell>
          <cell r="O1041" t="str">
            <v>N</v>
          </cell>
          <cell r="P1041" t="str">
            <v>N</v>
          </cell>
          <cell r="Q1041" t="str">
            <v>N</v>
          </cell>
          <cell r="R1041">
            <v>0</v>
          </cell>
        </row>
        <row r="1042">
          <cell r="A1042" t="str">
            <v>CCG02D</v>
          </cell>
          <cell r="B1042" t="str">
            <v>NHS VALE ROYAL CCG</v>
          </cell>
          <cell r="C1042" t="str">
            <v>DOHCLS</v>
          </cell>
          <cell r="D1042" t="str">
            <v>T</v>
          </cell>
          <cell r="E1042" t="str">
            <v xml:space="preserve">CLS - DEPARTMENT OF HEALTH                        </v>
          </cell>
          <cell r="F1042" t="str">
            <v>N</v>
          </cell>
          <cell r="G1042" t="str">
            <v>N</v>
          </cell>
          <cell r="H1042" t="str">
            <v>N</v>
          </cell>
          <cell r="I1042" t="str">
            <v>N</v>
          </cell>
          <cell r="J1042" t="str">
            <v>N</v>
          </cell>
          <cell r="K1042" t="str">
            <v>N</v>
          </cell>
          <cell r="L1042" t="str">
            <v>N</v>
          </cell>
          <cell r="M1042" t="str">
            <v>N</v>
          </cell>
          <cell r="N1042" t="str">
            <v>N</v>
          </cell>
          <cell r="O1042" t="str">
            <v>N</v>
          </cell>
          <cell r="P1042" t="str">
            <v>N</v>
          </cell>
          <cell r="Q1042" t="str">
            <v>N</v>
          </cell>
          <cell r="R1042">
            <v>0</v>
          </cell>
        </row>
        <row r="1043">
          <cell r="A1043" t="str">
            <v>CCG02E</v>
          </cell>
          <cell r="B1043" t="str">
            <v>NHS WARRINGTON CCG</v>
          </cell>
          <cell r="C1043" t="str">
            <v>DOHCLS</v>
          </cell>
          <cell r="D1043" t="str">
            <v>T</v>
          </cell>
          <cell r="E1043" t="str">
            <v xml:space="preserve">CLS - DEPARTMENT OF HEALTH                        </v>
          </cell>
          <cell r="F1043" t="str">
            <v>N</v>
          </cell>
          <cell r="G1043" t="str">
            <v>N</v>
          </cell>
          <cell r="H1043" t="str">
            <v>N</v>
          </cell>
          <cell r="I1043" t="str">
            <v>N</v>
          </cell>
          <cell r="J1043" t="str">
            <v>N</v>
          </cell>
          <cell r="K1043" t="str">
            <v>N</v>
          </cell>
          <cell r="L1043" t="str">
            <v>N</v>
          </cell>
          <cell r="M1043" t="str">
            <v>N</v>
          </cell>
          <cell r="N1043" t="str">
            <v>N</v>
          </cell>
          <cell r="O1043" t="str">
            <v>N</v>
          </cell>
          <cell r="P1043" t="str">
            <v>N</v>
          </cell>
          <cell r="Q1043" t="str">
            <v>N</v>
          </cell>
          <cell r="R1043">
            <v>0</v>
          </cell>
        </row>
        <row r="1044">
          <cell r="A1044" t="str">
            <v>CCG02F</v>
          </cell>
          <cell r="B1044" t="str">
            <v>NHS WEST CHESHIRE CCG</v>
          </cell>
          <cell r="C1044" t="str">
            <v>DOHCLS</v>
          </cell>
          <cell r="D1044" t="str">
            <v>T</v>
          </cell>
          <cell r="E1044" t="str">
            <v xml:space="preserve">CLS - DEPARTMENT OF HEALTH                        </v>
          </cell>
          <cell r="F1044" t="str">
            <v>N</v>
          </cell>
          <cell r="G1044" t="str">
            <v>N</v>
          </cell>
          <cell r="H1044" t="str">
            <v>N</v>
          </cell>
          <cell r="I1044" t="str">
            <v>N</v>
          </cell>
          <cell r="J1044" t="str">
            <v>N</v>
          </cell>
          <cell r="K1044" t="str">
            <v>N</v>
          </cell>
          <cell r="L1044" t="str">
            <v>N</v>
          </cell>
          <cell r="M1044" t="str">
            <v>N</v>
          </cell>
          <cell r="N1044" t="str">
            <v>N</v>
          </cell>
          <cell r="O1044" t="str">
            <v>N</v>
          </cell>
          <cell r="P1044" t="str">
            <v>N</v>
          </cell>
          <cell r="Q1044" t="str">
            <v>N</v>
          </cell>
          <cell r="R1044">
            <v>0</v>
          </cell>
        </row>
        <row r="1045">
          <cell r="A1045" t="str">
            <v>CCG02G</v>
          </cell>
          <cell r="B1045" t="str">
            <v>NHS WEST LANCASHIRE CCG</v>
          </cell>
          <cell r="C1045" t="str">
            <v>DOHCLS</v>
          </cell>
          <cell r="D1045" t="str">
            <v>T</v>
          </cell>
          <cell r="E1045" t="str">
            <v xml:space="preserve">CLS - DEPARTMENT OF HEALTH                        </v>
          </cell>
          <cell r="F1045" t="str">
            <v>N</v>
          </cell>
          <cell r="G1045" t="str">
            <v>N</v>
          </cell>
          <cell r="H1045" t="str">
            <v>N</v>
          </cell>
          <cell r="I1045" t="str">
            <v>N</v>
          </cell>
          <cell r="J1045" t="str">
            <v>N</v>
          </cell>
          <cell r="K1045" t="str">
            <v>N</v>
          </cell>
          <cell r="L1045" t="str">
            <v>N</v>
          </cell>
          <cell r="M1045" t="str">
            <v>N</v>
          </cell>
          <cell r="N1045" t="str">
            <v>N</v>
          </cell>
          <cell r="O1045" t="str">
            <v>N</v>
          </cell>
          <cell r="P1045" t="str">
            <v>N</v>
          </cell>
          <cell r="Q1045" t="str">
            <v>N</v>
          </cell>
          <cell r="R1045">
            <v>0</v>
          </cell>
        </row>
        <row r="1046">
          <cell r="A1046" t="str">
            <v>CCG02H</v>
          </cell>
          <cell r="B1046" t="str">
            <v>NHS WIGAN BOROUGH CCG</v>
          </cell>
          <cell r="C1046" t="str">
            <v>DOHCLS</v>
          </cell>
          <cell r="D1046" t="str">
            <v>T</v>
          </cell>
          <cell r="E1046" t="str">
            <v xml:space="preserve">CLS - DEPARTMENT OF HEALTH                        </v>
          </cell>
          <cell r="F1046" t="str">
            <v>N</v>
          </cell>
          <cell r="G1046" t="str">
            <v>N</v>
          </cell>
          <cell r="H1046" t="str">
            <v>N</v>
          </cell>
          <cell r="I1046" t="str">
            <v>N</v>
          </cell>
          <cell r="J1046" t="str">
            <v>N</v>
          </cell>
          <cell r="K1046" t="str">
            <v>N</v>
          </cell>
          <cell r="L1046" t="str">
            <v>N</v>
          </cell>
          <cell r="M1046" t="str">
            <v>N</v>
          </cell>
          <cell r="N1046" t="str">
            <v>N</v>
          </cell>
          <cell r="O1046" t="str">
            <v>N</v>
          </cell>
          <cell r="P1046" t="str">
            <v>N</v>
          </cell>
          <cell r="Q1046" t="str">
            <v>N</v>
          </cell>
          <cell r="R1046">
            <v>0</v>
          </cell>
        </row>
        <row r="1047">
          <cell r="A1047" t="str">
            <v>CCG02M</v>
          </cell>
          <cell r="B1047" t="str">
            <v>NHS FYLDE &amp; WYRE CCG</v>
          </cell>
          <cell r="C1047" t="str">
            <v>DOHCLS</v>
          </cell>
          <cell r="D1047" t="str">
            <v>T</v>
          </cell>
          <cell r="E1047" t="str">
            <v xml:space="preserve">CLS - DEPARTMENT OF HEALTH                        </v>
          </cell>
          <cell r="F1047" t="str">
            <v>N</v>
          </cell>
          <cell r="G1047" t="str">
            <v>N</v>
          </cell>
          <cell r="H1047" t="str">
            <v>N</v>
          </cell>
          <cell r="I1047" t="str">
            <v>N</v>
          </cell>
          <cell r="J1047" t="str">
            <v>N</v>
          </cell>
          <cell r="K1047" t="str">
            <v>N</v>
          </cell>
          <cell r="L1047" t="str">
            <v>N</v>
          </cell>
          <cell r="M1047" t="str">
            <v>N</v>
          </cell>
          <cell r="N1047" t="str">
            <v>N</v>
          </cell>
          <cell r="O1047" t="str">
            <v>N</v>
          </cell>
          <cell r="P1047" t="str">
            <v>N</v>
          </cell>
          <cell r="Q1047" t="str">
            <v>N</v>
          </cell>
          <cell r="R1047">
            <v>0</v>
          </cell>
        </row>
        <row r="1048">
          <cell r="A1048" t="str">
            <v>CCG02N</v>
          </cell>
          <cell r="B1048" t="str">
            <v>NHS AIREDALE, WHARFDALE AND CRAVEN CCG</v>
          </cell>
          <cell r="C1048" t="str">
            <v>DOHCLS</v>
          </cell>
          <cell r="D1048" t="str">
            <v>T</v>
          </cell>
          <cell r="E1048" t="str">
            <v xml:space="preserve">CLS - DEPARTMENT OF HEALTH                        </v>
          </cell>
          <cell r="F1048" t="str">
            <v>N</v>
          </cell>
          <cell r="G1048" t="str">
            <v>N</v>
          </cell>
          <cell r="H1048" t="str">
            <v>N</v>
          </cell>
          <cell r="I1048" t="str">
            <v>N</v>
          </cell>
          <cell r="J1048" t="str">
            <v>N</v>
          </cell>
          <cell r="K1048" t="str">
            <v>N</v>
          </cell>
          <cell r="L1048" t="str">
            <v>N</v>
          </cell>
          <cell r="M1048" t="str">
            <v>N</v>
          </cell>
          <cell r="N1048" t="str">
            <v>N</v>
          </cell>
          <cell r="O1048" t="str">
            <v>N</v>
          </cell>
          <cell r="P1048" t="str">
            <v>N</v>
          </cell>
          <cell r="Q1048" t="str">
            <v>N</v>
          </cell>
          <cell r="R1048">
            <v>0</v>
          </cell>
        </row>
        <row r="1049">
          <cell r="A1049" t="str">
            <v>CCG02P</v>
          </cell>
          <cell r="B1049" t="str">
            <v>NHS BARNSLEY CCG</v>
          </cell>
          <cell r="C1049" t="str">
            <v>DOHCLS</v>
          </cell>
          <cell r="D1049" t="str">
            <v>T</v>
          </cell>
          <cell r="E1049" t="str">
            <v xml:space="preserve">CLS - DEPARTMENT OF HEALTH                        </v>
          </cell>
          <cell r="F1049" t="str">
            <v>N</v>
          </cell>
          <cell r="G1049" t="str">
            <v>N</v>
          </cell>
          <cell r="H1049" t="str">
            <v>N</v>
          </cell>
          <cell r="I1049" t="str">
            <v>N</v>
          </cell>
          <cell r="J1049" t="str">
            <v>N</v>
          </cell>
          <cell r="K1049" t="str">
            <v>N</v>
          </cell>
          <cell r="L1049" t="str">
            <v>N</v>
          </cell>
          <cell r="M1049" t="str">
            <v>N</v>
          </cell>
          <cell r="N1049" t="str">
            <v>N</v>
          </cell>
          <cell r="O1049" t="str">
            <v>N</v>
          </cell>
          <cell r="P1049" t="str">
            <v>N</v>
          </cell>
          <cell r="Q1049" t="str">
            <v>N</v>
          </cell>
          <cell r="R1049">
            <v>0</v>
          </cell>
        </row>
        <row r="1050">
          <cell r="A1050" t="str">
            <v>CCG02Q</v>
          </cell>
          <cell r="B1050" t="str">
            <v>NHS BASSETLAW CCG</v>
          </cell>
          <cell r="C1050" t="str">
            <v>DOHCLS</v>
          </cell>
          <cell r="D1050" t="str">
            <v>T</v>
          </cell>
          <cell r="E1050" t="str">
            <v xml:space="preserve">CLS - DEPARTMENT OF HEALTH                        </v>
          </cell>
          <cell r="F1050" t="str">
            <v>N</v>
          </cell>
          <cell r="G1050" t="str">
            <v>N</v>
          </cell>
          <cell r="H1050" t="str">
            <v>N</v>
          </cell>
          <cell r="I1050" t="str">
            <v>N</v>
          </cell>
          <cell r="J1050" t="str">
            <v>N</v>
          </cell>
          <cell r="K1050" t="str">
            <v>N</v>
          </cell>
          <cell r="L1050" t="str">
            <v>N</v>
          </cell>
          <cell r="M1050" t="str">
            <v>N</v>
          </cell>
          <cell r="N1050" t="str">
            <v>N</v>
          </cell>
          <cell r="O1050" t="str">
            <v>N</v>
          </cell>
          <cell r="P1050" t="str">
            <v>N</v>
          </cell>
          <cell r="Q1050" t="str">
            <v>N</v>
          </cell>
          <cell r="R1050">
            <v>0</v>
          </cell>
        </row>
        <row r="1051">
          <cell r="A1051" t="str">
            <v>CCG02R</v>
          </cell>
          <cell r="B1051" t="str">
            <v>NHS BRADFORD DISTRICTS CCG</v>
          </cell>
          <cell r="C1051" t="str">
            <v>DOHCLS</v>
          </cell>
          <cell r="D1051" t="str">
            <v>T</v>
          </cell>
          <cell r="E1051" t="str">
            <v xml:space="preserve">CLS - DEPARTMENT OF HEALTH                        </v>
          </cell>
          <cell r="F1051" t="str">
            <v>N</v>
          </cell>
          <cell r="G1051" t="str">
            <v>N</v>
          </cell>
          <cell r="H1051" t="str">
            <v>N</v>
          </cell>
          <cell r="I1051" t="str">
            <v>N</v>
          </cell>
          <cell r="J1051" t="str">
            <v>N</v>
          </cell>
          <cell r="K1051" t="str">
            <v>N</v>
          </cell>
          <cell r="L1051" t="str">
            <v>N</v>
          </cell>
          <cell r="M1051" t="str">
            <v>N</v>
          </cell>
          <cell r="N1051" t="str">
            <v>N</v>
          </cell>
          <cell r="O1051" t="str">
            <v>N</v>
          </cell>
          <cell r="P1051" t="str">
            <v>N</v>
          </cell>
          <cell r="Q1051" t="str">
            <v>N</v>
          </cell>
          <cell r="R1051">
            <v>0</v>
          </cell>
        </row>
        <row r="1052">
          <cell r="A1052" t="str">
            <v>CCG02T</v>
          </cell>
          <cell r="B1052" t="str">
            <v>NHS CALDERDALE CCG</v>
          </cell>
          <cell r="C1052" t="str">
            <v>DOHCLS</v>
          </cell>
          <cell r="D1052" t="str">
            <v>T</v>
          </cell>
          <cell r="E1052" t="str">
            <v xml:space="preserve">CLS - DEPARTMENT OF HEALTH                        </v>
          </cell>
          <cell r="F1052" t="str">
            <v>N</v>
          </cell>
          <cell r="G1052" t="str">
            <v>N</v>
          </cell>
          <cell r="H1052" t="str">
            <v>N</v>
          </cell>
          <cell r="I1052" t="str">
            <v>N</v>
          </cell>
          <cell r="J1052" t="str">
            <v>N</v>
          </cell>
          <cell r="K1052" t="str">
            <v>N</v>
          </cell>
          <cell r="L1052" t="str">
            <v>N</v>
          </cell>
          <cell r="M1052" t="str">
            <v>N</v>
          </cell>
          <cell r="N1052" t="str">
            <v>N</v>
          </cell>
          <cell r="O1052" t="str">
            <v>N</v>
          </cell>
          <cell r="P1052" t="str">
            <v>N</v>
          </cell>
          <cell r="Q1052" t="str">
            <v>N</v>
          </cell>
          <cell r="R1052">
            <v>0</v>
          </cell>
        </row>
        <row r="1053">
          <cell r="A1053" t="str">
            <v>CCG02V</v>
          </cell>
          <cell r="B1053" t="str">
            <v>NHS LEEDS NORTH CCG</v>
          </cell>
          <cell r="C1053" t="str">
            <v>DOHCLS</v>
          </cell>
          <cell r="D1053" t="str">
            <v>T</v>
          </cell>
          <cell r="E1053" t="str">
            <v xml:space="preserve">CLS - DEPARTMENT OF HEALTH                        </v>
          </cell>
          <cell r="F1053" t="str">
            <v>N</v>
          </cell>
          <cell r="G1053" t="str">
            <v>N</v>
          </cell>
          <cell r="H1053" t="str">
            <v>N</v>
          </cell>
          <cell r="I1053" t="str">
            <v>N</v>
          </cell>
          <cell r="J1053" t="str">
            <v>N</v>
          </cell>
          <cell r="K1053" t="str">
            <v>N</v>
          </cell>
          <cell r="L1053" t="str">
            <v>N</v>
          </cell>
          <cell r="M1053" t="str">
            <v>N</v>
          </cell>
          <cell r="N1053" t="str">
            <v>N</v>
          </cell>
          <cell r="O1053" t="str">
            <v>N</v>
          </cell>
          <cell r="P1053" t="str">
            <v>N</v>
          </cell>
          <cell r="Q1053" t="str">
            <v>N</v>
          </cell>
          <cell r="R1053">
            <v>0</v>
          </cell>
        </row>
        <row r="1054">
          <cell r="A1054" t="str">
            <v>CCG02W</v>
          </cell>
          <cell r="B1054" t="str">
            <v>NHS BRADFORD CITY CCG</v>
          </cell>
          <cell r="C1054" t="str">
            <v>DOHCLS</v>
          </cell>
          <cell r="D1054" t="str">
            <v>T</v>
          </cell>
          <cell r="E1054" t="str">
            <v xml:space="preserve">CLS - DEPARTMENT OF HEALTH                        </v>
          </cell>
          <cell r="F1054" t="str">
            <v>N</v>
          </cell>
          <cell r="G1054" t="str">
            <v>N</v>
          </cell>
          <cell r="H1054" t="str">
            <v>N</v>
          </cell>
          <cell r="I1054" t="str">
            <v>N</v>
          </cell>
          <cell r="J1054" t="str">
            <v>N</v>
          </cell>
          <cell r="K1054" t="str">
            <v>N</v>
          </cell>
          <cell r="L1054" t="str">
            <v>N</v>
          </cell>
          <cell r="M1054" t="str">
            <v>N</v>
          </cell>
          <cell r="N1054" t="str">
            <v>N</v>
          </cell>
          <cell r="O1054" t="str">
            <v>N</v>
          </cell>
          <cell r="P1054" t="str">
            <v>N</v>
          </cell>
          <cell r="Q1054" t="str">
            <v>N</v>
          </cell>
          <cell r="R1054">
            <v>0</v>
          </cell>
        </row>
        <row r="1055">
          <cell r="A1055" t="str">
            <v>CCG02X</v>
          </cell>
          <cell r="B1055" t="str">
            <v>NHS DONCASTER CCG</v>
          </cell>
          <cell r="C1055" t="str">
            <v>DOHCLS</v>
          </cell>
          <cell r="D1055" t="str">
            <v>T</v>
          </cell>
          <cell r="E1055" t="str">
            <v xml:space="preserve">CLS - DEPARTMENT OF HEALTH                        </v>
          </cell>
          <cell r="F1055" t="str">
            <v>N</v>
          </cell>
          <cell r="G1055" t="str">
            <v>N</v>
          </cell>
          <cell r="H1055" t="str">
            <v>N</v>
          </cell>
          <cell r="I1055" t="str">
            <v>N</v>
          </cell>
          <cell r="J1055" t="str">
            <v>N</v>
          </cell>
          <cell r="K1055" t="str">
            <v>N</v>
          </cell>
          <cell r="L1055" t="str">
            <v>N</v>
          </cell>
          <cell r="M1055" t="str">
            <v>N</v>
          </cell>
          <cell r="N1055" t="str">
            <v>N</v>
          </cell>
          <cell r="O1055" t="str">
            <v>N</v>
          </cell>
          <cell r="P1055" t="str">
            <v>N</v>
          </cell>
          <cell r="Q1055" t="str">
            <v>N</v>
          </cell>
          <cell r="R1055">
            <v>0</v>
          </cell>
        </row>
        <row r="1056">
          <cell r="A1056" t="str">
            <v>CCG02Y</v>
          </cell>
          <cell r="B1056" t="str">
            <v>NHS EAST RIDING OF YORKSHIRE CCG</v>
          </cell>
          <cell r="C1056" t="str">
            <v>DOHCLS</v>
          </cell>
          <cell r="D1056" t="str">
            <v>T</v>
          </cell>
          <cell r="E1056" t="str">
            <v xml:space="preserve">CLS - DEPARTMENT OF HEALTH                        </v>
          </cell>
          <cell r="F1056" t="str">
            <v>N</v>
          </cell>
          <cell r="G1056" t="str">
            <v>N</v>
          </cell>
          <cell r="H1056" t="str">
            <v>N</v>
          </cell>
          <cell r="I1056" t="str">
            <v>N</v>
          </cell>
          <cell r="J1056" t="str">
            <v>N</v>
          </cell>
          <cell r="K1056" t="str">
            <v>N</v>
          </cell>
          <cell r="L1056" t="str">
            <v>N</v>
          </cell>
          <cell r="M1056" t="str">
            <v>N</v>
          </cell>
          <cell r="N1056" t="str">
            <v>N</v>
          </cell>
          <cell r="O1056" t="str">
            <v>N</v>
          </cell>
          <cell r="P1056" t="str">
            <v>N</v>
          </cell>
          <cell r="Q1056" t="str">
            <v>N</v>
          </cell>
          <cell r="R1056">
            <v>0</v>
          </cell>
        </row>
        <row r="1057">
          <cell r="A1057" t="str">
            <v>CCG03A</v>
          </cell>
          <cell r="B1057" t="str">
            <v>NHS GREATER HUDDERSFIELD CCG</v>
          </cell>
          <cell r="C1057" t="str">
            <v>DOHCLS</v>
          </cell>
          <cell r="D1057" t="str">
            <v>T</v>
          </cell>
          <cell r="E1057" t="str">
            <v xml:space="preserve">CLS - DEPARTMENT OF HEALTH                        </v>
          </cell>
          <cell r="F1057" t="str">
            <v>N</v>
          </cell>
          <cell r="G1057" t="str">
            <v>N</v>
          </cell>
          <cell r="H1057" t="str">
            <v>N</v>
          </cell>
          <cell r="I1057" t="str">
            <v>N</v>
          </cell>
          <cell r="J1057" t="str">
            <v>N</v>
          </cell>
          <cell r="K1057" t="str">
            <v>N</v>
          </cell>
          <cell r="L1057" t="str">
            <v>N</v>
          </cell>
          <cell r="M1057" t="str">
            <v>N</v>
          </cell>
          <cell r="N1057" t="str">
            <v>N</v>
          </cell>
          <cell r="O1057" t="str">
            <v>N</v>
          </cell>
          <cell r="P1057" t="str">
            <v>N</v>
          </cell>
          <cell r="Q1057" t="str">
            <v>N</v>
          </cell>
          <cell r="R1057">
            <v>0</v>
          </cell>
        </row>
        <row r="1058">
          <cell r="A1058" t="str">
            <v>CCG03C</v>
          </cell>
          <cell r="B1058" t="str">
            <v>NHS LEEDS WEST CCG</v>
          </cell>
          <cell r="C1058" t="str">
            <v>DOHCLS</v>
          </cell>
          <cell r="D1058" t="str">
            <v>T</v>
          </cell>
          <cell r="E1058" t="str">
            <v xml:space="preserve">CLS - DEPARTMENT OF HEALTH                        </v>
          </cell>
          <cell r="F1058" t="str">
            <v>N</v>
          </cell>
          <cell r="G1058" t="str">
            <v>N</v>
          </cell>
          <cell r="H1058" t="str">
            <v>N</v>
          </cell>
          <cell r="I1058" t="str">
            <v>N</v>
          </cell>
          <cell r="J1058" t="str">
            <v>N</v>
          </cell>
          <cell r="K1058" t="str">
            <v>N</v>
          </cell>
          <cell r="L1058" t="str">
            <v>N</v>
          </cell>
          <cell r="M1058" t="str">
            <v>N</v>
          </cell>
          <cell r="N1058" t="str">
            <v>N</v>
          </cell>
          <cell r="O1058" t="str">
            <v>N</v>
          </cell>
          <cell r="P1058" t="str">
            <v>N</v>
          </cell>
          <cell r="Q1058" t="str">
            <v>N</v>
          </cell>
          <cell r="R1058">
            <v>0</v>
          </cell>
        </row>
        <row r="1059">
          <cell r="A1059" t="str">
            <v>CCG03D</v>
          </cell>
          <cell r="B1059" t="str">
            <v>NHS HAMBLETON, RICHMONDSHIRE AND WHITBY CCG</v>
          </cell>
          <cell r="C1059" t="str">
            <v>DOHCLS</v>
          </cell>
          <cell r="D1059" t="str">
            <v>T</v>
          </cell>
          <cell r="E1059" t="str">
            <v xml:space="preserve">CLS - DEPARTMENT OF HEALTH                        </v>
          </cell>
          <cell r="F1059" t="str">
            <v>N</v>
          </cell>
          <cell r="G1059" t="str">
            <v>N</v>
          </cell>
          <cell r="H1059" t="str">
            <v>N</v>
          </cell>
          <cell r="I1059" t="str">
            <v>N</v>
          </cell>
          <cell r="J1059" t="str">
            <v>N</v>
          </cell>
          <cell r="K1059" t="str">
            <v>N</v>
          </cell>
          <cell r="L1059" t="str">
            <v>N</v>
          </cell>
          <cell r="M1059" t="str">
            <v>N</v>
          </cell>
          <cell r="N1059" t="str">
            <v>N</v>
          </cell>
          <cell r="O1059" t="str">
            <v>N</v>
          </cell>
          <cell r="P1059" t="str">
            <v>N</v>
          </cell>
          <cell r="Q1059" t="str">
            <v>N</v>
          </cell>
          <cell r="R1059">
            <v>0</v>
          </cell>
        </row>
        <row r="1060">
          <cell r="A1060" t="str">
            <v>CCG03E</v>
          </cell>
          <cell r="B1060" t="str">
            <v>NHS HARROGATE AND RURAL DISTRICT CCG</v>
          </cell>
          <cell r="C1060" t="str">
            <v>DOHCLS</v>
          </cell>
          <cell r="D1060" t="str">
            <v>T</v>
          </cell>
          <cell r="E1060" t="str">
            <v xml:space="preserve">CLS - DEPARTMENT OF HEALTH                        </v>
          </cell>
          <cell r="F1060" t="str">
            <v>N</v>
          </cell>
          <cell r="G1060" t="str">
            <v>N</v>
          </cell>
          <cell r="H1060" t="str">
            <v>N</v>
          </cell>
          <cell r="I1060" t="str">
            <v>N</v>
          </cell>
          <cell r="J1060" t="str">
            <v>N</v>
          </cell>
          <cell r="K1060" t="str">
            <v>N</v>
          </cell>
          <cell r="L1060" t="str">
            <v>N</v>
          </cell>
          <cell r="M1060" t="str">
            <v>N</v>
          </cell>
          <cell r="N1060" t="str">
            <v>N</v>
          </cell>
          <cell r="O1060" t="str">
            <v>N</v>
          </cell>
          <cell r="P1060" t="str">
            <v>N</v>
          </cell>
          <cell r="Q1060" t="str">
            <v>N</v>
          </cell>
          <cell r="R1060">
            <v>0</v>
          </cell>
        </row>
        <row r="1061">
          <cell r="A1061" t="str">
            <v>CCG03F</v>
          </cell>
          <cell r="B1061" t="str">
            <v>NHS HULL CCG</v>
          </cell>
          <cell r="C1061" t="str">
            <v>DOHCLS</v>
          </cell>
          <cell r="D1061" t="str">
            <v>T</v>
          </cell>
          <cell r="E1061" t="str">
            <v xml:space="preserve">CLS - DEPARTMENT OF HEALTH                        </v>
          </cell>
          <cell r="F1061" t="str">
            <v>N</v>
          </cell>
          <cell r="G1061" t="str">
            <v>N</v>
          </cell>
          <cell r="H1061" t="str">
            <v>N</v>
          </cell>
          <cell r="I1061" t="str">
            <v>N</v>
          </cell>
          <cell r="J1061" t="str">
            <v>N</v>
          </cell>
          <cell r="K1061" t="str">
            <v>N</v>
          </cell>
          <cell r="L1061" t="str">
            <v>N</v>
          </cell>
          <cell r="M1061" t="str">
            <v>N</v>
          </cell>
          <cell r="N1061" t="str">
            <v>N</v>
          </cell>
          <cell r="O1061" t="str">
            <v>N</v>
          </cell>
          <cell r="P1061" t="str">
            <v>N</v>
          </cell>
          <cell r="Q1061" t="str">
            <v>N</v>
          </cell>
          <cell r="R1061">
            <v>0</v>
          </cell>
        </row>
        <row r="1062">
          <cell r="A1062" t="str">
            <v>CCG03G</v>
          </cell>
          <cell r="B1062" t="str">
            <v>NHS LEEDS SOUTH AND EAST CCG</v>
          </cell>
          <cell r="C1062" t="str">
            <v>DOHCLS</v>
          </cell>
          <cell r="D1062" t="str">
            <v>T</v>
          </cell>
          <cell r="E1062" t="str">
            <v xml:space="preserve">CLS - DEPARTMENT OF HEALTH                        </v>
          </cell>
          <cell r="F1062" t="str">
            <v>N</v>
          </cell>
          <cell r="G1062" t="str">
            <v>N</v>
          </cell>
          <cell r="H1062" t="str">
            <v>N</v>
          </cell>
          <cell r="I1062" t="str">
            <v>N</v>
          </cell>
          <cell r="J1062" t="str">
            <v>N</v>
          </cell>
          <cell r="K1062" t="str">
            <v>N</v>
          </cell>
          <cell r="L1062" t="str">
            <v>N</v>
          </cell>
          <cell r="M1062" t="str">
            <v>N</v>
          </cell>
          <cell r="N1062" t="str">
            <v>N</v>
          </cell>
          <cell r="O1062" t="str">
            <v>N</v>
          </cell>
          <cell r="P1062" t="str">
            <v>N</v>
          </cell>
          <cell r="Q1062" t="str">
            <v>N</v>
          </cell>
          <cell r="R1062">
            <v>0</v>
          </cell>
        </row>
        <row r="1063">
          <cell r="A1063" t="str">
            <v>CCG03H</v>
          </cell>
          <cell r="B1063" t="str">
            <v>NHS NORTH EAST LINCOLNSHIRE CCG</v>
          </cell>
          <cell r="C1063" t="str">
            <v>DOHCLS</v>
          </cell>
          <cell r="D1063" t="str">
            <v>T</v>
          </cell>
          <cell r="E1063" t="str">
            <v xml:space="preserve">CLS - DEPARTMENT OF HEALTH                        </v>
          </cell>
          <cell r="F1063" t="str">
            <v>N</v>
          </cell>
          <cell r="G1063" t="str">
            <v>N</v>
          </cell>
          <cell r="H1063" t="str">
            <v>N</v>
          </cell>
          <cell r="I1063" t="str">
            <v>N</v>
          </cell>
          <cell r="J1063" t="str">
            <v>N</v>
          </cell>
          <cell r="K1063" t="str">
            <v>N</v>
          </cell>
          <cell r="L1063" t="str">
            <v>N</v>
          </cell>
          <cell r="M1063" t="str">
            <v>N</v>
          </cell>
          <cell r="N1063" t="str">
            <v>N</v>
          </cell>
          <cell r="O1063" t="str">
            <v>N</v>
          </cell>
          <cell r="P1063" t="str">
            <v>N</v>
          </cell>
          <cell r="Q1063" t="str">
            <v>N</v>
          </cell>
          <cell r="R1063">
            <v>0</v>
          </cell>
        </row>
        <row r="1064">
          <cell r="A1064" t="str">
            <v>CCG03J</v>
          </cell>
          <cell r="B1064" t="str">
            <v>NHS NORTH KIRKLEES CCG</v>
          </cell>
          <cell r="C1064" t="str">
            <v>DOHCLS</v>
          </cell>
          <cell r="D1064" t="str">
            <v>T</v>
          </cell>
          <cell r="E1064" t="str">
            <v xml:space="preserve">CLS - DEPARTMENT OF HEALTH                        </v>
          </cell>
          <cell r="F1064" t="str">
            <v>N</v>
          </cell>
          <cell r="G1064" t="str">
            <v>N</v>
          </cell>
          <cell r="H1064" t="str">
            <v>N</v>
          </cell>
          <cell r="I1064" t="str">
            <v>N</v>
          </cell>
          <cell r="J1064" t="str">
            <v>N</v>
          </cell>
          <cell r="K1064" t="str">
            <v>N</v>
          </cell>
          <cell r="L1064" t="str">
            <v>N</v>
          </cell>
          <cell r="M1064" t="str">
            <v>N</v>
          </cell>
          <cell r="N1064" t="str">
            <v>N</v>
          </cell>
          <cell r="O1064" t="str">
            <v>N</v>
          </cell>
          <cell r="P1064" t="str">
            <v>N</v>
          </cell>
          <cell r="Q1064" t="str">
            <v>N</v>
          </cell>
          <cell r="R1064">
            <v>0</v>
          </cell>
        </row>
        <row r="1065">
          <cell r="A1065" t="str">
            <v>CCG03K</v>
          </cell>
          <cell r="B1065" t="str">
            <v>NHS NORTH LINCOLNSHIRE CCG</v>
          </cell>
          <cell r="C1065" t="str">
            <v>DOHCLS</v>
          </cell>
          <cell r="D1065" t="str">
            <v>T</v>
          </cell>
          <cell r="E1065" t="str">
            <v xml:space="preserve">CLS - DEPARTMENT OF HEALTH                        </v>
          </cell>
          <cell r="F1065" t="str">
            <v>N</v>
          </cell>
          <cell r="G1065" t="str">
            <v>N</v>
          </cell>
          <cell r="H1065" t="str">
            <v>N</v>
          </cell>
          <cell r="I1065" t="str">
            <v>N</v>
          </cell>
          <cell r="J1065" t="str">
            <v>N</v>
          </cell>
          <cell r="K1065" t="str">
            <v>N</v>
          </cell>
          <cell r="L1065" t="str">
            <v>N</v>
          </cell>
          <cell r="M1065" t="str">
            <v>N</v>
          </cell>
          <cell r="N1065" t="str">
            <v>N</v>
          </cell>
          <cell r="O1065" t="str">
            <v>N</v>
          </cell>
          <cell r="P1065" t="str">
            <v>N</v>
          </cell>
          <cell r="Q1065" t="str">
            <v>N</v>
          </cell>
          <cell r="R1065">
            <v>0</v>
          </cell>
        </row>
        <row r="1066">
          <cell r="A1066" t="str">
            <v>CCG03L</v>
          </cell>
          <cell r="B1066" t="str">
            <v>NHS ROTHERHAM CCG</v>
          </cell>
          <cell r="C1066" t="str">
            <v>DOHCLS</v>
          </cell>
          <cell r="D1066" t="str">
            <v>T</v>
          </cell>
          <cell r="E1066" t="str">
            <v xml:space="preserve">CLS - DEPARTMENT OF HEALTH                        </v>
          </cell>
          <cell r="F1066" t="str">
            <v>N</v>
          </cell>
          <cell r="G1066" t="str">
            <v>N</v>
          </cell>
          <cell r="H1066" t="str">
            <v>N</v>
          </cell>
          <cell r="I1066" t="str">
            <v>N</v>
          </cell>
          <cell r="J1066" t="str">
            <v>N</v>
          </cell>
          <cell r="K1066" t="str">
            <v>N</v>
          </cell>
          <cell r="L1066" t="str">
            <v>N</v>
          </cell>
          <cell r="M1066" t="str">
            <v>N</v>
          </cell>
          <cell r="N1066" t="str">
            <v>N</v>
          </cell>
          <cell r="O1066" t="str">
            <v>N</v>
          </cell>
          <cell r="P1066" t="str">
            <v>N</v>
          </cell>
          <cell r="Q1066" t="str">
            <v>N</v>
          </cell>
          <cell r="R1066">
            <v>0</v>
          </cell>
        </row>
        <row r="1067">
          <cell r="A1067" t="str">
            <v>CCG03M</v>
          </cell>
          <cell r="B1067" t="str">
            <v>NHS SCARBOROUGH AND RYEDALE CCG</v>
          </cell>
          <cell r="C1067" t="str">
            <v>DOHCLS</v>
          </cell>
          <cell r="D1067" t="str">
            <v>T</v>
          </cell>
          <cell r="E1067" t="str">
            <v xml:space="preserve">CLS - DEPARTMENT OF HEALTH                        </v>
          </cell>
          <cell r="F1067" t="str">
            <v>N</v>
          </cell>
          <cell r="G1067" t="str">
            <v>N</v>
          </cell>
          <cell r="H1067" t="str">
            <v>N</v>
          </cell>
          <cell r="I1067" t="str">
            <v>N</v>
          </cell>
          <cell r="J1067" t="str">
            <v>N</v>
          </cell>
          <cell r="K1067" t="str">
            <v>N</v>
          </cell>
          <cell r="L1067" t="str">
            <v>N</v>
          </cell>
          <cell r="M1067" t="str">
            <v>N</v>
          </cell>
          <cell r="N1067" t="str">
            <v>N</v>
          </cell>
          <cell r="O1067" t="str">
            <v>N</v>
          </cell>
          <cell r="P1067" t="str">
            <v>N</v>
          </cell>
          <cell r="Q1067" t="str">
            <v>N</v>
          </cell>
          <cell r="R1067">
            <v>0</v>
          </cell>
        </row>
        <row r="1068">
          <cell r="A1068" t="str">
            <v>CCG03N</v>
          </cell>
          <cell r="B1068" t="str">
            <v>NHS SHEFFIELD CCG</v>
          </cell>
          <cell r="C1068" t="str">
            <v>DOHCLS</v>
          </cell>
          <cell r="D1068" t="str">
            <v>T</v>
          </cell>
          <cell r="E1068" t="str">
            <v xml:space="preserve">CLS - DEPARTMENT OF HEALTH                        </v>
          </cell>
          <cell r="F1068" t="str">
            <v>N</v>
          </cell>
          <cell r="G1068" t="str">
            <v>N</v>
          </cell>
          <cell r="H1068" t="str">
            <v>N</v>
          </cell>
          <cell r="I1068" t="str">
            <v>N</v>
          </cell>
          <cell r="J1068" t="str">
            <v>N</v>
          </cell>
          <cell r="K1068" t="str">
            <v>N</v>
          </cell>
          <cell r="L1068" t="str">
            <v>N</v>
          </cell>
          <cell r="M1068" t="str">
            <v>N</v>
          </cell>
          <cell r="N1068" t="str">
            <v>N</v>
          </cell>
          <cell r="O1068" t="str">
            <v>N</v>
          </cell>
          <cell r="P1068" t="str">
            <v>N</v>
          </cell>
          <cell r="Q1068" t="str">
            <v>N</v>
          </cell>
          <cell r="R1068">
            <v>0</v>
          </cell>
        </row>
        <row r="1069">
          <cell r="A1069" t="str">
            <v>CCG03Q</v>
          </cell>
          <cell r="B1069" t="str">
            <v>NHS VALE OF YORK CCG</v>
          </cell>
          <cell r="C1069" t="str">
            <v>DOHCLS</v>
          </cell>
          <cell r="D1069" t="str">
            <v>T</v>
          </cell>
          <cell r="E1069" t="str">
            <v xml:space="preserve">CLS - DEPARTMENT OF HEALTH                        </v>
          </cell>
          <cell r="F1069" t="str">
            <v>N</v>
          </cell>
          <cell r="G1069" t="str">
            <v>N</v>
          </cell>
          <cell r="H1069" t="str">
            <v>N</v>
          </cell>
          <cell r="I1069" t="str">
            <v>N</v>
          </cell>
          <cell r="J1069" t="str">
            <v>N</v>
          </cell>
          <cell r="K1069" t="str">
            <v>N</v>
          </cell>
          <cell r="L1069" t="str">
            <v>N</v>
          </cell>
          <cell r="M1069" t="str">
            <v>N</v>
          </cell>
          <cell r="N1069" t="str">
            <v>N</v>
          </cell>
          <cell r="O1069" t="str">
            <v>N</v>
          </cell>
          <cell r="P1069" t="str">
            <v>N</v>
          </cell>
          <cell r="Q1069" t="str">
            <v>N</v>
          </cell>
          <cell r="R1069">
            <v>0</v>
          </cell>
        </row>
        <row r="1070">
          <cell r="A1070" t="str">
            <v>CCG03R</v>
          </cell>
          <cell r="B1070" t="str">
            <v>NHS WAKEFIELD CCG</v>
          </cell>
          <cell r="C1070" t="str">
            <v>DOHCLS</v>
          </cell>
          <cell r="D1070" t="str">
            <v>T</v>
          </cell>
          <cell r="E1070" t="str">
            <v xml:space="preserve">CLS - DEPARTMENT OF HEALTH                        </v>
          </cell>
          <cell r="F1070" t="str">
            <v>N</v>
          </cell>
          <cell r="G1070" t="str">
            <v>N</v>
          </cell>
          <cell r="H1070" t="str">
            <v>N</v>
          </cell>
          <cell r="I1070" t="str">
            <v>N</v>
          </cell>
          <cell r="J1070" t="str">
            <v>N</v>
          </cell>
          <cell r="K1070" t="str">
            <v>N</v>
          </cell>
          <cell r="L1070" t="str">
            <v>N</v>
          </cell>
          <cell r="M1070" t="str">
            <v>N</v>
          </cell>
          <cell r="N1070" t="str">
            <v>N</v>
          </cell>
          <cell r="O1070" t="str">
            <v>N</v>
          </cell>
          <cell r="P1070" t="str">
            <v>N</v>
          </cell>
          <cell r="Q1070" t="str">
            <v>N</v>
          </cell>
          <cell r="R1070">
            <v>0</v>
          </cell>
        </row>
        <row r="1071">
          <cell r="A1071" t="str">
            <v>CCG03T</v>
          </cell>
          <cell r="B1071" t="str">
            <v>NHS LINCOLNSHIRE EAST CCG</v>
          </cell>
          <cell r="C1071" t="str">
            <v>DOHCLS</v>
          </cell>
          <cell r="D1071" t="str">
            <v>T</v>
          </cell>
          <cell r="E1071" t="str">
            <v xml:space="preserve">CLS - DEPARTMENT OF HEALTH                        </v>
          </cell>
          <cell r="F1071" t="str">
            <v>N</v>
          </cell>
          <cell r="G1071" t="str">
            <v>N</v>
          </cell>
          <cell r="H1071" t="str">
            <v>N</v>
          </cell>
          <cell r="I1071" t="str">
            <v>N</v>
          </cell>
          <cell r="J1071" t="str">
            <v>N</v>
          </cell>
          <cell r="K1071" t="str">
            <v>N</v>
          </cell>
          <cell r="L1071" t="str">
            <v>N</v>
          </cell>
          <cell r="M1071" t="str">
            <v>N</v>
          </cell>
          <cell r="N1071" t="str">
            <v>N</v>
          </cell>
          <cell r="O1071" t="str">
            <v>N</v>
          </cell>
          <cell r="P1071" t="str">
            <v>N</v>
          </cell>
          <cell r="Q1071" t="str">
            <v>N</v>
          </cell>
          <cell r="R1071">
            <v>0</v>
          </cell>
        </row>
        <row r="1072">
          <cell r="A1072" t="str">
            <v>CCG03V</v>
          </cell>
          <cell r="B1072" t="str">
            <v>NHS CORBY CCG</v>
          </cell>
          <cell r="C1072" t="str">
            <v>DOHCLS</v>
          </cell>
          <cell r="D1072" t="str">
            <v>T</v>
          </cell>
          <cell r="E1072" t="str">
            <v xml:space="preserve">CLS - DEPARTMENT OF HEALTH                        </v>
          </cell>
          <cell r="F1072" t="str">
            <v>N</v>
          </cell>
          <cell r="G1072" t="str">
            <v>N</v>
          </cell>
          <cell r="H1072" t="str">
            <v>N</v>
          </cell>
          <cell r="I1072" t="str">
            <v>N</v>
          </cell>
          <cell r="J1072" t="str">
            <v>N</v>
          </cell>
          <cell r="K1072" t="str">
            <v>N</v>
          </cell>
          <cell r="L1072" t="str">
            <v>N</v>
          </cell>
          <cell r="M1072" t="str">
            <v>N</v>
          </cell>
          <cell r="N1072" t="str">
            <v>N</v>
          </cell>
          <cell r="O1072" t="str">
            <v>N</v>
          </cell>
          <cell r="P1072" t="str">
            <v>N</v>
          </cell>
          <cell r="Q1072" t="str">
            <v>N</v>
          </cell>
          <cell r="R1072">
            <v>0</v>
          </cell>
        </row>
        <row r="1073">
          <cell r="A1073" t="str">
            <v>CCG03W</v>
          </cell>
          <cell r="B1073" t="str">
            <v>NHS EAST LEICESTERSHIRE AND RUTLAND CCG</v>
          </cell>
          <cell r="C1073" t="str">
            <v>DOHCLS</v>
          </cell>
          <cell r="D1073" t="str">
            <v>T</v>
          </cell>
          <cell r="E1073" t="str">
            <v xml:space="preserve">CLS - DEPARTMENT OF HEALTH                        </v>
          </cell>
          <cell r="F1073" t="str">
            <v>N</v>
          </cell>
          <cell r="G1073" t="str">
            <v>N</v>
          </cell>
          <cell r="H1073" t="str">
            <v>N</v>
          </cell>
          <cell r="I1073" t="str">
            <v>N</v>
          </cell>
          <cell r="J1073" t="str">
            <v>N</v>
          </cell>
          <cell r="K1073" t="str">
            <v>N</v>
          </cell>
          <cell r="L1073" t="str">
            <v>N</v>
          </cell>
          <cell r="M1073" t="str">
            <v>N</v>
          </cell>
          <cell r="N1073" t="str">
            <v>N</v>
          </cell>
          <cell r="O1073" t="str">
            <v>N</v>
          </cell>
          <cell r="P1073" t="str">
            <v>N</v>
          </cell>
          <cell r="Q1073" t="str">
            <v>N</v>
          </cell>
          <cell r="R1073">
            <v>0</v>
          </cell>
        </row>
        <row r="1074">
          <cell r="A1074" t="str">
            <v>CCG03X</v>
          </cell>
          <cell r="B1074" t="str">
            <v>NHS EREWASH CCG</v>
          </cell>
          <cell r="C1074" t="str">
            <v>DOHCLS</v>
          </cell>
          <cell r="D1074" t="str">
            <v>T</v>
          </cell>
          <cell r="E1074" t="str">
            <v xml:space="preserve">CLS - DEPARTMENT OF HEALTH                        </v>
          </cell>
          <cell r="F1074" t="str">
            <v>N</v>
          </cell>
          <cell r="G1074" t="str">
            <v>N</v>
          </cell>
          <cell r="H1074" t="str">
            <v>N</v>
          </cell>
          <cell r="I1074" t="str">
            <v>N</v>
          </cell>
          <cell r="J1074" t="str">
            <v>N</v>
          </cell>
          <cell r="K1074" t="str">
            <v>N</v>
          </cell>
          <cell r="L1074" t="str">
            <v>N</v>
          </cell>
          <cell r="M1074" t="str">
            <v>N</v>
          </cell>
          <cell r="N1074" t="str">
            <v>N</v>
          </cell>
          <cell r="O1074" t="str">
            <v>N</v>
          </cell>
          <cell r="P1074" t="str">
            <v>N</v>
          </cell>
          <cell r="Q1074" t="str">
            <v>N</v>
          </cell>
          <cell r="R1074">
            <v>0</v>
          </cell>
        </row>
        <row r="1075">
          <cell r="A1075" t="str">
            <v>CCG03Y</v>
          </cell>
          <cell r="B1075" t="str">
            <v>NHS HARDWICK CCG</v>
          </cell>
          <cell r="C1075" t="str">
            <v>DOHCLS</v>
          </cell>
          <cell r="D1075" t="str">
            <v>T</v>
          </cell>
          <cell r="E1075" t="str">
            <v xml:space="preserve">CLS - DEPARTMENT OF HEALTH                        </v>
          </cell>
          <cell r="F1075" t="str">
            <v>N</v>
          </cell>
          <cell r="G1075" t="str">
            <v>N</v>
          </cell>
          <cell r="H1075" t="str">
            <v>N</v>
          </cell>
          <cell r="I1075" t="str">
            <v>N</v>
          </cell>
          <cell r="J1075" t="str">
            <v>N</v>
          </cell>
          <cell r="K1075" t="str">
            <v>N</v>
          </cell>
          <cell r="L1075" t="str">
            <v>N</v>
          </cell>
          <cell r="M1075" t="str">
            <v>N</v>
          </cell>
          <cell r="N1075" t="str">
            <v>N</v>
          </cell>
          <cell r="O1075" t="str">
            <v>N</v>
          </cell>
          <cell r="P1075" t="str">
            <v>N</v>
          </cell>
          <cell r="Q1075" t="str">
            <v>N</v>
          </cell>
          <cell r="R1075">
            <v>0</v>
          </cell>
        </row>
        <row r="1076">
          <cell r="A1076" t="str">
            <v>CCG04C</v>
          </cell>
          <cell r="B1076" t="str">
            <v>NHS LEICESTER CITY CCG</v>
          </cell>
          <cell r="C1076" t="str">
            <v>DOHCLS</v>
          </cell>
          <cell r="D1076" t="str">
            <v>T</v>
          </cell>
          <cell r="E1076" t="str">
            <v xml:space="preserve">CLS - DEPARTMENT OF HEALTH                        </v>
          </cell>
          <cell r="F1076" t="str">
            <v>N</v>
          </cell>
          <cell r="G1076" t="str">
            <v>N</v>
          </cell>
          <cell r="H1076" t="str">
            <v>N</v>
          </cell>
          <cell r="I1076" t="str">
            <v>N</v>
          </cell>
          <cell r="J1076" t="str">
            <v>N</v>
          </cell>
          <cell r="K1076" t="str">
            <v>N</v>
          </cell>
          <cell r="L1076" t="str">
            <v>N</v>
          </cell>
          <cell r="M1076" t="str">
            <v>N</v>
          </cell>
          <cell r="N1076" t="str">
            <v>N</v>
          </cell>
          <cell r="O1076" t="str">
            <v>N</v>
          </cell>
          <cell r="P1076" t="str">
            <v>N</v>
          </cell>
          <cell r="Q1076" t="str">
            <v>N</v>
          </cell>
          <cell r="R1076">
            <v>0</v>
          </cell>
        </row>
        <row r="1077">
          <cell r="A1077" t="str">
            <v>CCG04D</v>
          </cell>
          <cell r="B1077" t="str">
            <v>NHS LINCOLNSHIRE WEST CCG</v>
          </cell>
          <cell r="C1077" t="str">
            <v>DOHCLS</v>
          </cell>
          <cell r="D1077" t="str">
            <v>T</v>
          </cell>
          <cell r="E1077" t="str">
            <v xml:space="preserve">CLS - DEPARTMENT OF HEALTH                        </v>
          </cell>
          <cell r="F1077" t="str">
            <v>N</v>
          </cell>
          <cell r="G1077" t="str">
            <v>N</v>
          </cell>
          <cell r="H1077" t="str">
            <v>N</v>
          </cell>
          <cell r="I1077" t="str">
            <v>N</v>
          </cell>
          <cell r="J1077" t="str">
            <v>N</v>
          </cell>
          <cell r="K1077" t="str">
            <v>N</v>
          </cell>
          <cell r="L1077" t="str">
            <v>N</v>
          </cell>
          <cell r="M1077" t="str">
            <v>N</v>
          </cell>
          <cell r="N1077" t="str">
            <v>N</v>
          </cell>
          <cell r="O1077" t="str">
            <v>N</v>
          </cell>
          <cell r="P1077" t="str">
            <v>N</v>
          </cell>
          <cell r="Q1077" t="str">
            <v>N</v>
          </cell>
          <cell r="R1077">
            <v>0</v>
          </cell>
        </row>
        <row r="1078">
          <cell r="A1078" t="str">
            <v>CCG04E</v>
          </cell>
          <cell r="B1078" t="str">
            <v>NHS MANSFIELD AND ASHFIELD CCG</v>
          </cell>
          <cell r="C1078" t="str">
            <v>DOHCLS</v>
          </cell>
          <cell r="D1078" t="str">
            <v>T</v>
          </cell>
          <cell r="E1078" t="str">
            <v xml:space="preserve">CLS - DEPARTMENT OF HEALTH                        </v>
          </cell>
          <cell r="F1078" t="str">
            <v>N</v>
          </cell>
          <cell r="G1078" t="str">
            <v>N</v>
          </cell>
          <cell r="H1078" t="str">
            <v>N</v>
          </cell>
          <cell r="I1078" t="str">
            <v>N</v>
          </cell>
          <cell r="J1078" t="str">
            <v>N</v>
          </cell>
          <cell r="K1078" t="str">
            <v>N</v>
          </cell>
          <cell r="L1078" t="str">
            <v>N</v>
          </cell>
          <cell r="M1078" t="str">
            <v>N</v>
          </cell>
          <cell r="N1078" t="str">
            <v>N</v>
          </cell>
          <cell r="O1078" t="str">
            <v>N</v>
          </cell>
          <cell r="P1078" t="str">
            <v>N</v>
          </cell>
          <cell r="Q1078" t="str">
            <v>N</v>
          </cell>
          <cell r="R1078">
            <v>0</v>
          </cell>
        </row>
        <row r="1079">
          <cell r="A1079" t="str">
            <v>CCG04F</v>
          </cell>
          <cell r="B1079" t="str">
            <v>NHS MILTON KEYNES CCG</v>
          </cell>
          <cell r="C1079" t="str">
            <v>DOHCLS</v>
          </cell>
          <cell r="D1079" t="str">
            <v>T</v>
          </cell>
          <cell r="E1079" t="str">
            <v xml:space="preserve">CLS - DEPARTMENT OF HEALTH                        </v>
          </cell>
          <cell r="F1079" t="str">
            <v>N</v>
          </cell>
          <cell r="G1079" t="str">
            <v>N</v>
          </cell>
          <cell r="H1079" t="str">
            <v>N</v>
          </cell>
          <cell r="I1079" t="str">
            <v>N</v>
          </cell>
          <cell r="J1079" t="str">
            <v>N</v>
          </cell>
          <cell r="K1079" t="str">
            <v>N</v>
          </cell>
          <cell r="L1079" t="str">
            <v>N</v>
          </cell>
          <cell r="M1079" t="str">
            <v>N</v>
          </cell>
          <cell r="N1079" t="str">
            <v>N</v>
          </cell>
          <cell r="O1079" t="str">
            <v>N</v>
          </cell>
          <cell r="P1079" t="str">
            <v>N</v>
          </cell>
          <cell r="Q1079" t="str">
            <v>N</v>
          </cell>
          <cell r="R1079">
            <v>0</v>
          </cell>
        </row>
        <row r="1080">
          <cell r="A1080" t="str">
            <v>CCG04G</v>
          </cell>
          <cell r="B1080" t="str">
            <v>NHS NENE CCG</v>
          </cell>
          <cell r="C1080" t="str">
            <v>DOHCLS</v>
          </cell>
          <cell r="D1080" t="str">
            <v>T</v>
          </cell>
          <cell r="E1080" t="str">
            <v xml:space="preserve">CLS - DEPARTMENT OF HEALTH                        </v>
          </cell>
          <cell r="F1080" t="str">
            <v>N</v>
          </cell>
          <cell r="G1080" t="str">
            <v>N</v>
          </cell>
          <cell r="H1080" t="str">
            <v>N</v>
          </cell>
          <cell r="I1080" t="str">
            <v>N</v>
          </cell>
          <cell r="J1080" t="str">
            <v>N</v>
          </cell>
          <cell r="K1080" t="str">
            <v>N</v>
          </cell>
          <cell r="L1080" t="str">
            <v>N</v>
          </cell>
          <cell r="M1080" t="str">
            <v>N</v>
          </cell>
          <cell r="N1080" t="str">
            <v>N</v>
          </cell>
          <cell r="O1080" t="str">
            <v>N</v>
          </cell>
          <cell r="P1080" t="str">
            <v>N</v>
          </cell>
          <cell r="Q1080" t="str">
            <v>N</v>
          </cell>
          <cell r="R1080">
            <v>0</v>
          </cell>
        </row>
        <row r="1081">
          <cell r="A1081" t="str">
            <v>CCG04H</v>
          </cell>
          <cell r="B1081" t="str">
            <v>NHS NEWARK &amp; SHERWOOD CCG</v>
          </cell>
          <cell r="C1081" t="str">
            <v>DOHCLS</v>
          </cell>
          <cell r="D1081" t="str">
            <v>T</v>
          </cell>
          <cell r="E1081" t="str">
            <v xml:space="preserve">CLS - DEPARTMENT OF HEALTH                        </v>
          </cell>
          <cell r="F1081" t="str">
            <v>N</v>
          </cell>
          <cell r="G1081" t="str">
            <v>N</v>
          </cell>
          <cell r="H1081" t="str">
            <v>N</v>
          </cell>
          <cell r="I1081" t="str">
            <v>N</v>
          </cell>
          <cell r="J1081" t="str">
            <v>N</v>
          </cell>
          <cell r="K1081" t="str">
            <v>N</v>
          </cell>
          <cell r="L1081" t="str">
            <v>N</v>
          </cell>
          <cell r="M1081" t="str">
            <v>N</v>
          </cell>
          <cell r="N1081" t="str">
            <v>N</v>
          </cell>
          <cell r="O1081" t="str">
            <v>N</v>
          </cell>
          <cell r="P1081" t="str">
            <v>N</v>
          </cell>
          <cell r="Q1081" t="str">
            <v>N</v>
          </cell>
          <cell r="R1081">
            <v>0</v>
          </cell>
        </row>
        <row r="1082">
          <cell r="A1082" t="str">
            <v>CCG04J</v>
          </cell>
          <cell r="B1082" t="str">
            <v>NHS NORTH DERBYSHIRE CCG</v>
          </cell>
          <cell r="C1082" t="str">
            <v>DOHCLS</v>
          </cell>
          <cell r="D1082" t="str">
            <v>T</v>
          </cell>
          <cell r="E1082" t="str">
            <v xml:space="preserve">CLS - DEPARTMENT OF HEALTH                        </v>
          </cell>
          <cell r="F1082" t="str">
            <v>N</v>
          </cell>
          <cell r="G1082" t="str">
            <v>N</v>
          </cell>
          <cell r="H1082" t="str">
            <v>N</v>
          </cell>
          <cell r="I1082" t="str">
            <v>N</v>
          </cell>
          <cell r="J1082" t="str">
            <v>N</v>
          </cell>
          <cell r="K1082" t="str">
            <v>N</v>
          </cell>
          <cell r="L1082" t="str">
            <v>N</v>
          </cell>
          <cell r="M1082" t="str">
            <v>N</v>
          </cell>
          <cell r="N1082" t="str">
            <v>N</v>
          </cell>
          <cell r="O1082" t="str">
            <v>N</v>
          </cell>
          <cell r="P1082" t="str">
            <v>N</v>
          </cell>
          <cell r="Q1082" t="str">
            <v>N</v>
          </cell>
          <cell r="R1082">
            <v>0</v>
          </cell>
        </row>
        <row r="1083">
          <cell r="A1083" t="str">
            <v>CCG04K</v>
          </cell>
          <cell r="B1083" t="str">
            <v>NHS NOTTINGHAM CITY CCG</v>
          </cell>
          <cell r="C1083" t="str">
            <v>DOHCLS</v>
          </cell>
          <cell r="D1083" t="str">
            <v>T</v>
          </cell>
          <cell r="E1083" t="str">
            <v xml:space="preserve">CLS - DEPARTMENT OF HEALTH                        </v>
          </cell>
          <cell r="F1083" t="str">
            <v>N</v>
          </cell>
          <cell r="G1083" t="str">
            <v>N</v>
          </cell>
          <cell r="H1083" t="str">
            <v>N</v>
          </cell>
          <cell r="I1083" t="str">
            <v>N</v>
          </cell>
          <cell r="J1083" t="str">
            <v>N</v>
          </cell>
          <cell r="K1083" t="str">
            <v>N</v>
          </cell>
          <cell r="L1083" t="str">
            <v>N</v>
          </cell>
          <cell r="M1083" t="str">
            <v>N</v>
          </cell>
          <cell r="N1083" t="str">
            <v>N</v>
          </cell>
          <cell r="O1083" t="str">
            <v>N</v>
          </cell>
          <cell r="P1083" t="str">
            <v>N</v>
          </cell>
          <cell r="Q1083" t="str">
            <v>N</v>
          </cell>
          <cell r="R1083">
            <v>0</v>
          </cell>
        </row>
        <row r="1084">
          <cell r="A1084" t="str">
            <v>CCG04L</v>
          </cell>
          <cell r="B1084" t="str">
            <v>NHS NOTTINGHAM NORTH AND EAST CCG</v>
          </cell>
          <cell r="C1084" t="str">
            <v>DOHCLS</v>
          </cell>
          <cell r="D1084" t="str">
            <v>T</v>
          </cell>
          <cell r="E1084" t="str">
            <v xml:space="preserve">CLS - DEPARTMENT OF HEALTH                        </v>
          </cell>
          <cell r="F1084" t="str">
            <v>N</v>
          </cell>
          <cell r="G1084" t="str">
            <v>N</v>
          </cell>
          <cell r="H1084" t="str">
            <v>N</v>
          </cell>
          <cell r="I1084" t="str">
            <v>N</v>
          </cell>
          <cell r="J1084" t="str">
            <v>N</v>
          </cell>
          <cell r="K1084" t="str">
            <v>N</v>
          </cell>
          <cell r="L1084" t="str">
            <v>N</v>
          </cell>
          <cell r="M1084" t="str">
            <v>N</v>
          </cell>
          <cell r="N1084" t="str">
            <v>N</v>
          </cell>
          <cell r="O1084" t="str">
            <v>N</v>
          </cell>
          <cell r="P1084" t="str">
            <v>N</v>
          </cell>
          <cell r="Q1084" t="str">
            <v>N</v>
          </cell>
          <cell r="R1084">
            <v>0</v>
          </cell>
        </row>
        <row r="1085">
          <cell r="A1085" t="str">
            <v>CCG04M</v>
          </cell>
          <cell r="B1085" t="str">
            <v>NHS NOTTINGHAM WEST CCG</v>
          </cell>
          <cell r="C1085" t="str">
            <v>DOHCLS</v>
          </cell>
          <cell r="D1085" t="str">
            <v>T</v>
          </cell>
          <cell r="E1085" t="str">
            <v xml:space="preserve">CLS - DEPARTMENT OF HEALTH                        </v>
          </cell>
          <cell r="F1085" t="str">
            <v>N</v>
          </cell>
          <cell r="G1085" t="str">
            <v>N</v>
          </cell>
          <cell r="H1085" t="str">
            <v>N</v>
          </cell>
          <cell r="I1085" t="str">
            <v>N</v>
          </cell>
          <cell r="J1085" t="str">
            <v>N</v>
          </cell>
          <cell r="K1085" t="str">
            <v>N</v>
          </cell>
          <cell r="L1085" t="str">
            <v>N</v>
          </cell>
          <cell r="M1085" t="str">
            <v>N</v>
          </cell>
          <cell r="N1085" t="str">
            <v>N</v>
          </cell>
          <cell r="O1085" t="str">
            <v>N</v>
          </cell>
          <cell r="P1085" t="str">
            <v>N</v>
          </cell>
          <cell r="Q1085" t="str">
            <v>N</v>
          </cell>
          <cell r="R1085">
            <v>0</v>
          </cell>
        </row>
        <row r="1086">
          <cell r="A1086" t="str">
            <v>CCG04N</v>
          </cell>
          <cell r="B1086" t="str">
            <v>NHS RUSHCLIFFE CCG</v>
          </cell>
          <cell r="C1086" t="str">
            <v>DOHCLS</v>
          </cell>
          <cell r="D1086" t="str">
            <v>T</v>
          </cell>
          <cell r="E1086" t="str">
            <v xml:space="preserve">CLS - DEPARTMENT OF HEALTH                        </v>
          </cell>
          <cell r="F1086" t="str">
            <v>N</v>
          </cell>
          <cell r="G1086" t="str">
            <v>N</v>
          </cell>
          <cell r="H1086" t="str">
            <v>N</v>
          </cell>
          <cell r="I1086" t="str">
            <v>N</v>
          </cell>
          <cell r="J1086" t="str">
            <v>N</v>
          </cell>
          <cell r="K1086" t="str">
            <v>N</v>
          </cell>
          <cell r="L1086" t="str">
            <v>N</v>
          </cell>
          <cell r="M1086" t="str">
            <v>N</v>
          </cell>
          <cell r="N1086" t="str">
            <v>N</v>
          </cell>
          <cell r="O1086" t="str">
            <v>N</v>
          </cell>
          <cell r="P1086" t="str">
            <v>N</v>
          </cell>
          <cell r="Q1086" t="str">
            <v>N</v>
          </cell>
          <cell r="R1086">
            <v>0</v>
          </cell>
        </row>
        <row r="1087">
          <cell r="A1087" t="str">
            <v>CCG04Q</v>
          </cell>
          <cell r="B1087" t="str">
            <v>NHS SOUTH WEST LINCOLNSHIRE CCG</v>
          </cell>
          <cell r="C1087" t="str">
            <v>DOHCLS</v>
          </cell>
          <cell r="D1087" t="str">
            <v>T</v>
          </cell>
          <cell r="E1087" t="str">
            <v xml:space="preserve">CLS - DEPARTMENT OF HEALTH                        </v>
          </cell>
          <cell r="F1087" t="str">
            <v>N</v>
          </cell>
          <cell r="G1087" t="str">
            <v>N</v>
          </cell>
          <cell r="H1087" t="str">
            <v>N</v>
          </cell>
          <cell r="I1087" t="str">
            <v>N</v>
          </cell>
          <cell r="J1087" t="str">
            <v>N</v>
          </cell>
          <cell r="K1087" t="str">
            <v>N</v>
          </cell>
          <cell r="L1087" t="str">
            <v>N</v>
          </cell>
          <cell r="M1087" t="str">
            <v>N</v>
          </cell>
          <cell r="N1087" t="str">
            <v>N</v>
          </cell>
          <cell r="O1087" t="str">
            <v>N</v>
          </cell>
          <cell r="P1087" t="str">
            <v>N</v>
          </cell>
          <cell r="Q1087" t="str">
            <v>N</v>
          </cell>
          <cell r="R1087">
            <v>0</v>
          </cell>
        </row>
        <row r="1088">
          <cell r="A1088" t="str">
            <v>CCG04R</v>
          </cell>
          <cell r="B1088" t="str">
            <v>NHS SOUTHERN DERBYSHIRE CCG</v>
          </cell>
          <cell r="C1088" t="str">
            <v>DOHCLS</v>
          </cell>
          <cell r="D1088" t="str">
            <v>T</v>
          </cell>
          <cell r="E1088" t="str">
            <v xml:space="preserve">CLS - DEPARTMENT OF HEALTH                        </v>
          </cell>
          <cell r="F1088" t="str">
            <v>N</v>
          </cell>
          <cell r="G1088" t="str">
            <v>N</v>
          </cell>
          <cell r="H1088" t="str">
            <v>N</v>
          </cell>
          <cell r="I1088" t="str">
            <v>N</v>
          </cell>
          <cell r="J1088" t="str">
            <v>N</v>
          </cell>
          <cell r="K1088" t="str">
            <v>N</v>
          </cell>
          <cell r="L1088" t="str">
            <v>N</v>
          </cell>
          <cell r="M1088" t="str">
            <v>N</v>
          </cell>
          <cell r="N1088" t="str">
            <v>N</v>
          </cell>
          <cell r="O1088" t="str">
            <v>N</v>
          </cell>
          <cell r="P1088" t="str">
            <v>N</v>
          </cell>
          <cell r="Q1088" t="str">
            <v>N</v>
          </cell>
          <cell r="R1088">
            <v>0</v>
          </cell>
        </row>
        <row r="1089">
          <cell r="A1089" t="str">
            <v>CCG04V</v>
          </cell>
          <cell r="B1089" t="str">
            <v>NHS WEST LEICESTERSHIRE CCG</v>
          </cell>
          <cell r="C1089" t="str">
            <v>DOHCLS</v>
          </cell>
          <cell r="D1089" t="str">
            <v>T</v>
          </cell>
          <cell r="E1089" t="str">
            <v xml:space="preserve">CLS - DEPARTMENT OF HEALTH                        </v>
          </cell>
          <cell r="F1089" t="str">
            <v>N</v>
          </cell>
          <cell r="G1089" t="str">
            <v>N</v>
          </cell>
          <cell r="H1089" t="str">
            <v>N</v>
          </cell>
          <cell r="I1089" t="str">
            <v>N</v>
          </cell>
          <cell r="J1089" t="str">
            <v>N</v>
          </cell>
          <cell r="K1089" t="str">
            <v>N</v>
          </cell>
          <cell r="L1089" t="str">
            <v>N</v>
          </cell>
          <cell r="M1089" t="str">
            <v>N</v>
          </cell>
          <cell r="N1089" t="str">
            <v>N</v>
          </cell>
          <cell r="O1089" t="str">
            <v>N</v>
          </cell>
          <cell r="P1089" t="str">
            <v>N</v>
          </cell>
          <cell r="Q1089" t="str">
            <v>N</v>
          </cell>
          <cell r="R1089">
            <v>0</v>
          </cell>
        </row>
        <row r="1090">
          <cell r="A1090" t="str">
            <v>CCG04X</v>
          </cell>
          <cell r="B1090" t="str">
            <v>NHS BIRMINGHAM SOUTH AND CENTRAL CCG</v>
          </cell>
          <cell r="C1090" t="str">
            <v>DOHCLS</v>
          </cell>
          <cell r="D1090" t="str">
            <v>T</v>
          </cell>
          <cell r="E1090" t="str">
            <v xml:space="preserve">CLS - DEPARTMENT OF HEALTH                        </v>
          </cell>
          <cell r="F1090" t="str">
            <v>N</v>
          </cell>
          <cell r="G1090" t="str">
            <v>N</v>
          </cell>
          <cell r="H1090" t="str">
            <v>N</v>
          </cell>
          <cell r="I1090" t="str">
            <v>N</v>
          </cell>
          <cell r="J1090" t="str">
            <v>N</v>
          </cell>
          <cell r="K1090" t="str">
            <v>N</v>
          </cell>
          <cell r="L1090" t="str">
            <v>N</v>
          </cell>
          <cell r="M1090" t="str">
            <v>N</v>
          </cell>
          <cell r="N1090" t="str">
            <v>N</v>
          </cell>
          <cell r="O1090" t="str">
            <v>N</v>
          </cell>
          <cell r="P1090" t="str">
            <v>N</v>
          </cell>
          <cell r="Q1090" t="str">
            <v>N</v>
          </cell>
          <cell r="R1090">
            <v>0</v>
          </cell>
        </row>
        <row r="1091">
          <cell r="A1091" t="str">
            <v>CCG04Y</v>
          </cell>
          <cell r="B1091" t="str">
            <v>NHS CANNOCK CHASE CCG</v>
          </cell>
          <cell r="C1091" t="str">
            <v>DOHCLS</v>
          </cell>
          <cell r="D1091" t="str">
            <v>T</v>
          </cell>
          <cell r="E1091" t="str">
            <v xml:space="preserve">CLS - DEPARTMENT OF HEALTH                        </v>
          </cell>
          <cell r="F1091" t="str">
            <v>N</v>
          </cell>
          <cell r="G1091" t="str">
            <v>N</v>
          </cell>
          <cell r="H1091" t="str">
            <v>N</v>
          </cell>
          <cell r="I1091" t="str">
            <v>N</v>
          </cell>
          <cell r="J1091" t="str">
            <v>N</v>
          </cell>
          <cell r="K1091" t="str">
            <v>N</v>
          </cell>
          <cell r="L1091" t="str">
            <v>N</v>
          </cell>
          <cell r="M1091" t="str">
            <v>N</v>
          </cell>
          <cell r="N1091" t="str">
            <v>N</v>
          </cell>
          <cell r="O1091" t="str">
            <v>N</v>
          </cell>
          <cell r="P1091" t="str">
            <v>N</v>
          </cell>
          <cell r="Q1091" t="str">
            <v>N</v>
          </cell>
          <cell r="R1091">
            <v>0</v>
          </cell>
        </row>
        <row r="1092">
          <cell r="A1092" t="str">
            <v>CCG05A</v>
          </cell>
          <cell r="B1092" t="str">
            <v>NHS COVENTRY AND RUGBY CCG</v>
          </cell>
          <cell r="C1092" t="str">
            <v>DOHCLS</v>
          </cell>
          <cell r="D1092" t="str">
            <v>T</v>
          </cell>
          <cell r="E1092" t="str">
            <v xml:space="preserve">CLS - DEPARTMENT OF HEALTH                        </v>
          </cell>
          <cell r="F1092" t="str">
            <v>N</v>
          </cell>
          <cell r="G1092" t="str">
            <v>N</v>
          </cell>
          <cell r="H1092" t="str">
            <v>N</v>
          </cell>
          <cell r="I1092" t="str">
            <v>N</v>
          </cell>
          <cell r="J1092" t="str">
            <v>N</v>
          </cell>
          <cell r="K1092" t="str">
            <v>N</v>
          </cell>
          <cell r="L1092" t="str">
            <v>N</v>
          </cell>
          <cell r="M1092" t="str">
            <v>N</v>
          </cell>
          <cell r="N1092" t="str">
            <v>N</v>
          </cell>
          <cell r="O1092" t="str">
            <v>N</v>
          </cell>
          <cell r="P1092" t="str">
            <v>N</v>
          </cell>
          <cell r="Q1092" t="str">
            <v>N</v>
          </cell>
          <cell r="R1092">
            <v>0</v>
          </cell>
        </row>
        <row r="1093">
          <cell r="A1093" t="str">
            <v>CCG05C</v>
          </cell>
          <cell r="B1093" t="str">
            <v>NHS DUDLEY CCG</v>
          </cell>
          <cell r="C1093" t="str">
            <v>DOHCLS</v>
          </cell>
          <cell r="D1093" t="str">
            <v>T</v>
          </cell>
          <cell r="E1093" t="str">
            <v xml:space="preserve">CLS - DEPARTMENT OF HEALTH                        </v>
          </cell>
          <cell r="F1093" t="str">
            <v>N</v>
          </cell>
          <cell r="G1093" t="str">
            <v>N</v>
          </cell>
          <cell r="H1093" t="str">
            <v>N</v>
          </cell>
          <cell r="I1093" t="str">
            <v>N</v>
          </cell>
          <cell r="J1093" t="str">
            <v>N</v>
          </cell>
          <cell r="K1093" t="str">
            <v>N</v>
          </cell>
          <cell r="L1093" t="str">
            <v>N</v>
          </cell>
          <cell r="M1093" t="str">
            <v>N</v>
          </cell>
          <cell r="N1093" t="str">
            <v>N</v>
          </cell>
          <cell r="O1093" t="str">
            <v>N</v>
          </cell>
          <cell r="P1093" t="str">
            <v>N</v>
          </cell>
          <cell r="Q1093" t="str">
            <v>N</v>
          </cell>
          <cell r="R1093">
            <v>0</v>
          </cell>
        </row>
        <row r="1094">
          <cell r="A1094" t="str">
            <v>CCG05D</v>
          </cell>
          <cell r="B1094" t="str">
            <v>NHS EAST STAFFORDSHIRE CCG</v>
          </cell>
          <cell r="C1094" t="str">
            <v>DOHCLS</v>
          </cell>
          <cell r="D1094" t="str">
            <v>T</v>
          </cell>
          <cell r="E1094" t="str">
            <v xml:space="preserve">CLS - DEPARTMENT OF HEALTH                        </v>
          </cell>
          <cell r="F1094" t="str">
            <v>N</v>
          </cell>
          <cell r="G1094" t="str">
            <v>N</v>
          </cell>
          <cell r="H1094" t="str">
            <v>N</v>
          </cell>
          <cell r="I1094" t="str">
            <v>N</v>
          </cell>
          <cell r="J1094" t="str">
            <v>N</v>
          </cell>
          <cell r="K1094" t="str">
            <v>N</v>
          </cell>
          <cell r="L1094" t="str">
            <v>N</v>
          </cell>
          <cell r="M1094" t="str">
            <v>N</v>
          </cell>
          <cell r="N1094" t="str">
            <v>N</v>
          </cell>
          <cell r="O1094" t="str">
            <v>N</v>
          </cell>
          <cell r="P1094" t="str">
            <v>N</v>
          </cell>
          <cell r="Q1094" t="str">
            <v>N</v>
          </cell>
          <cell r="R1094">
            <v>0</v>
          </cell>
        </row>
        <row r="1095">
          <cell r="A1095" t="str">
            <v>CCG05F</v>
          </cell>
          <cell r="B1095" t="str">
            <v>NHS HEREFORDSHIRE CCG</v>
          </cell>
          <cell r="C1095" t="str">
            <v>DOHCLS</v>
          </cell>
          <cell r="D1095" t="str">
            <v>T</v>
          </cell>
          <cell r="E1095" t="str">
            <v xml:space="preserve">CLS - DEPARTMENT OF HEALTH                        </v>
          </cell>
          <cell r="F1095" t="str">
            <v>N</v>
          </cell>
          <cell r="G1095" t="str">
            <v>N</v>
          </cell>
          <cell r="H1095" t="str">
            <v>N</v>
          </cell>
          <cell r="I1095" t="str">
            <v>N</v>
          </cell>
          <cell r="J1095" t="str">
            <v>N</v>
          </cell>
          <cell r="K1095" t="str">
            <v>N</v>
          </cell>
          <cell r="L1095" t="str">
            <v>N</v>
          </cell>
          <cell r="M1095" t="str">
            <v>N</v>
          </cell>
          <cell r="N1095" t="str">
            <v>N</v>
          </cell>
          <cell r="O1095" t="str">
            <v>N</v>
          </cell>
          <cell r="P1095" t="str">
            <v>N</v>
          </cell>
          <cell r="Q1095" t="str">
            <v>N</v>
          </cell>
          <cell r="R1095">
            <v>0</v>
          </cell>
        </row>
        <row r="1096">
          <cell r="A1096" t="str">
            <v>CCG05G</v>
          </cell>
          <cell r="B1096" t="str">
            <v>NHS NORTH STAFFORDSHIRE CCG</v>
          </cell>
          <cell r="C1096" t="str">
            <v>DOHCLS</v>
          </cell>
          <cell r="D1096" t="str">
            <v>T</v>
          </cell>
          <cell r="E1096" t="str">
            <v xml:space="preserve">CLS - DEPARTMENT OF HEALTH                        </v>
          </cell>
          <cell r="F1096" t="str">
            <v>N</v>
          </cell>
          <cell r="G1096" t="str">
            <v>N</v>
          </cell>
          <cell r="H1096" t="str">
            <v>N</v>
          </cell>
          <cell r="I1096" t="str">
            <v>N</v>
          </cell>
          <cell r="J1096" t="str">
            <v>N</v>
          </cell>
          <cell r="K1096" t="str">
            <v>N</v>
          </cell>
          <cell r="L1096" t="str">
            <v>N</v>
          </cell>
          <cell r="M1096" t="str">
            <v>N</v>
          </cell>
          <cell r="N1096" t="str">
            <v>N</v>
          </cell>
          <cell r="O1096" t="str">
            <v>N</v>
          </cell>
          <cell r="P1096" t="str">
            <v>N</v>
          </cell>
          <cell r="Q1096" t="str">
            <v>N</v>
          </cell>
          <cell r="R1096">
            <v>0</v>
          </cell>
        </row>
        <row r="1097">
          <cell r="A1097" t="str">
            <v>CCG05H</v>
          </cell>
          <cell r="B1097" t="str">
            <v>NHS WARWICKSHIRE NORTH CCG</v>
          </cell>
          <cell r="C1097" t="str">
            <v>DOHCLS</v>
          </cell>
          <cell r="D1097" t="str">
            <v>T</v>
          </cell>
          <cell r="E1097" t="str">
            <v xml:space="preserve">CLS - DEPARTMENT OF HEALTH                        </v>
          </cell>
          <cell r="F1097" t="str">
            <v>N</v>
          </cell>
          <cell r="G1097" t="str">
            <v>N</v>
          </cell>
          <cell r="H1097" t="str">
            <v>N</v>
          </cell>
          <cell r="I1097" t="str">
            <v>N</v>
          </cell>
          <cell r="J1097" t="str">
            <v>N</v>
          </cell>
          <cell r="K1097" t="str">
            <v>N</v>
          </cell>
          <cell r="L1097" t="str">
            <v>N</v>
          </cell>
          <cell r="M1097" t="str">
            <v>N</v>
          </cell>
          <cell r="N1097" t="str">
            <v>N</v>
          </cell>
          <cell r="O1097" t="str">
            <v>N</v>
          </cell>
          <cell r="P1097" t="str">
            <v>N</v>
          </cell>
          <cell r="Q1097" t="str">
            <v>N</v>
          </cell>
          <cell r="R1097">
            <v>0</v>
          </cell>
        </row>
        <row r="1098">
          <cell r="A1098" t="str">
            <v>CCG05J</v>
          </cell>
          <cell r="B1098" t="str">
            <v>NHS REDDITCH AND BROMSGROVE CCG</v>
          </cell>
          <cell r="C1098" t="str">
            <v>DOHCLS</v>
          </cell>
          <cell r="D1098" t="str">
            <v>T</v>
          </cell>
          <cell r="E1098" t="str">
            <v xml:space="preserve">CLS - DEPARTMENT OF HEALTH                        </v>
          </cell>
          <cell r="F1098" t="str">
            <v>N</v>
          </cell>
          <cell r="G1098" t="str">
            <v>N</v>
          </cell>
          <cell r="H1098" t="str">
            <v>N</v>
          </cell>
          <cell r="I1098" t="str">
            <v>N</v>
          </cell>
          <cell r="J1098" t="str">
            <v>N</v>
          </cell>
          <cell r="K1098" t="str">
            <v>N</v>
          </cell>
          <cell r="L1098" t="str">
            <v>N</v>
          </cell>
          <cell r="M1098" t="str">
            <v>N</v>
          </cell>
          <cell r="N1098" t="str">
            <v>N</v>
          </cell>
          <cell r="O1098" t="str">
            <v>N</v>
          </cell>
          <cell r="P1098" t="str">
            <v>N</v>
          </cell>
          <cell r="Q1098" t="str">
            <v>N</v>
          </cell>
          <cell r="R1098">
            <v>0</v>
          </cell>
        </row>
        <row r="1099">
          <cell r="A1099" t="str">
            <v>CCG05L</v>
          </cell>
          <cell r="B1099" t="str">
            <v>NHS SANDWELL AND WEST BIRMINGHAM CCG</v>
          </cell>
          <cell r="C1099" t="str">
            <v>DOHCLS</v>
          </cell>
          <cell r="D1099" t="str">
            <v>T</v>
          </cell>
          <cell r="E1099" t="str">
            <v xml:space="preserve">CLS - DEPARTMENT OF HEALTH                        </v>
          </cell>
          <cell r="F1099" t="str">
            <v>N</v>
          </cell>
          <cell r="G1099" t="str">
            <v>N</v>
          </cell>
          <cell r="H1099" t="str">
            <v>N</v>
          </cell>
          <cell r="I1099" t="str">
            <v>N</v>
          </cell>
          <cell r="J1099" t="str">
            <v>N</v>
          </cell>
          <cell r="K1099" t="str">
            <v>N</v>
          </cell>
          <cell r="L1099" t="str">
            <v>N</v>
          </cell>
          <cell r="M1099" t="str">
            <v>N</v>
          </cell>
          <cell r="N1099" t="str">
            <v>N</v>
          </cell>
          <cell r="O1099" t="str">
            <v>N</v>
          </cell>
          <cell r="P1099" t="str">
            <v>N</v>
          </cell>
          <cell r="Q1099" t="str">
            <v>N</v>
          </cell>
          <cell r="R1099">
            <v>0</v>
          </cell>
        </row>
        <row r="1100">
          <cell r="A1100" t="str">
            <v>CCG05N</v>
          </cell>
          <cell r="B1100" t="str">
            <v>NHS SHROPSHIRE CCG</v>
          </cell>
          <cell r="C1100" t="str">
            <v>DOHCLS</v>
          </cell>
          <cell r="D1100" t="str">
            <v>T</v>
          </cell>
          <cell r="E1100" t="str">
            <v xml:space="preserve">CLS - DEPARTMENT OF HEALTH                        </v>
          </cell>
          <cell r="F1100" t="str">
            <v>N</v>
          </cell>
          <cell r="G1100" t="str">
            <v>N</v>
          </cell>
          <cell r="H1100" t="str">
            <v>N</v>
          </cell>
          <cell r="I1100" t="str">
            <v>N</v>
          </cell>
          <cell r="J1100" t="str">
            <v>N</v>
          </cell>
          <cell r="K1100" t="str">
            <v>N</v>
          </cell>
          <cell r="L1100" t="str">
            <v>N</v>
          </cell>
          <cell r="M1100" t="str">
            <v>N</v>
          </cell>
          <cell r="N1100" t="str">
            <v>N</v>
          </cell>
          <cell r="O1100" t="str">
            <v>N</v>
          </cell>
          <cell r="P1100" t="str">
            <v>N</v>
          </cell>
          <cell r="Q1100" t="str">
            <v>N</v>
          </cell>
          <cell r="R1100">
            <v>0</v>
          </cell>
        </row>
        <row r="1101">
          <cell r="A1101" t="str">
            <v>CCG05P</v>
          </cell>
          <cell r="B1101" t="str">
            <v>NHS SOLIHULL CCG</v>
          </cell>
          <cell r="C1101" t="str">
            <v>DOHCLS</v>
          </cell>
          <cell r="D1101" t="str">
            <v>T</v>
          </cell>
          <cell r="E1101" t="str">
            <v xml:space="preserve">CLS - DEPARTMENT OF HEALTH                        </v>
          </cell>
          <cell r="F1101" t="str">
            <v>N</v>
          </cell>
          <cell r="G1101" t="str">
            <v>N</v>
          </cell>
          <cell r="H1101" t="str">
            <v>N</v>
          </cell>
          <cell r="I1101" t="str">
            <v>N</v>
          </cell>
          <cell r="J1101" t="str">
            <v>N</v>
          </cell>
          <cell r="K1101" t="str">
            <v>N</v>
          </cell>
          <cell r="L1101" t="str">
            <v>N</v>
          </cell>
          <cell r="M1101" t="str">
            <v>N</v>
          </cell>
          <cell r="N1101" t="str">
            <v>N</v>
          </cell>
          <cell r="O1101" t="str">
            <v>N</v>
          </cell>
          <cell r="P1101" t="str">
            <v>N</v>
          </cell>
          <cell r="Q1101" t="str">
            <v>N</v>
          </cell>
          <cell r="R1101">
            <v>0</v>
          </cell>
        </row>
        <row r="1102">
          <cell r="A1102" t="str">
            <v>CCG05Q</v>
          </cell>
          <cell r="B1102" t="str">
            <v>NHS SOUTH EAST STAFFS AND SEISDON PENINSULAR CCG</v>
          </cell>
          <cell r="C1102" t="str">
            <v>DOHCLS</v>
          </cell>
          <cell r="D1102" t="str">
            <v>T</v>
          </cell>
          <cell r="E1102" t="str">
            <v xml:space="preserve">CLS - DEPARTMENT OF HEALTH                        </v>
          </cell>
          <cell r="F1102" t="str">
            <v>N</v>
          </cell>
          <cell r="G1102" t="str">
            <v>N</v>
          </cell>
          <cell r="H1102" t="str">
            <v>N</v>
          </cell>
          <cell r="I1102" t="str">
            <v>N</v>
          </cell>
          <cell r="J1102" t="str">
            <v>N</v>
          </cell>
          <cell r="K1102" t="str">
            <v>N</v>
          </cell>
          <cell r="L1102" t="str">
            <v>N</v>
          </cell>
          <cell r="M1102" t="str">
            <v>N</v>
          </cell>
          <cell r="N1102" t="str">
            <v>N</v>
          </cell>
          <cell r="O1102" t="str">
            <v>N</v>
          </cell>
          <cell r="P1102" t="str">
            <v>N</v>
          </cell>
          <cell r="Q1102" t="str">
            <v>N</v>
          </cell>
          <cell r="R1102">
            <v>0</v>
          </cell>
        </row>
        <row r="1103">
          <cell r="A1103" t="str">
            <v>CCG05R</v>
          </cell>
          <cell r="B1103" t="str">
            <v>NHS SOUTH WARWICKSHIRE CCG</v>
          </cell>
          <cell r="C1103" t="str">
            <v>DOHCLS</v>
          </cell>
          <cell r="D1103" t="str">
            <v>T</v>
          </cell>
          <cell r="E1103" t="str">
            <v xml:space="preserve">CLS - DEPARTMENT OF HEALTH                        </v>
          </cell>
          <cell r="F1103" t="str">
            <v>N</v>
          </cell>
          <cell r="G1103" t="str">
            <v>N</v>
          </cell>
          <cell r="H1103" t="str">
            <v>N</v>
          </cell>
          <cell r="I1103" t="str">
            <v>N</v>
          </cell>
          <cell r="J1103" t="str">
            <v>N</v>
          </cell>
          <cell r="K1103" t="str">
            <v>N</v>
          </cell>
          <cell r="L1103" t="str">
            <v>N</v>
          </cell>
          <cell r="M1103" t="str">
            <v>N</v>
          </cell>
          <cell r="N1103" t="str">
            <v>N</v>
          </cell>
          <cell r="O1103" t="str">
            <v>N</v>
          </cell>
          <cell r="P1103" t="str">
            <v>N</v>
          </cell>
          <cell r="Q1103" t="str">
            <v>N</v>
          </cell>
          <cell r="R1103">
            <v>0</v>
          </cell>
        </row>
        <row r="1104">
          <cell r="A1104" t="str">
            <v>CCG05T</v>
          </cell>
          <cell r="B1104" t="str">
            <v>NHS SOUTH WORCESTERSHIRE CCG</v>
          </cell>
          <cell r="C1104" t="str">
            <v>DOHCLS</v>
          </cell>
          <cell r="D1104" t="str">
            <v>T</v>
          </cell>
          <cell r="E1104" t="str">
            <v xml:space="preserve">CLS - DEPARTMENT OF HEALTH                        </v>
          </cell>
          <cell r="F1104" t="str">
            <v>N</v>
          </cell>
          <cell r="G1104" t="str">
            <v>N</v>
          </cell>
          <cell r="H1104" t="str">
            <v>N</v>
          </cell>
          <cell r="I1104" t="str">
            <v>N</v>
          </cell>
          <cell r="J1104" t="str">
            <v>N</v>
          </cell>
          <cell r="K1104" t="str">
            <v>N</v>
          </cell>
          <cell r="L1104" t="str">
            <v>N</v>
          </cell>
          <cell r="M1104" t="str">
            <v>N</v>
          </cell>
          <cell r="N1104" t="str">
            <v>N</v>
          </cell>
          <cell r="O1104" t="str">
            <v>N</v>
          </cell>
          <cell r="P1104" t="str">
            <v>N</v>
          </cell>
          <cell r="Q1104" t="str">
            <v>N</v>
          </cell>
          <cell r="R1104">
            <v>0</v>
          </cell>
        </row>
        <row r="1105">
          <cell r="A1105" t="str">
            <v>CCG05V</v>
          </cell>
          <cell r="B1105" t="str">
            <v>NHS STAFFORD AND SURROUNDS CCG</v>
          </cell>
          <cell r="C1105" t="str">
            <v>DOHCLS</v>
          </cell>
          <cell r="D1105" t="str">
            <v>T</v>
          </cell>
          <cell r="E1105" t="str">
            <v xml:space="preserve">CLS - DEPARTMENT OF HEALTH                        </v>
          </cell>
          <cell r="F1105" t="str">
            <v>N</v>
          </cell>
          <cell r="G1105" t="str">
            <v>N</v>
          </cell>
          <cell r="H1105" t="str">
            <v>N</v>
          </cell>
          <cell r="I1105" t="str">
            <v>N</v>
          </cell>
          <cell r="J1105" t="str">
            <v>N</v>
          </cell>
          <cell r="K1105" t="str">
            <v>N</v>
          </cell>
          <cell r="L1105" t="str">
            <v>N</v>
          </cell>
          <cell r="M1105" t="str">
            <v>N</v>
          </cell>
          <cell r="N1105" t="str">
            <v>N</v>
          </cell>
          <cell r="O1105" t="str">
            <v>N</v>
          </cell>
          <cell r="P1105" t="str">
            <v>N</v>
          </cell>
          <cell r="Q1105" t="str">
            <v>N</v>
          </cell>
          <cell r="R1105">
            <v>0</v>
          </cell>
        </row>
        <row r="1106">
          <cell r="A1106" t="str">
            <v>CCG05W</v>
          </cell>
          <cell r="B1106" t="str">
            <v>NHS STOKE ON TRENT CCG</v>
          </cell>
          <cell r="C1106" t="str">
            <v>DOHCLS</v>
          </cell>
          <cell r="D1106" t="str">
            <v>T</v>
          </cell>
          <cell r="E1106" t="str">
            <v xml:space="preserve">CLS - DEPARTMENT OF HEALTH                        </v>
          </cell>
          <cell r="F1106" t="str">
            <v>N</v>
          </cell>
          <cell r="G1106" t="str">
            <v>N</v>
          </cell>
          <cell r="H1106" t="str">
            <v>N</v>
          </cell>
          <cell r="I1106" t="str">
            <v>N</v>
          </cell>
          <cell r="J1106" t="str">
            <v>N</v>
          </cell>
          <cell r="K1106" t="str">
            <v>N</v>
          </cell>
          <cell r="L1106" t="str">
            <v>N</v>
          </cell>
          <cell r="M1106" t="str">
            <v>N</v>
          </cell>
          <cell r="N1106" t="str">
            <v>N</v>
          </cell>
          <cell r="O1106" t="str">
            <v>N</v>
          </cell>
          <cell r="P1106" t="str">
            <v>N</v>
          </cell>
          <cell r="Q1106" t="str">
            <v>N</v>
          </cell>
          <cell r="R1106">
            <v>0</v>
          </cell>
        </row>
        <row r="1107">
          <cell r="A1107" t="str">
            <v>CCG05X</v>
          </cell>
          <cell r="B1107" t="str">
            <v>NHS TELFORD AND WREKIN CCG</v>
          </cell>
          <cell r="C1107" t="str">
            <v>DOHCLS</v>
          </cell>
          <cell r="D1107" t="str">
            <v>T</v>
          </cell>
          <cell r="E1107" t="str">
            <v xml:space="preserve">CLS - DEPARTMENT OF HEALTH                        </v>
          </cell>
          <cell r="F1107" t="str">
            <v>N</v>
          </cell>
          <cell r="G1107" t="str">
            <v>N</v>
          </cell>
          <cell r="H1107" t="str">
            <v>N</v>
          </cell>
          <cell r="I1107" t="str">
            <v>N</v>
          </cell>
          <cell r="J1107" t="str">
            <v>N</v>
          </cell>
          <cell r="K1107" t="str">
            <v>N</v>
          </cell>
          <cell r="L1107" t="str">
            <v>N</v>
          </cell>
          <cell r="M1107" t="str">
            <v>N</v>
          </cell>
          <cell r="N1107" t="str">
            <v>N</v>
          </cell>
          <cell r="O1107" t="str">
            <v>N</v>
          </cell>
          <cell r="P1107" t="str">
            <v>N</v>
          </cell>
          <cell r="Q1107" t="str">
            <v>N</v>
          </cell>
          <cell r="R1107">
            <v>0</v>
          </cell>
        </row>
        <row r="1108">
          <cell r="A1108" t="str">
            <v>CCG05Y</v>
          </cell>
          <cell r="B1108" t="str">
            <v>NHS WALSALL CCG</v>
          </cell>
          <cell r="C1108" t="str">
            <v>DOHCLS</v>
          </cell>
          <cell r="D1108" t="str">
            <v>T</v>
          </cell>
          <cell r="E1108" t="str">
            <v xml:space="preserve">CLS - DEPARTMENT OF HEALTH                        </v>
          </cell>
          <cell r="F1108" t="str">
            <v>N</v>
          </cell>
          <cell r="G1108" t="str">
            <v>N</v>
          </cell>
          <cell r="H1108" t="str">
            <v>N</v>
          </cell>
          <cell r="I1108" t="str">
            <v>N</v>
          </cell>
          <cell r="J1108" t="str">
            <v>N</v>
          </cell>
          <cell r="K1108" t="str">
            <v>N</v>
          </cell>
          <cell r="L1108" t="str">
            <v>N</v>
          </cell>
          <cell r="M1108" t="str">
            <v>N</v>
          </cell>
          <cell r="N1108" t="str">
            <v>N</v>
          </cell>
          <cell r="O1108" t="str">
            <v>N</v>
          </cell>
          <cell r="P1108" t="str">
            <v>N</v>
          </cell>
          <cell r="Q1108" t="str">
            <v>N</v>
          </cell>
          <cell r="R1108">
            <v>0</v>
          </cell>
        </row>
        <row r="1109">
          <cell r="A1109" t="str">
            <v>CCG06A</v>
          </cell>
          <cell r="B1109" t="str">
            <v>NHS WOLVERHAMPTON CCG</v>
          </cell>
          <cell r="C1109" t="str">
            <v>DOHCLS</v>
          </cell>
          <cell r="D1109" t="str">
            <v>T</v>
          </cell>
          <cell r="E1109" t="str">
            <v xml:space="preserve">CLS - DEPARTMENT OF HEALTH                        </v>
          </cell>
          <cell r="F1109" t="str">
            <v>N</v>
          </cell>
          <cell r="G1109" t="str">
            <v>N</v>
          </cell>
          <cell r="H1109" t="str">
            <v>N</v>
          </cell>
          <cell r="I1109" t="str">
            <v>N</v>
          </cell>
          <cell r="J1109" t="str">
            <v>N</v>
          </cell>
          <cell r="K1109" t="str">
            <v>N</v>
          </cell>
          <cell r="L1109" t="str">
            <v>N</v>
          </cell>
          <cell r="M1109" t="str">
            <v>N</v>
          </cell>
          <cell r="N1109" t="str">
            <v>N</v>
          </cell>
          <cell r="O1109" t="str">
            <v>N</v>
          </cell>
          <cell r="P1109" t="str">
            <v>N</v>
          </cell>
          <cell r="Q1109" t="str">
            <v>N</v>
          </cell>
          <cell r="R1109">
            <v>0</v>
          </cell>
        </row>
        <row r="1110">
          <cell r="A1110" t="str">
            <v>CCG06D</v>
          </cell>
          <cell r="B1110" t="str">
            <v>NHS WYRE FOREST CCG</v>
          </cell>
          <cell r="C1110" t="str">
            <v>DOHCLS</v>
          </cell>
          <cell r="D1110" t="str">
            <v>T</v>
          </cell>
          <cell r="E1110" t="str">
            <v xml:space="preserve">CLS - DEPARTMENT OF HEALTH                        </v>
          </cell>
          <cell r="F1110" t="str">
            <v>N</v>
          </cell>
          <cell r="G1110" t="str">
            <v>N</v>
          </cell>
          <cell r="H1110" t="str">
            <v>N</v>
          </cell>
          <cell r="I1110" t="str">
            <v>N</v>
          </cell>
          <cell r="J1110" t="str">
            <v>N</v>
          </cell>
          <cell r="K1110" t="str">
            <v>N</v>
          </cell>
          <cell r="L1110" t="str">
            <v>N</v>
          </cell>
          <cell r="M1110" t="str">
            <v>N</v>
          </cell>
          <cell r="N1110" t="str">
            <v>N</v>
          </cell>
          <cell r="O1110" t="str">
            <v>N</v>
          </cell>
          <cell r="P1110" t="str">
            <v>N</v>
          </cell>
          <cell r="Q1110" t="str">
            <v>N</v>
          </cell>
          <cell r="R1110">
            <v>0</v>
          </cell>
        </row>
        <row r="1111">
          <cell r="A1111" t="str">
            <v>CCG06F</v>
          </cell>
          <cell r="B1111" t="str">
            <v>NHS BEDFORDSHIRE CCG</v>
          </cell>
          <cell r="C1111" t="str">
            <v>DOHCLS</v>
          </cell>
          <cell r="D1111" t="str">
            <v>T</v>
          </cell>
          <cell r="E1111" t="str">
            <v xml:space="preserve">CLS - DEPARTMENT OF HEALTH                        </v>
          </cell>
          <cell r="F1111" t="str">
            <v>N</v>
          </cell>
          <cell r="G1111" t="str">
            <v>N</v>
          </cell>
          <cell r="H1111" t="str">
            <v>N</v>
          </cell>
          <cell r="I1111" t="str">
            <v>N</v>
          </cell>
          <cell r="J1111" t="str">
            <v>N</v>
          </cell>
          <cell r="K1111" t="str">
            <v>N</v>
          </cell>
          <cell r="L1111" t="str">
            <v>N</v>
          </cell>
          <cell r="M1111" t="str">
            <v>N</v>
          </cell>
          <cell r="N1111" t="str">
            <v>N</v>
          </cell>
          <cell r="O1111" t="str">
            <v>N</v>
          </cell>
          <cell r="P1111" t="str">
            <v>N</v>
          </cell>
          <cell r="Q1111" t="str">
            <v>N</v>
          </cell>
          <cell r="R1111">
            <v>0</v>
          </cell>
        </row>
        <row r="1112">
          <cell r="A1112" t="str">
            <v>CCG06H</v>
          </cell>
          <cell r="B1112" t="str">
            <v>NHS CAMBRIDGESHIRE AND PETERBOROUGH CCG</v>
          </cell>
          <cell r="C1112" t="str">
            <v>DOHCLS</v>
          </cell>
          <cell r="D1112" t="str">
            <v>T</v>
          </cell>
          <cell r="E1112" t="str">
            <v xml:space="preserve">CLS - DEPARTMENT OF HEALTH                        </v>
          </cell>
          <cell r="F1112" t="str">
            <v>N</v>
          </cell>
          <cell r="G1112" t="str">
            <v>N</v>
          </cell>
          <cell r="H1112" t="str">
            <v>N</v>
          </cell>
          <cell r="I1112" t="str">
            <v>N</v>
          </cell>
          <cell r="J1112" t="str">
            <v>N</v>
          </cell>
          <cell r="K1112" t="str">
            <v>N</v>
          </cell>
          <cell r="L1112" t="str">
            <v>N</v>
          </cell>
          <cell r="M1112" t="str">
            <v>N</v>
          </cell>
          <cell r="N1112" t="str">
            <v>N</v>
          </cell>
          <cell r="O1112" t="str">
            <v>N</v>
          </cell>
          <cell r="P1112" t="str">
            <v>N</v>
          </cell>
          <cell r="Q1112" t="str">
            <v>N</v>
          </cell>
          <cell r="R1112">
            <v>0</v>
          </cell>
        </row>
        <row r="1113">
          <cell r="A1113" t="str">
            <v>CCG06K</v>
          </cell>
          <cell r="B1113" t="str">
            <v>NHS EAST AND NORTH HERTFORDSHIRE CCG</v>
          </cell>
          <cell r="C1113" t="str">
            <v>DOHCLS</v>
          </cell>
          <cell r="D1113" t="str">
            <v>T</v>
          </cell>
          <cell r="E1113" t="str">
            <v xml:space="preserve">CLS - DEPARTMENT OF HEALTH                        </v>
          </cell>
          <cell r="F1113" t="str">
            <v>N</v>
          </cell>
          <cell r="G1113" t="str">
            <v>N</v>
          </cell>
          <cell r="H1113" t="str">
            <v>N</v>
          </cell>
          <cell r="I1113" t="str">
            <v>N</v>
          </cell>
          <cell r="J1113" t="str">
            <v>N</v>
          </cell>
          <cell r="K1113" t="str">
            <v>N</v>
          </cell>
          <cell r="L1113" t="str">
            <v>N</v>
          </cell>
          <cell r="M1113" t="str">
            <v>N</v>
          </cell>
          <cell r="N1113" t="str">
            <v>N</v>
          </cell>
          <cell r="O1113" t="str">
            <v>N</v>
          </cell>
          <cell r="P1113" t="str">
            <v>N</v>
          </cell>
          <cell r="Q1113" t="str">
            <v>N</v>
          </cell>
          <cell r="R1113">
            <v>0</v>
          </cell>
        </row>
        <row r="1114">
          <cell r="A1114" t="str">
            <v>CCG06L</v>
          </cell>
          <cell r="B1114" t="str">
            <v>NHS IPSWICH AND EAST SUFFOLK CCG</v>
          </cell>
          <cell r="C1114" t="str">
            <v>DOHCLS</v>
          </cell>
          <cell r="D1114" t="str">
            <v>T</v>
          </cell>
          <cell r="E1114" t="str">
            <v xml:space="preserve">CLS - DEPARTMENT OF HEALTH                        </v>
          </cell>
          <cell r="F1114" t="str">
            <v>N</v>
          </cell>
          <cell r="G1114" t="str">
            <v>N</v>
          </cell>
          <cell r="H1114" t="str">
            <v>N</v>
          </cell>
          <cell r="I1114" t="str">
            <v>N</v>
          </cell>
          <cell r="J1114" t="str">
            <v>N</v>
          </cell>
          <cell r="K1114" t="str">
            <v>N</v>
          </cell>
          <cell r="L1114" t="str">
            <v>N</v>
          </cell>
          <cell r="M1114" t="str">
            <v>N</v>
          </cell>
          <cell r="N1114" t="str">
            <v>N</v>
          </cell>
          <cell r="O1114" t="str">
            <v>N</v>
          </cell>
          <cell r="P1114" t="str">
            <v>N</v>
          </cell>
          <cell r="Q1114" t="str">
            <v>N</v>
          </cell>
          <cell r="R1114">
            <v>0</v>
          </cell>
        </row>
        <row r="1115">
          <cell r="A1115" t="str">
            <v>CCG06M</v>
          </cell>
          <cell r="B1115" t="str">
            <v>NHS GREAT YARMOUTH AND WAVENEY CCG</v>
          </cell>
          <cell r="C1115" t="str">
            <v>DOHCLS</v>
          </cell>
          <cell r="D1115" t="str">
            <v>T</v>
          </cell>
          <cell r="E1115" t="str">
            <v xml:space="preserve">CLS - DEPARTMENT OF HEALTH                        </v>
          </cell>
          <cell r="F1115" t="str">
            <v>N</v>
          </cell>
          <cell r="G1115" t="str">
            <v>N</v>
          </cell>
          <cell r="H1115" t="str">
            <v>N</v>
          </cell>
          <cell r="I1115" t="str">
            <v>N</v>
          </cell>
          <cell r="J1115" t="str">
            <v>N</v>
          </cell>
          <cell r="K1115" t="str">
            <v>N</v>
          </cell>
          <cell r="L1115" t="str">
            <v>N</v>
          </cell>
          <cell r="M1115" t="str">
            <v>N</v>
          </cell>
          <cell r="N1115" t="str">
            <v>N</v>
          </cell>
          <cell r="O1115" t="str">
            <v>N</v>
          </cell>
          <cell r="P1115" t="str">
            <v>N</v>
          </cell>
          <cell r="Q1115" t="str">
            <v>N</v>
          </cell>
          <cell r="R1115">
            <v>0</v>
          </cell>
        </row>
        <row r="1116">
          <cell r="A1116" t="str">
            <v>CCG06N</v>
          </cell>
          <cell r="B1116" t="str">
            <v>NHS HERTS VALLEYS CCG</v>
          </cell>
          <cell r="C1116" t="str">
            <v>DOHCLS</v>
          </cell>
          <cell r="D1116" t="str">
            <v>T</v>
          </cell>
          <cell r="E1116" t="str">
            <v xml:space="preserve">CLS - DEPARTMENT OF HEALTH                        </v>
          </cell>
          <cell r="F1116" t="str">
            <v>N</v>
          </cell>
          <cell r="G1116" t="str">
            <v>N</v>
          </cell>
          <cell r="H1116" t="str">
            <v>N</v>
          </cell>
          <cell r="I1116" t="str">
            <v>N</v>
          </cell>
          <cell r="J1116" t="str">
            <v>N</v>
          </cell>
          <cell r="K1116" t="str">
            <v>N</v>
          </cell>
          <cell r="L1116" t="str">
            <v>N</v>
          </cell>
          <cell r="M1116" t="str">
            <v>N</v>
          </cell>
          <cell r="N1116" t="str">
            <v>N</v>
          </cell>
          <cell r="O1116" t="str">
            <v>N</v>
          </cell>
          <cell r="P1116" t="str">
            <v>N</v>
          </cell>
          <cell r="Q1116" t="str">
            <v>N</v>
          </cell>
          <cell r="R1116">
            <v>0</v>
          </cell>
        </row>
        <row r="1117">
          <cell r="A1117" t="str">
            <v>CCG06P</v>
          </cell>
          <cell r="B1117" t="str">
            <v>NHS LUTON CCG</v>
          </cell>
          <cell r="C1117" t="str">
            <v>DOHCLS</v>
          </cell>
          <cell r="D1117" t="str">
            <v>T</v>
          </cell>
          <cell r="E1117" t="str">
            <v xml:space="preserve">CLS - DEPARTMENT OF HEALTH                        </v>
          </cell>
          <cell r="F1117" t="str">
            <v>N</v>
          </cell>
          <cell r="G1117" t="str">
            <v>N</v>
          </cell>
          <cell r="H1117" t="str">
            <v>N</v>
          </cell>
          <cell r="I1117" t="str">
            <v>N</v>
          </cell>
          <cell r="J1117" t="str">
            <v>N</v>
          </cell>
          <cell r="K1117" t="str">
            <v>N</v>
          </cell>
          <cell r="L1117" t="str">
            <v>N</v>
          </cell>
          <cell r="M1117" t="str">
            <v>N</v>
          </cell>
          <cell r="N1117" t="str">
            <v>N</v>
          </cell>
          <cell r="O1117" t="str">
            <v>N</v>
          </cell>
          <cell r="P1117" t="str">
            <v>N</v>
          </cell>
          <cell r="Q1117" t="str">
            <v>N</v>
          </cell>
          <cell r="R1117">
            <v>0</v>
          </cell>
        </row>
        <row r="1118">
          <cell r="A1118" t="str">
            <v>CCG06Q</v>
          </cell>
          <cell r="B1118" t="str">
            <v>NHS MID ESSEX CCG</v>
          </cell>
          <cell r="C1118" t="str">
            <v>DOHCLS</v>
          </cell>
          <cell r="D1118" t="str">
            <v>T</v>
          </cell>
          <cell r="E1118" t="str">
            <v xml:space="preserve">CLS - DEPARTMENT OF HEALTH                        </v>
          </cell>
          <cell r="F1118" t="str">
            <v>N</v>
          </cell>
          <cell r="G1118" t="str">
            <v>N</v>
          </cell>
          <cell r="H1118" t="str">
            <v>N</v>
          </cell>
          <cell r="I1118" t="str">
            <v>N</v>
          </cell>
          <cell r="J1118" t="str">
            <v>N</v>
          </cell>
          <cell r="K1118" t="str">
            <v>N</v>
          </cell>
          <cell r="L1118" t="str">
            <v>N</v>
          </cell>
          <cell r="M1118" t="str">
            <v>N</v>
          </cell>
          <cell r="N1118" t="str">
            <v>N</v>
          </cell>
          <cell r="O1118" t="str">
            <v>N</v>
          </cell>
          <cell r="P1118" t="str">
            <v>N</v>
          </cell>
          <cell r="Q1118" t="str">
            <v>N</v>
          </cell>
          <cell r="R1118">
            <v>0</v>
          </cell>
        </row>
        <row r="1119">
          <cell r="A1119" t="str">
            <v>CCG06T</v>
          </cell>
          <cell r="B1119" t="str">
            <v>NHS NORTH EAST ESSEX CCG</v>
          </cell>
          <cell r="C1119" t="str">
            <v>DOHCLS</v>
          </cell>
          <cell r="D1119" t="str">
            <v>T</v>
          </cell>
          <cell r="E1119" t="str">
            <v xml:space="preserve">CLS - DEPARTMENT OF HEALTH                        </v>
          </cell>
          <cell r="F1119" t="str">
            <v>N</v>
          </cell>
          <cell r="G1119" t="str">
            <v>N</v>
          </cell>
          <cell r="H1119" t="str">
            <v>N</v>
          </cell>
          <cell r="I1119" t="str">
            <v>N</v>
          </cell>
          <cell r="J1119" t="str">
            <v>N</v>
          </cell>
          <cell r="K1119" t="str">
            <v>N</v>
          </cell>
          <cell r="L1119" t="str">
            <v>N</v>
          </cell>
          <cell r="M1119" t="str">
            <v>N</v>
          </cell>
          <cell r="N1119" t="str">
            <v>N</v>
          </cell>
          <cell r="O1119" t="str">
            <v>N</v>
          </cell>
          <cell r="P1119" t="str">
            <v>N</v>
          </cell>
          <cell r="Q1119" t="str">
            <v>N</v>
          </cell>
          <cell r="R1119">
            <v>0</v>
          </cell>
        </row>
        <row r="1120">
          <cell r="A1120" t="str">
            <v>CCG06V</v>
          </cell>
          <cell r="B1120" t="str">
            <v>NHS NORTH NORFOLK CCG</v>
          </cell>
          <cell r="C1120" t="str">
            <v>DOHCLS</v>
          </cell>
          <cell r="D1120" t="str">
            <v>T</v>
          </cell>
          <cell r="E1120" t="str">
            <v xml:space="preserve">CLS - DEPARTMENT OF HEALTH                        </v>
          </cell>
          <cell r="F1120" t="str">
            <v>N</v>
          </cell>
          <cell r="G1120" t="str">
            <v>N</v>
          </cell>
          <cell r="H1120" t="str">
            <v>N</v>
          </cell>
          <cell r="I1120" t="str">
            <v>N</v>
          </cell>
          <cell r="J1120" t="str">
            <v>N</v>
          </cell>
          <cell r="K1120" t="str">
            <v>N</v>
          </cell>
          <cell r="L1120" t="str">
            <v>N</v>
          </cell>
          <cell r="M1120" t="str">
            <v>N</v>
          </cell>
          <cell r="N1120" t="str">
            <v>N</v>
          </cell>
          <cell r="O1120" t="str">
            <v>N</v>
          </cell>
          <cell r="P1120" t="str">
            <v>N</v>
          </cell>
          <cell r="Q1120" t="str">
            <v>N</v>
          </cell>
          <cell r="R1120">
            <v>0</v>
          </cell>
        </row>
        <row r="1121">
          <cell r="A1121" t="str">
            <v>CCG06W</v>
          </cell>
          <cell r="B1121" t="str">
            <v>NHS NORWICH CCG</v>
          </cell>
          <cell r="C1121" t="str">
            <v>DOHCLS</v>
          </cell>
          <cell r="D1121" t="str">
            <v>T</v>
          </cell>
          <cell r="E1121" t="str">
            <v xml:space="preserve">CLS - DEPARTMENT OF HEALTH                        </v>
          </cell>
          <cell r="F1121" t="str">
            <v>N</v>
          </cell>
          <cell r="G1121" t="str">
            <v>N</v>
          </cell>
          <cell r="H1121" t="str">
            <v>N</v>
          </cell>
          <cell r="I1121" t="str">
            <v>N</v>
          </cell>
          <cell r="J1121" t="str">
            <v>N</v>
          </cell>
          <cell r="K1121" t="str">
            <v>N</v>
          </cell>
          <cell r="L1121" t="str">
            <v>N</v>
          </cell>
          <cell r="M1121" t="str">
            <v>N</v>
          </cell>
          <cell r="N1121" t="str">
            <v>N</v>
          </cell>
          <cell r="O1121" t="str">
            <v>N</v>
          </cell>
          <cell r="P1121" t="str">
            <v>N</v>
          </cell>
          <cell r="Q1121" t="str">
            <v>N</v>
          </cell>
          <cell r="R1121">
            <v>0</v>
          </cell>
        </row>
        <row r="1122">
          <cell r="A1122" t="str">
            <v>CCG06Y</v>
          </cell>
          <cell r="B1122" t="str">
            <v>NHS SOUTH NORFOLK CCG</v>
          </cell>
          <cell r="C1122" t="str">
            <v>DOHCLS</v>
          </cell>
          <cell r="D1122" t="str">
            <v>T</v>
          </cell>
          <cell r="E1122" t="str">
            <v xml:space="preserve">CLS - DEPARTMENT OF HEALTH                        </v>
          </cell>
          <cell r="F1122" t="str">
            <v>N</v>
          </cell>
          <cell r="G1122" t="str">
            <v>N</v>
          </cell>
          <cell r="H1122" t="str">
            <v>N</v>
          </cell>
          <cell r="I1122" t="str">
            <v>N</v>
          </cell>
          <cell r="J1122" t="str">
            <v>N</v>
          </cell>
          <cell r="K1122" t="str">
            <v>N</v>
          </cell>
          <cell r="L1122" t="str">
            <v>N</v>
          </cell>
          <cell r="M1122" t="str">
            <v>N</v>
          </cell>
          <cell r="N1122" t="str">
            <v>N</v>
          </cell>
          <cell r="O1122" t="str">
            <v>N</v>
          </cell>
          <cell r="P1122" t="str">
            <v>N</v>
          </cell>
          <cell r="Q1122" t="str">
            <v>N</v>
          </cell>
          <cell r="R1122">
            <v>0</v>
          </cell>
        </row>
        <row r="1123">
          <cell r="A1123" t="str">
            <v>CCG07G</v>
          </cell>
          <cell r="B1123" t="str">
            <v>NHS THURROCK CCG</v>
          </cell>
          <cell r="C1123" t="str">
            <v>DOHCLS</v>
          </cell>
          <cell r="D1123" t="str">
            <v>T</v>
          </cell>
          <cell r="E1123" t="str">
            <v xml:space="preserve">CLS - DEPARTMENT OF HEALTH                        </v>
          </cell>
          <cell r="F1123" t="str">
            <v>N</v>
          </cell>
          <cell r="G1123" t="str">
            <v>N</v>
          </cell>
          <cell r="H1123" t="str">
            <v>N</v>
          </cell>
          <cell r="I1123" t="str">
            <v>N</v>
          </cell>
          <cell r="J1123" t="str">
            <v>N</v>
          </cell>
          <cell r="K1123" t="str">
            <v>N</v>
          </cell>
          <cell r="L1123" t="str">
            <v>N</v>
          </cell>
          <cell r="M1123" t="str">
            <v>N</v>
          </cell>
          <cell r="N1123" t="str">
            <v>N</v>
          </cell>
          <cell r="O1123" t="str">
            <v>N</v>
          </cell>
          <cell r="P1123" t="str">
            <v>N</v>
          </cell>
          <cell r="Q1123" t="str">
            <v>N</v>
          </cell>
          <cell r="R1123">
            <v>0</v>
          </cell>
        </row>
        <row r="1124">
          <cell r="A1124" t="str">
            <v>CCG07H</v>
          </cell>
          <cell r="B1124" t="str">
            <v>NHS WEST ESSEX CCG</v>
          </cell>
          <cell r="C1124" t="str">
            <v>DOHCLS</v>
          </cell>
          <cell r="D1124" t="str">
            <v>T</v>
          </cell>
          <cell r="E1124" t="str">
            <v xml:space="preserve">CLS - DEPARTMENT OF HEALTH                        </v>
          </cell>
          <cell r="F1124" t="str">
            <v>N</v>
          </cell>
          <cell r="G1124" t="str">
            <v>N</v>
          </cell>
          <cell r="H1124" t="str">
            <v>N</v>
          </cell>
          <cell r="I1124" t="str">
            <v>N</v>
          </cell>
          <cell r="J1124" t="str">
            <v>N</v>
          </cell>
          <cell r="K1124" t="str">
            <v>N</v>
          </cell>
          <cell r="L1124" t="str">
            <v>N</v>
          </cell>
          <cell r="M1124" t="str">
            <v>N</v>
          </cell>
          <cell r="N1124" t="str">
            <v>N</v>
          </cell>
          <cell r="O1124" t="str">
            <v>N</v>
          </cell>
          <cell r="P1124" t="str">
            <v>N</v>
          </cell>
          <cell r="Q1124" t="str">
            <v>N</v>
          </cell>
          <cell r="R1124">
            <v>0</v>
          </cell>
        </row>
        <row r="1125">
          <cell r="A1125" t="str">
            <v>CCG07J</v>
          </cell>
          <cell r="B1125" t="str">
            <v>NHS WEST NORFOLK CCG</v>
          </cell>
          <cell r="C1125" t="str">
            <v>DOHCLS</v>
          </cell>
          <cell r="D1125" t="str">
            <v>T</v>
          </cell>
          <cell r="E1125" t="str">
            <v xml:space="preserve">CLS - DEPARTMENT OF HEALTH                        </v>
          </cell>
          <cell r="F1125" t="str">
            <v>N</v>
          </cell>
          <cell r="G1125" t="str">
            <v>N</v>
          </cell>
          <cell r="H1125" t="str">
            <v>N</v>
          </cell>
          <cell r="I1125" t="str">
            <v>N</v>
          </cell>
          <cell r="J1125" t="str">
            <v>N</v>
          </cell>
          <cell r="K1125" t="str">
            <v>N</v>
          </cell>
          <cell r="L1125" t="str">
            <v>N</v>
          </cell>
          <cell r="M1125" t="str">
            <v>N</v>
          </cell>
          <cell r="N1125" t="str">
            <v>N</v>
          </cell>
          <cell r="O1125" t="str">
            <v>N</v>
          </cell>
          <cell r="P1125" t="str">
            <v>N</v>
          </cell>
          <cell r="Q1125" t="str">
            <v>N</v>
          </cell>
          <cell r="R1125">
            <v>0</v>
          </cell>
        </row>
        <row r="1126">
          <cell r="A1126" t="str">
            <v>CCG07K</v>
          </cell>
          <cell r="B1126" t="str">
            <v>NHS WEST SUFFOLK CCG</v>
          </cell>
          <cell r="C1126" t="str">
            <v>DOHCLS</v>
          </cell>
          <cell r="D1126" t="str">
            <v>T</v>
          </cell>
          <cell r="E1126" t="str">
            <v xml:space="preserve">CLS - DEPARTMENT OF HEALTH                        </v>
          </cell>
          <cell r="F1126" t="str">
            <v>N</v>
          </cell>
          <cell r="G1126" t="str">
            <v>N</v>
          </cell>
          <cell r="H1126" t="str">
            <v>N</v>
          </cell>
          <cell r="I1126" t="str">
            <v>N</v>
          </cell>
          <cell r="J1126" t="str">
            <v>N</v>
          </cell>
          <cell r="K1126" t="str">
            <v>N</v>
          </cell>
          <cell r="L1126" t="str">
            <v>N</v>
          </cell>
          <cell r="M1126" t="str">
            <v>N</v>
          </cell>
          <cell r="N1126" t="str">
            <v>N</v>
          </cell>
          <cell r="O1126" t="str">
            <v>N</v>
          </cell>
          <cell r="P1126" t="str">
            <v>N</v>
          </cell>
          <cell r="Q1126" t="str">
            <v>N</v>
          </cell>
          <cell r="R1126">
            <v>0</v>
          </cell>
        </row>
        <row r="1127">
          <cell r="A1127" t="str">
            <v>CCG07L</v>
          </cell>
          <cell r="B1127" t="str">
            <v>NHS BARKING AND DAGENHAM CCG</v>
          </cell>
          <cell r="C1127" t="str">
            <v>DOHCLS</v>
          </cell>
          <cell r="D1127" t="str">
            <v>T</v>
          </cell>
          <cell r="E1127" t="str">
            <v xml:space="preserve">CLS - DEPARTMENT OF HEALTH                        </v>
          </cell>
          <cell r="F1127" t="str">
            <v>N</v>
          </cell>
          <cell r="G1127" t="str">
            <v>N</v>
          </cell>
          <cell r="H1127" t="str">
            <v>N</v>
          </cell>
          <cell r="I1127" t="str">
            <v>N</v>
          </cell>
          <cell r="J1127" t="str">
            <v>N</v>
          </cell>
          <cell r="K1127" t="str">
            <v>N</v>
          </cell>
          <cell r="L1127" t="str">
            <v>N</v>
          </cell>
          <cell r="M1127" t="str">
            <v>N</v>
          </cell>
          <cell r="N1127" t="str">
            <v>N</v>
          </cell>
          <cell r="O1127" t="str">
            <v>N</v>
          </cell>
          <cell r="P1127" t="str">
            <v>N</v>
          </cell>
          <cell r="Q1127" t="str">
            <v>N</v>
          </cell>
          <cell r="R1127">
            <v>0</v>
          </cell>
        </row>
        <row r="1128">
          <cell r="A1128" t="str">
            <v>CCG07M</v>
          </cell>
          <cell r="B1128" t="str">
            <v>NHS BARNET CCG</v>
          </cell>
          <cell r="C1128" t="str">
            <v>DOHCLS</v>
          </cell>
          <cell r="D1128" t="str">
            <v>T</v>
          </cell>
          <cell r="E1128" t="str">
            <v xml:space="preserve">CLS - DEPARTMENT OF HEALTH                        </v>
          </cell>
          <cell r="F1128" t="str">
            <v>N</v>
          </cell>
          <cell r="G1128" t="str">
            <v>N</v>
          </cell>
          <cell r="H1128" t="str">
            <v>N</v>
          </cell>
          <cell r="I1128" t="str">
            <v>N</v>
          </cell>
          <cell r="J1128" t="str">
            <v>N</v>
          </cell>
          <cell r="K1128" t="str">
            <v>N</v>
          </cell>
          <cell r="L1128" t="str">
            <v>N</v>
          </cell>
          <cell r="M1128" t="str">
            <v>N</v>
          </cell>
          <cell r="N1128" t="str">
            <v>N</v>
          </cell>
          <cell r="O1128" t="str">
            <v>N</v>
          </cell>
          <cell r="P1128" t="str">
            <v>N</v>
          </cell>
          <cell r="Q1128" t="str">
            <v>N</v>
          </cell>
          <cell r="R1128">
            <v>0</v>
          </cell>
        </row>
        <row r="1129">
          <cell r="A1129" t="str">
            <v>CCG07N</v>
          </cell>
          <cell r="B1129" t="str">
            <v>NHS BEXLEY CCG</v>
          </cell>
          <cell r="C1129" t="str">
            <v>DOHCLS</v>
          </cell>
          <cell r="D1129" t="str">
            <v>T</v>
          </cell>
          <cell r="E1129" t="str">
            <v xml:space="preserve">CLS - DEPARTMENT OF HEALTH                        </v>
          </cell>
          <cell r="F1129" t="str">
            <v>N</v>
          </cell>
          <cell r="G1129" t="str">
            <v>N</v>
          </cell>
          <cell r="H1129" t="str">
            <v>N</v>
          </cell>
          <cell r="I1129" t="str">
            <v>N</v>
          </cell>
          <cell r="J1129" t="str">
            <v>N</v>
          </cell>
          <cell r="K1129" t="str">
            <v>N</v>
          </cell>
          <cell r="L1129" t="str">
            <v>N</v>
          </cell>
          <cell r="M1129" t="str">
            <v>N</v>
          </cell>
          <cell r="N1129" t="str">
            <v>N</v>
          </cell>
          <cell r="O1129" t="str">
            <v>N</v>
          </cell>
          <cell r="P1129" t="str">
            <v>N</v>
          </cell>
          <cell r="Q1129" t="str">
            <v>N</v>
          </cell>
          <cell r="R1129">
            <v>0</v>
          </cell>
        </row>
        <row r="1130">
          <cell r="A1130" t="str">
            <v>CCG07P</v>
          </cell>
          <cell r="B1130" t="str">
            <v>NHS BRENT CCG</v>
          </cell>
          <cell r="C1130" t="str">
            <v>DOHCLS</v>
          </cell>
          <cell r="D1130" t="str">
            <v>T</v>
          </cell>
          <cell r="E1130" t="str">
            <v xml:space="preserve">CLS - DEPARTMENT OF HEALTH                        </v>
          </cell>
          <cell r="F1130" t="str">
            <v>N</v>
          </cell>
          <cell r="G1130" t="str">
            <v>N</v>
          </cell>
          <cell r="H1130" t="str">
            <v>N</v>
          </cell>
          <cell r="I1130" t="str">
            <v>N</v>
          </cell>
          <cell r="J1130" t="str">
            <v>N</v>
          </cell>
          <cell r="K1130" t="str">
            <v>N</v>
          </cell>
          <cell r="L1130" t="str">
            <v>N</v>
          </cell>
          <cell r="M1130" t="str">
            <v>N</v>
          </cell>
          <cell r="N1130" t="str">
            <v>N</v>
          </cell>
          <cell r="O1130" t="str">
            <v>N</v>
          </cell>
          <cell r="P1130" t="str">
            <v>N</v>
          </cell>
          <cell r="Q1130" t="str">
            <v>N</v>
          </cell>
          <cell r="R1130">
            <v>0</v>
          </cell>
        </row>
        <row r="1131">
          <cell r="A1131" t="str">
            <v>CCG07Q</v>
          </cell>
          <cell r="B1131" t="str">
            <v>NHS BROMLEY CCG</v>
          </cell>
          <cell r="C1131" t="str">
            <v>DOHCLS</v>
          </cell>
          <cell r="D1131" t="str">
            <v>T</v>
          </cell>
          <cell r="E1131" t="str">
            <v xml:space="preserve">CLS - DEPARTMENT OF HEALTH                        </v>
          </cell>
          <cell r="F1131" t="str">
            <v>N</v>
          </cell>
          <cell r="G1131" t="str">
            <v>N</v>
          </cell>
          <cell r="H1131" t="str">
            <v>N</v>
          </cell>
          <cell r="I1131" t="str">
            <v>N</v>
          </cell>
          <cell r="J1131" t="str">
            <v>N</v>
          </cell>
          <cell r="K1131" t="str">
            <v>N</v>
          </cell>
          <cell r="L1131" t="str">
            <v>N</v>
          </cell>
          <cell r="M1131" t="str">
            <v>N</v>
          </cell>
          <cell r="N1131" t="str">
            <v>N</v>
          </cell>
          <cell r="O1131" t="str">
            <v>N</v>
          </cell>
          <cell r="P1131" t="str">
            <v>N</v>
          </cell>
          <cell r="Q1131" t="str">
            <v>N</v>
          </cell>
          <cell r="R1131">
            <v>0</v>
          </cell>
        </row>
        <row r="1132">
          <cell r="A1132" t="str">
            <v>CCG07R</v>
          </cell>
          <cell r="B1132" t="str">
            <v>NHS CAMDEN CCG</v>
          </cell>
          <cell r="C1132" t="str">
            <v>DOHCLS</v>
          </cell>
          <cell r="D1132" t="str">
            <v>T</v>
          </cell>
          <cell r="E1132" t="str">
            <v xml:space="preserve">CLS - DEPARTMENT OF HEALTH                        </v>
          </cell>
          <cell r="F1132" t="str">
            <v>N</v>
          </cell>
          <cell r="G1132" t="str">
            <v>N</v>
          </cell>
          <cell r="H1132" t="str">
            <v>N</v>
          </cell>
          <cell r="I1132" t="str">
            <v>N</v>
          </cell>
          <cell r="J1132" t="str">
            <v>N</v>
          </cell>
          <cell r="K1132" t="str">
            <v>N</v>
          </cell>
          <cell r="L1132" t="str">
            <v>N</v>
          </cell>
          <cell r="M1132" t="str">
            <v>N</v>
          </cell>
          <cell r="N1132" t="str">
            <v>N</v>
          </cell>
          <cell r="O1132" t="str">
            <v>N</v>
          </cell>
          <cell r="P1132" t="str">
            <v>N</v>
          </cell>
          <cell r="Q1132" t="str">
            <v>N</v>
          </cell>
          <cell r="R1132">
            <v>0</v>
          </cell>
        </row>
        <row r="1133">
          <cell r="A1133" t="str">
            <v>CCG07T</v>
          </cell>
          <cell r="B1133" t="str">
            <v>NHS CITY AND HACKNEY CCG</v>
          </cell>
          <cell r="C1133" t="str">
            <v>DOHCLS</v>
          </cell>
          <cell r="D1133" t="str">
            <v>T</v>
          </cell>
          <cell r="E1133" t="str">
            <v xml:space="preserve">CLS - DEPARTMENT OF HEALTH                        </v>
          </cell>
          <cell r="F1133" t="str">
            <v>N</v>
          </cell>
          <cell r="G1133" t="str">
            <v>N</v>
          </cell>
          <cell r="H1133" t="str">
            <v>N</v>
          </cell>
          <cell r="I1133" t="str">
            <v>N</v>
          </cell>
          <cell r="J1133" t="str">
            <v>N</v>
          </cell>
          <cell r="K1133" t="str">
            <v>N</v>
          </cell>
          <cell r="L1133" t="str">
            <v>N</v>
          </cell>
          <cell r="M1133" t="str">
            <v>N</v>
          </cell>
          <cell r="N1133" t="str">
            <v>N</v>
          </cell>
          <cell r="O1133" t="str">
            <v>N</v>
          </cell>
          <cell r="P1133" t="str">
            <v>N</v>
          </cell>
          <cell r="Q1133" t="str">
            <v>N</v>
          </cell>
          <cell r="R1133">
            <v>0</v>
          </cell>
        </row>
        <row r="1134">
          <cell r="A1134" t="str">
            <v>CCG07V</v>
          </cell>
          <cell r="B1134" t="str">
            <v>NHS CROYDON CCG</v>
          </cell>
          <cell r="C1134" t="str">
            <v>DOHCLS</v>
          </cell>
          <cell r="D1134" t="str">
            <v>T</v>
          </cell>
          <cell r="E1134" t="str">
            <v xml:space="preserve">CLS - DEPARTMENT OF HEALTH                        </v>
          </cell>
          <cell r="F1134" t="str">
            <v>N</v>
          </cell>
          <cell r="G1134" t="str">
            <v>N</v>
          </cell>
          <cell r="H1134" t="str">
            <v>N</v>
          </cell>
          <cell r="I1134" t="str">
            <v>N</v>
          </cell>
          <cell r="J1134" t="str">
            <v>N</v>
          </cell>
          <cell r="K1134" t="str">
            <v>N</v>
          </cell>
          <cell r="L1134" t="str">
            <v>N</v>
          </cell>
          <cell r="M1134" t="str">
            <v>N</v>
          </cell>
          <cell r="N1134" t="str">
            <v>N</v>
          </cell>
          <cell r="O1134" t="str">
            <v>N</v>
          </cell>
          <cell r="P1134" t="str">
            <v>N</v>
          </cell>
          <cell r="Q1134" t="str">
            <v>N</v>
          </cell>
          <cell r="R1134">
            <v>0</v>
          </cell>
        </row>
        <row r="1135">
          <cell r="A1135" t="str">
            <v>CCG07W</v>
          </cell>
          <cell r="B1135" t="str">
            <v>NHS EALING CCG</v>
          </cell>
          <cell r="C1135" t="str">
            <v>DOHCLS</v>
          </cell>
          <cell r="D1135" t="str">
            <v>T</v>
          </cell>
          <cell r="E1135" t="str">
            <v xml:space="preserve">CLS - DEPARTMENT OF HEALTH                        </v>
          </cell>
          <cell r="F1135" t="str">
            <v>N</v>
          </cell>
          <cell r="G1135" t="str">
            <v>N</v>
          </cell>
          <cell r="H1135" t="str">
            <v>N</v>
          </cell>
          <cell r="I1135" t="str">
            <v>N</v>
          </cell>
          <cell r="J1135" t="str">
            <v>N</v>
          </cell>
          <cell r="K1135" t="str">
            <v>N</v>
          </cell>
          <cell r="L1135" t="str">
            <v>N</v>
          </cell>
          <cell r="M1135" t="str">
            <v>N</v>
          </cell>
          <cell r="N1135" t="str">
            <v>N</v>
          </cell>
          <cell r="O1135" t="str">
            <v>N</v>
          </cell>
          <cell r="P1135" t="str">
            <v>N</v>
          </cell>
          <cell r="Q1135" t="str">
            <v>N</v>
          </cell>
          <cell r="R1135">
            <v>0</v>
          </cell>
        </row>
        <row r="1136">
          <cell r="A1136" t="str">
            <v>CCG07X</v>
          </cell>
          <cell r="B1136" t="str">
            <v>NHS ENFIELD CCG</v>
          </cell>
          <cell r="C1136" t="str">
            <v>DOHCLS</v>
          </cell>
          <cell r="D1136" t="str">
            <v>T</v>
          </cell>
          <cell r="E1136" t="str">
            <v xml:space="preserve">CLS - DEPARTMENT OF HEALTH                        </v>
          </cell>
          <cell r="F1136" t="str">
            <v>N</v>
          </cell>
          <cell r="G1136" t="str">
            <v>N</v>
          </cell>
          <cell r="H1136" t="str">
            <v>N</v>
          </cell>
          <cell r="I1136" t="str">
            <v>N</v>
          </cell>
          <cell r="J1136" t="str">
            <v>N</v>
          </cell>
          <cell r="K1136" t="str">
            <v>N</v>
          </cell>
          <cell r="L1136" t="str">
            <v>N</v>
          </cell>
          <cell r="M1136" t="str">
            <v>N</v>
          </cell>
          <cell r="N1136" t="str">
            <v>N</v>
          </cell>
          <cell r="O1136" t="str">
            <v>N</v>
          </cell>
          <cell r="P1136" t="str">
            <v>N</v>
          </cell>
          <cell r="Q1136" t="str">
            <v>N</v>
          </cell>
          <cell r="R1136">
            <v>0</v>
          </cell>
        </row>
        <row r="1137">
          <cell r="A1137" t="str">
            <v>CCG07Y</v>
          </cell>
          <cell r="B1137" t="str">
            <v>NHS HOUNSLOW CCG</v>
          </cell>
          <cell r="C1137" t="str">
            <v>DOHCLS</v>
          </cell>
          <cell r="D1137" t="str">
            <v>T</v>
          </cell>
          <cell r="E1137" t="str">
            <v xml:space="preserve">CLS - DEPARTMENT OF HEALTH                        </v>
          </cell>
          <cell r="F1137" t="str">
            <v>N</v>
          </cell>
          <cell r="G1137" t="str">
            <v>N</v>
          </cell>
          <cell r="H1137" t="str">
            <v>N</v>
          </cell>
          <cell r="I1137" t="str">
            <v>N</v>
          </cell>
          <cell r="J1137" t="str">
            <v>N</v>
          </cell>
          <cell r="K1137" t="str">
            <v>N</v>
          </cell>
          <cell r="L1137" t="str">
            <v>N</v>
          </cell>
          <cell r="M1137" t="str">
            <v>N</v>
          </cell>
          <cell r="N1137" t="str">
            <v>N</v>
          </cell>
          <cell r="O1137" t="str">
            <v>N</v>
          </cell>
          <cell r="P1137" t="str">
            <v>N</v>
          </cell>
          <cell r="Q1137" t="str">
            <v>N</v>
          </cell>
          <cell r="R1137">
            <v>0</v>
          </cell>
        </row>
        <row r="1138">
          <cell r="A1138" t="str">
            <v>CCG08A</v>
          </cell>
          <cell r="B1138" t="str">
            <v>NHS GREENWICH CCG</v>
          </cell>
          <cell r="C1138" t="str">
            <v>DOHCLS</v>
          </cell>
          <cell r="D1138" t="str">
            <v>T</v>
          </cell>
          <cell r="E1138" t="str">
            <v xml:space="preserve">CLS - DEPARTMENT OF HEALTH                        </v>
          </cell>
          <cell r="F1138" t="str">
            <v>N</v>
          </cell>
          <cell r="G1138" t="str">
            <v>N</v>
          </cell>
          <cell r="H1138" t="str">
            <v>N</v>
          </cell>
          <cell r="I1138" t="str">
            <v>N</v>
          </cell>
          <cell r="J1138" t="str">
            <v>N</v>
          </cell>
          <cell r="K1138" t="str">
            <v>N</v>
          </cell>
          <cell r="L1138" t="str">
            <v>N</v>
          </cell>
          <cell r="M1138" t="str">
            <v>N</v>
          </cell>
          <cell r="N1138" t="str">
            <v>N</v>
          </cell>
          <cell r="O1138" t="str">
            <v>N</v>
          </cell>
          <cell r="P1138" t="str">
            <v>N</v>
          </cell>
          <cell r="Q1138" t="str">
            <v>N</v>
          </cell>
          <cell r="R1138">
            <v>0</v>
          </cell>
        </row>
        <row r="1139">
          <cell r="A1139" t="str">
            <v>CCG08C</v>
          </cell>
          <cell r="B1139" t="str">
            <v>NHS HAMMERSMITH AND FULHAM CCG</v>
          </cell>
          <cell r="C1139" t="str">
            <v>DOHCLS</v>
          </cell>
          <cell r="D1139" t="str">
            <v>T</v>
          </cell>
          <cell r="E1139" t="str">
            <v xml:space="preserve">CLS - DEPARTMENT OF HEALTH                        </v>
          </cell>
          <cell r="F1139" t="str">
            <v>N</v>
          </cell>
          <cell r="G1139" t="str">
            <v>N</v>
          </cell>
          <cell r="H1139" t="str">
            <v>N</v>
          </cell>
          <cell r="I1139" t="str">
            <v>N</v>
          </cell>
          <cell r="J1139" t="str">
            <v>N</v>
          </cell>
          <cell r="K1139" t="str">
            <v>N</v>
          </cell>
          <cell r="L1139" t="str">
            <v>N</v>
          </cell>
          <cell r="M1139" t="str">
            <v>N</v>
          </cell>
          <cell r="N1139" t="str">
            <v>N</v>
          </cell>
          <cell r="O1139" t="str">
            <v>N</v>
          </cell>
          <cell r="P1139" t="str">
            <v>N</v>
          </cell>
          <cell r="Q1139" t="str">
            <v>N</v>
          </cell>
          <cell r="R1139">
            <v>0</v>
          </cell>
        </row>
        <row r="1140">
          <cell r="A1140" t="str">
            <v>CCG08D</v>
          </cell>
          <cell r="B1140" t="str">
            <v>NHS HARINGEY CCG</v>
          </cell>
          <cell r="C1140" t="str">
            <v>DOHCLS</v>
          </cell>
          <cell r="D1140" t="str">
            <v>T</v>
          </cell>
          <cell r="E1140" t="str">
            <v xml:space="preserve">CLS - DEPARTMENT OF HEALTH                        </v>
          </cell>
          <cell r="F1140" t="str">
            <v>N</v>
          </cell>
          <cell r="G1140" t="str">
            <v>N</v>
          </cell>
          <cell r="H1140" t="str">
            <v>N</v>
          </cell>
          <cell r="I1140" t="str">
            <v>N</v>
          </cell>
          <cell r="J1140" t="str">
            <v>N</v>
          </cell>
          <cell r="K1140" t="str">
            <v>N</v>
          </cell>
          <cell r="L1140" t="str">
            <v>N</v>
          </cell>
          <cell r="M1140" t="str">
            <v>N</v>
          </cell>
          <cell r="N1140" t="str">
            <v>N</v>
          </cell>
          <cell r="O1140" t="str">
            <v>N</v>
          </cell>
          <cell r="P1140" t="str">
            <v>N</v>
          </cell>
          <cell r="Q1140" t="str">
            <v>N</v>
          </cell>
          <cell r="R1140">
            <v>0</v>
          </cell>
        </row>
        <row r="1141">
          <cell r="A1141" t="str">
            <v>CCG08E</v>
          </cell>
          <cell r="B1141" t="str">
            <v>NHS HARROW CCG</v>
          </cell>
          <cell r="C1141" t="str">
            <v>DOHCLS</v>
          </cell>
          <cell r="D1141" t="str">
            <v>T</v>
          </cell>
          <cell r="E1141" t="str">
            <v xml:space="preserve">CLS - DEPARTMENT OF HEALTH                        </v>
          </cell>
          <cell r="F1141" t="str">
            <v>N</v>
          </cell>
          <cell r="G1141" t="str">
            <v>N</v>
          </cell>
          <cell r="H1141" t="str">
            <v>N</v>
          </cell>
          <cell r="I1141" t="str">
            <v>N</v>
          </cell>
          <cell r="J1141" t="str">
            <v>N</v>
          </cell>
          <cell r="K1141" t="str">
            <v>N</v>
          </cell>
          <cell r="L1141" t="str">
            <v>N</v>
          </cell>
          <cell r="M1141" t="str">
            <v>N</v>
          </cell>
          <cell r="N1141" t="str">
            <v>N</v>
          </cell>
          <cell r="O1141" t="str">
            <v>N</v>
          </cell>
          <cell r="P1141" t="str">
            <v>N</v>
          </cell>
          <cell r="Q1141" t="str">
            <v>N</v>
          </cell>
          <cell r="R1141">
            <v>0</v>
          </cell>
        </row>
        <row r="1142">
          <cell r="A1142" t="str">
            <v>CCG08F</v>
          </cell>
          <cell r="B1142" t="str">
            <v>NHS HAVERING CCG</v>
          </cell>
          <cell r="C1142" t="str">
            <v>DOHCLS</v>
          </cell>
          <cell r="D1142" t="str">
            <v>T</v>
          </cell>
          <cell r="E1142" t="str">
            <v xml:space="preserve">CLS - DEPARTMENT OF HEALTH                        </v>
          </cell>
          <cell r="F1142" t="str">
            <v>N</v>
          </cell>
          <cell r="G1142" t="str">
            <v>N</v>
          </cell>
          <cell r="H1142" t="str">
            <v>N</v>
          </cell>
          <cell r="I1142" t="str">
            <v>N</v>
          </cell>
          <cell r="J1142" t="str">
            <v>N</v>
          </cell>
          <cell r="K1142" t="str">
            <v>N</v>
          </cell>
          <cell r="L1142" t="str">
            <v>N</v>
          </cell>
          <cell r="M1142" t="str">
            <v>N</v>
          </cell>
          <cell r="N1142" t="str">
            <v>N</v>
          </cell>
          <cell r="O1142" t="str">
            <v>N</v>
          </cell>
          <cell r="P1142" t="str">
            <v>N</v>
          </cell>
          <cell r="Q1142" t="str">
            <v>N</v>
          </cell>
          <cell r="R1142">
            <v>0</v>
          </cell>
        </row>
        <row r="1143">
          <cell r="A1143" t="str">
            <v>CCG08G</v>
          </cell>
          <cell r="B1143" t="str">
            <v>NHS HILLINGDON CCG</v>
          </cell>
          <cell r="C1143" t="str">
            <v>DOHCLS</v>
          </cell>
          <cell r="D1143" t="str">
            <v>T</v>
          </cell>
          <cell r="E1143" t="str">
            <v xml:space="preserve">CLS - DEPARTMENT OF HEALTH                        </v>
          </cell>
          <cell r="F1143" t="str">
            <v>N</v>
          </cell>
          <cell r="G1143" t="str">
            <v>N</v>
          </cell>
          <cell r="H1143" t="str">
            <v>N</v>
          </cell>
          <cell r="I1143" t="str">
            <v>N</v>
          </cell>
          <cell r="J1143" t="str">
            <v>N</v>
          </cell>
          <cell r="K1143" t="str">
            <v>N</v>
          </cell>
          <cell r="L1143" t="str">
            <v>N</v>
          </cell>
          <cell r="M1143" t="str">
            <v>N</v>
          </cell>
          <cell r="N1143" t="str">
            <v>N</v>
          </cell>
          <cell r="O1143" t="str">
            <v>N</v>
          </cell>
          <cell r="P1143" t="str">
            <v>N</v>
          </cell>
          <cell r="Q1143" t="str">
            <v>N</v>
          </cell>
          <cell r="R1143">
            <v>0</v>
          </cell>
        </row>
        <row r="1144">
          <cell r="A1144" t="str">
            <v>CCG08H</v>
          </cell>
          <cell r="B1144" t="str">
            <v>NHS ISLINGTON CCG</v>
          </cell>
          <cell r="C1144" t="str">
            <v>DOHCLS</v>
          </cell>
          <cell r="D1144" t="str">
            <v>T</v>
          </cell>
          <cell r="E1144" t="str">
            <v xml:space="preserve">CLS - DEPARTMENT OF HEALTH                        </v>
          </cell>
          <cell r="F1144" t="str">
            <v>N</v>
          </cell>
          <cell r="G1144" t="str">
            <v>N</v>
          </cell>
          <cell r="H1144" t="str">
            <v>N</v>
          </cell>
          <cell r="I1144" t="str">
            <v>N</v>
          </cell>
          <cell r="J1144" t="str">
            <v>N</v>
          </cell>
          <cell r="K1144" t="str">
            <v>N</v>
          </cell>
          <cell r="L1144" t="str">
            <v>N</v>
          </cell>
          <cell r="M1144" t="str">
            <v>N</v>
          </cell>
          <cell r="N1144" t="str">
            <v>N</v>
          </cell>
          <cell r="O1144" t="str">
            <v>N</v>
          </cell>
          <cell r="P1144" t="str">
            <v>N</v>
          </cell>
          <cell r="Q1144" t="str">
            <v>N</v>
          </cell>
          <cell r="R1144">
            <v>0</v>
          </cell>
        </row>
        <row r="1145">
          <cell r="A1145" t="str">
            <v>CCG08J</v>
          </cell>
          <cell r="B1145" t="str">
            <v>NHS KINGSTON CCG</v>
          </cell>
          <cell r="C1145" t="str">
            <v>DOHCLS</v>
          </cell>
          <cell r="D1145" t="str">
            <v>T</v>
          </cell>
          <cell r="E1145" t="str">
            <v xml:space="preserve">CLS - DEPARTMENT OF HEALTH                        </v>
          </cell>
          <cell r="F1145" t="str">
            <v>N</v>
          </cell>
          <cell r="G1145" t="str">
            <v>N</v>
          </cell>
          <cell r="H1145" t="str">
            <v>N</v>
          </cell>
          <cell r="I1145" t="str">
            <v>N</v>
          </cell>
          <cell r="J1145" t="str">
            <v>N</v>
          </cell>
          <cell r="K1145" t="str">
            <v>N</v>
          </cell>
          <cell r="L1145" t="str">
            <v>N</v>
          </cell>
          <cell r="M1145" t="str">
            <v>N</v>
          </cell>
          <cell r="N1145" t="str">
            <v>N</v>
          </cell>
          <cell r="O1145" t="str">
            <v>N</v>
          </cell>
          <cell r="P1145" t="str">
            <v>N</v>
          </cell>
          <cell r="Q1145" t="str">
            <v>N</v>
          </cell>
          <cell r="R1145">
            <v>0</v>
          </cell>
        </row>
        <row r="1146">
          <cell r="A1146" t="str">
            <v>CCG08K</v>
          </cell>
          <cell r="B1146" t="str">
            <v>NHS LAMBETH CCG</v>
          </cell>
          <cell r="C1146" t="str">
            <v>DOHCLS</v>
          </cell>
          <cell r="D1146" t="str">
            <v>T</v>
          </cell>
          <cell r="E1146" t="str">
            <v xml:space="preserve">CLS - DEPARTMENT OF HEALTH                        </v>
          </cell>
          <cell r="F1146" t="str">
            <v>N</v>
          </cell>
          <cell r="G1146" t="str">
            <v>N</v>
          </cell>
          <cell r="H1146" t="str">
            <v>N</v>
          </cell>
          <cell r="I1146" t="str">
            <v>N</v>
          </cell>
          <cell r="J1146" t="str">
            <v>N</v>
          </cell>
          <cell r="K1146" t="str">
            <v>N</v>
          </cell>
          <cell r="L1146" t="str">
            <v>N</v>
          </cell>
          <cell r="M1146" t="str">
            <v>N</v>
          </cell>
          <cell r="N1146" t="str">
            <v>N</v>
          </cell>
          <cell r="O1146" t="str">
            <v>N</v>
          </cell>
          <cell r="P1146" t="str">
            <v>N</v>
          </cell>
          <cell r="Q1146" t="str">
            <v>N</v>
          </cell>
          <cell r="R1146">
            <v>0</v>
          </cell>
        </row>
        <row r="1147">
          <cell r="A1147" t="str">
            <v>CCG08L</v>
          </cell>
          <cell r="B1147" t="str">
            <v>NHS LEWISHAM CCG</v>
          </cell>
          <cell r="C1147" t="str">
            <v>DOHCLS</v>
          </cell>
          <cell r="D1147" t="str">
            <v>T</v>
          </cell>
          <cell r="E1147" t="str">
            <v xml:space="preserve">CLS - DEPARTMENT OF HEALTH                        </v>
          </cell>
          <cell r="F1147" t="str">
            <v>N</v>
          </cell>
          <cell r="G1147" t="str">
            <v>N</v>
          </cell>
          <cell r="H1147" t="str">
            <v>N</v>
          </cell>
          <cell r="I1147" t="str">
            <v>N</v>
          </cell>
          <cell r="J1147" t="str">
            <v>N</v>
          </cell>
          <cell r="K1147" t="str">
            <v>N</v>
          </cell>
          <cell r="L1147" t="str">
            <v>N</v>
          </cell>
          <cell r="M1147" t="str">
            <v>N</v>
          </cell>
          <cell r="N1147" t="str">
            <v>N</v>
          </cell>
          <cell r="O1147" t="str">
            <v>N</v>
          </cell>
          <cell r="P1147" t="str">
            <v>N</v>
          </cell>
          <cell r="Q1147" t="str">
            <v>N</v>
          </cell>
          <cell r="R1147">
            <v>0</v>
          </cell>
        </row>
        <row r="1148">
          <cell r="A1148" t="str">
            <v>CCG08M</v>
          </cell>
          <cell r="B1148" t="str">
            <v>NHS NEWHAM CCG</v>
          </cell>
          <cell r="C1148" t="str">
            <v>DOHCLS</v>
          </cell>
          <cell r="D1148" t="str">
            <v>T</v>
          </cell>
          <cell r="E1148" t="str">
            <v xml:space="preserve">CLS - DEPARTMENT OF HEALTH                        </v>
          </cell>
          <cell r="F1148" t="str">
            <v>N</v>
          </cell>
          <cell r="G1148" t="str">
            <v>N</v>
          </cell>
          <cell r="H1148" t="str">
            <v>N</v>
          </cell>
          <cell r="I1148" t="str">
            <v>N</v>
          </cell>
          <cell r="J1148" t="str">
            <v>N</v>
          </cell>
          <cell r="K1148" t="str">
            <v>N</v>
          </cell>
          <cell r="L1148" t="str">
            <v>N</v>
          </cell>
          <cell r="M1148" t="str">
            <v>N</v>
          </cell>
          <cell r="N1148" t="str">
            <v>N</v>
          </cell>
          <cell r="O1148" t="str">
            <v>N</v>
          </cell>
          <cell r="P1148" t="str">
            <v>N</v>
          </cell>
          <cell r="Q1148" t="str">
            <v>N</v>
          </cell>
          <cell r="R1148">
            <v>0</v>
          </cell>
        </row>
        <row r="1149">
          <cell r="A1149" t="str">
            <v>CCG08N</v>
          </cell>
          <cell r="B1149" t="str">
            <v>NHS REDBRIDGE CCG</v>
          </cell>
          <cell r="C1149" t="str">
            <v>DOHCLS</v>
          </cell>
          <cell r="D1149" t="str">
            <v>T</v>
          </cell>
          <cell r="E1149" t="str">
            <v xml:space="preserve">CLS - DEPARTMENT OF HEALTH                        </v>
          </cell>
          <cell r="F1149" t="str">
            <v>N</v>
          </cell>
          <cell r="G1149" t="str">
            <v>N</v>
          </cell>
          <cell r="H1149" t="str">
            <v>N</v>
          </cell>
          <cell r="I1149" t="str">
            <v>N</v>
          </cell>
          <cell r="J1149" t="str">
            <v>N</v>
          </cell>
          <cell r="K1149" t="str">
            <v>N</v>
          </cell>
          <cell r="L1149" t="str">
            <v>N</v>
          </cell>
          <cell r="M1149" t="str">
            <v>N</v>
          </cell>
          <cell r="N1149" t="str">
            <v>N</v>
          </cell>
          <cell r="O1149" t="str">
            <v>N</v>
          </cell>
          <cell r="P1149" t="str">
            <v>N</v>
          </cell>
          <cell r="Q1149" t="str">
            <v>N</v>
          </cell>
          <cell r="R1149">
            <v>0</v>
          </cell>
        </row>
        <row r="1150">
          <cell r="A1150" t="str">
            <v>CCG08P</v>
          </cell>
          <cell r="B1150" t="str">
            <v>NHS RICHMOND CCG</v>
          </cell>
          <cell r="C1150" t="str">
            <v>DOHCLS</v>
          </cell>
          <cell r="D1150" t="str">
            <v>T</v>
          </cell>
          <cell r="E1150" t="str">
            <v xml:space="preserve">CLS - DEPARTMENT OF HEALTH                        </v>
          </cell>
          <cell r="F1150" t="str">
            <v>N</v>
          </cell>
          <cell r="G1150" t="str">
            <v>N</v>
          </cell>
          <cell r="H1150" t="str">
            <v>N</v>
          </cell>
          <cell r="I1150" t="str">
            <v>N</v>
          </cell>
          <cell r="J1150" t="str">
            <v>N</v>
          </cell>
          <cell r="K1150" t="str">
            <v>N</v>
          </cell>
          <cell r="L1150" t="str">
            <v>N</v>
          </cell>
          <cell r="M1150" t="str">
            <v>N</v>
          </cell>
          <cell r="N1150" t="str">
            <v>N</v>
          </cell>
          <cell r="O1150" t="str">
            <v>N</v>
          </cell>
          <cell r="P1150" t="str">
            <v>N</v>
          </cell>
          <cell r="Q1150" t="str">
            <v>N</v>
          </cell>
          <cell r="R1150">
            <v>0</v>
          </cell>
        </row>
        <row r="1151">
          <cell r="A1151" t="str">
            <v>CCG08Q</v>
          </cell>
          <cell r="B1151" t="str">
            <v>NHS SOUTHWARK CCG</v>
          </cell>
          <cell r="C1151" t="str">
            <v>DOHCLS</v>
          </cell>
          <cell r="D1151" t="str">
            <v>T</v>
          </cell>
          <cell r="E1151" t="str">
            <v xml:space="preserve">CLS - DEPARTMENT OF HEALTH                        </v>
          </cell>
          <cell r="F1151" t="str">
            <v>N</v>
          </cell>
          <cell r="G1151" t="str">
            <v>N</v>
          </cell>
          <cell r="H1151" t="str">
            <v>N</v>
          </cell>
          <cell r="I1151" t="str">
            <v>N</v>
          </cell>
          <cell r="J1151" t="str">
            <v>N</v>
          </cell>
          <cell r="K1151" t="str">
            <v>N</v>
          </cell>
          <cell r="L1151" t="str">
            <v>N</v>
          </cell>
          <cell r="M1151" t="str">
            <v>N</v>
          </cell>
          <cell r="N1151" t="str">
            <v>N</v>
          </cell>
          <cell r="O1151" t="str">
            <v>N</v>
          </cell>
          <cell r="P1151" t="str">
            <v>N</v>
          </cell>
          <cell r="Q1151" t="str">
            <v>N</v>
          </cell>
          <cell r="R1151">
            <v>0</v>
          </cell>
        </row>
        <row r="1152">
          <cell r="A1152" t="str">
            <v>CCG08R</v>
          </cell>
          <cell r="B1152" t="str">
            <v>NHS MERTON CCG</v>
          </cell>
          <cell r="C1152" t="str">
            <v>DOHCLS</v>
          </cell>
          <cell r="D1152" t="str">
            <v>T</v>
          </cell>
          <cell r="E1152" t="str">
            <v xml:space="preserve">CLS - DEPARTMENT OF HEALTH                        </v>
          </cell>
          <cell r="F1152" t="str">
            <v>N</v>
          </cell>
          <cell r="G1152" t="str">
            <v>N</v>
          </cell>
          <cell r="H1152" t="str">
            <v>N</v>
          </cell>
          <cell r="I1152" t="str">
            <v>N</v>
          </cell>
          <cell r="J1152" t="str">
            <v>N</v>
          </cell>
          <cell r="K1152" t="str">
            <v>N</v>
          </cell>
          <cell r="L1152" t="str">
            <v>N</v>
          </cell>
          <cell r="M1152" t="str">
            <v>N</v>
          </cell>
          <cell r="N1152" t="str">
            <v>N</v>
          </cell>
          <cell r="O1152" t="str">
            <v>N</v>
          </cell>
          <cell r="P1152" t="str">
            <v>N</v>
          </cell>
          <cell r="Q1152" t="str">
            <v>N</v>
          </cell>
          <cell r="R1152">
            <v>0</v>
          </cell>
        </row>
        <row r="1153">
          <cell r="A1153" t="str">
            <v>CCG08T</v>
          </cell>
          <cell r="B1153" t="str">
            <v>NHS SUTTON CCG</v>
          </cell>
          <cell r="C1153" t="str">
            <v>DOHCLS</v>
          </cell>
          <cell r="D1153" t="str">
            <v>T</v>
          </cell>
          <cell r="E1153" t="str">
            <v xml:space="preserve">CLS - DEPARTMENT OF HEALTH                        </v>
          </cell>
          <cell r="F1153" t="str">
            <v>N</v>
          </cell>
          <cell r="G1153" t="str">
            <v>N</v>
          </cell>
          <cell r="H1153" t="str">
            <v>N</v>
          </cell>
          <cell r="I1153" t="str">
            <v>N</v>
          </cell>
          <cell r="J1153" t="str">
            <v>N</v>
          </cell>
          <cell r="K1153" t="str">
            <v>N</v>
          </cell>
          <cell r="L1153" t="str">
            <v>N</v>
          </cell>
          <cell r="M1153" t="str">
            <v>N</v>
          </cell>
          <cell r="N1153" t="str">
            <v>N</v>
          </cell>
          <cell r="O1153" t="str">
            <v>N</v>
          </cell>
          <cell r="P1153" t="str">
            <v>N</v>
          </cell>
          <cell r="Q1153" t="str">
            <v>N</v>
          </cell>
          <cell r="R1153">
            <v>0</v>
          </cell>
        </row>
        <row r="1154">
          <cell r="A1154" t="str">
            <v>CCG08V</v>
          </cell>
          <cell r="B1154" t="str">
            <v>NHS TOWER HAMLETS CCG</v>
          </cell>
          <cell r="C1154" t="str">
            <v>DOHCLS</v>
          </cell>
          <cell r="D1154" t="str">
            <v>T</v>
          </cell>
          <cell r="E1154" t="str">
            <v xml:space="preserve">CLS - DEPARTMENT OF HEALTH                        </v>
          </cell>
          <cell r="F1154" t="str">
            <v>N</v>
          </cell>
          <cell r="G1154" t="str">
            <v>N</v>
          </cell>
          <cell r="H1154" t="str">
            <v>N</v>
          </cell>
          <cell r="I1154" t="str">
            <v>N</v>
          </cell>
          <cell r="J1154" t="str">
            <v>N</v>
          </cell>
          <cell r="K1154" t="str">
            <v>N</v>
          </cell>
          <cell r="L1154" t="str">
            <v>N</v>
          </cell>
          <cell r="M1154" t="str">
            <v>N</v>
          </cell>
          <cell r="N1154" t="str">
            <v>N</v>
          </cell>
          <cell r="O1154" t="str">
            <v>N</v>
          </cell>
          <cell r="P1154" t="str">
            <v>N</v>
          </cell>
          <cell r="Q1154" t="str">
            <v>N</v>
          </cell>
          <cell r="R1154">
            <v>0</v>
          </cell>
        </row>
        <row r="1155">
          <cell r="A1155" t="str">
            <v>CCG08W</v>
          </cell>
          <cell r="B1155" t="str">
            <v>NHS WALTHAM FOREST CCG</v>
          </cell>
          <cell r="C1155" t="str">
            <v>DOHCLS</v>
          </cell>
          <cell r="D1155" t="str">
            <v>T</v>
          </cell>
          <cell r="E1155" t="str">
            <v xml:space="preserve">CLS - DEPARTMENT OF HEALTH                        </v>
          </cell>
          <cell r="F1155" t="str">
            <v>N</v>
          </cell>
          <cell r="G1155" t="str">
            <v>N</v>
          </cell>
          <cell r="H1155" t="str">
            <v>N</v>
          </cell>
          <cell r="I1155" t="str">
            <v>N</v>
          </cell>
          <cell r="J1155" t="str">
            <v>N</v>
          </cell>
          <cell r="K1155" t="str">
            <v>N</v>
          </cell>
          <cell r="L1155" t="str">
            <v>N</v>
          </cell>
          <cell r="M1155" t="str">
            <v>N</v>
          </cell>
          <cell r="N1155" t="str">
            <v>N</v>
          </cell>
          <cell r="O1155" t="str">
            <v>N</v>
          </cell>
          <cell r="P1155" t="str">
            <v>N</v>
          </cell>
          <cell r="Q1155" t="str">
            <v>N</v>
          </cell>
          <cell r="R1155">
            <v>0</v>
          </cell>
        </row>
        <row r="1156">
          <cell r="A1156" t="str">
            <v>CCG08X</v>
          </cell>
          <cell r="B1156" t="str">
            <v>NHS WANDSWORTH CCG</v>
          </cell>
          <cell r="C1156" t="str">
            <v>DOHCLS</v>
          </cell>
          <cell r="D1156" t="str">
            <v>T</v>
          </cell>
          <cell r="E1156" t="str">
            <v xml:space="preserve">CLS - DEPARTMENT OF HEALTH                        </v>
          </cell>
          <cell r="F1156" t="str">
            <v>N</v>
          </cell>
          <cell r="G1156" t="str">
            <v>N</v>
          </cell>
          <cell r="H1156" t="str">
            <v>N</v>
          </cell>
          <cell r="I1156" t="str">
            <v>N</v>
          </cell>
          <cell r="J1156" t="str">
            <v>N</v>
          </cell>
          <cell r="K1156" t="str">
            <v>N</v>
          </cell>
          <cell r="L1156" t="str">
            <v>N</v>
          </cell>
          <cell r="M1156" t="str">
            <v>N</v>
          </cell>
          <cell r="N1156" t="str">
            <v>N</v>
          </cell>
          <cell r="O1156" t="str">
            <v>N</v>
          </cell>
          <cell r="P1156" t="str">
            <v>N</v>
          </cell>
          <cell r="Q1156" t="str">
            <v>N</v>
          </cell>
          <cell r="R1156">
            <v>0</v>
          </cell>
        </row>
        <row r="1157">
          <cell r="A1157" t="str">
            <v>CCG08Y</v>
          </cell>
          <cell r="B1157" t="str">
            <v>NHS WEST LONDON (K&amp;C &amp; QPP) CCG</v>
          </cell>
          <cell r="C1157" t="str">
            <v>DOHCLS</v>
          </cell>
          <cell r="D1157" t="str">
            <v>T</v>
          </cell>
          <cell r="E1157" t="str">
            <v xml:space="preserve">CLS - DEPARTMENT OF HEALTH                        </v>
          </cell>
          <cell r="F1157" t="str">
            <v>N</v>
          </cell>
          <cell r="G1157" t="str">
            <v>N</v>
          </cell>
          <cell r="H1157" t="str">
            <v>N</v>
          </cell>
          <cell r="I1157" t="str">
            <v>N</v>
          </cell>
          <cell r="J1157" t="str">
            <v>N</v>
          </cell>
          <cell r="K1157" t="str">
            <v>N</v>
          </cell>
          <cell r="L1157" t="str">
            <v>N</v>
          </cell>
          <cell r="M1157" t="str">
            <v>N</v>
          </cell>
          <cell r="N1157" t="str">
            <v>N</v>
          </cell>
          <cell r="O1157" t="str">
            <v>N</v>
          </cell>
          <cell r="P1157" t="str">
            <v>N</v>
          </cell>
          <cell r="Q1157" t="str">
            <v>N</v>
          </cell>
          <cell r="R1157">
            <v>0</v>
          </cell>
        </row>
        <row r="1158">
          <cell r="A1158" t="str">
            <v>CCG09A</v>
          </cell>
          <cell r="B1158" t="str">
            <v>NHS CENTRAL LONDON (WESTMINSTER) CCG</v>
          </cell>
          <cell r="C1158" t="str">
            <v>DOHCLS</v>
          </cell>
          <cell r="D1158" t="str">
            <v>T</v>
          </cell>
          <cell r="E1158" t="str">
            <v xml:space="preserve">CLS - DEPARTMENT OF HEALTH                        </v>
          </cell>
          <cell r="F1158" t="str">
            <v>N</v>
          </cell>
          <cell r="G1158" t="str">
            <v>N</v>
          </cell>
          <cell r="H1158" t="str">
            <v>N</v>
          </cell>
          <cell r="I1158" t="str">
            <v>N</v>
          </cell>
          <cell r="J1158" t="str">
            <v>N</v>
          </cell>
          <cell r="K1158" t="str">
            <v>N</v>
          </cell>
          <cell r="L1158" t="str">
            <v>N</v>
          </cell>
          <cell r="M1158" t="str">
            <v>N</v>
          </cell>
          <cell r="N1158" t="str">
            <v>N</v>
          </cell>
          <cell r="O1158" t="str">
            <v>N</v>
          </cell>
          <cell r="P1158" t="str">
            <v>N</v>
          </cell>
          <cell r="Q1158" t="str">
            <v>N</v>
          </cell>
          <cell r="R1158">
            <v>0</v>
          </cell>
        </row>
        <row r="1159">
          <cell r="A1159" t="str">
            <v>CCG09C</v>
          </cell>
          <cell r="B1159" t="str">
            <v>NHS ASHFORD CCG</v>
          </cell>
          <cell r="C1159" t="str">
            <v>DOHCLS</v>
          </cell>
          <cell r="D1159" t="str">
            <v>T</v>
          </cell>
          <cell r="E1159" t="str">
            <v xml:space="preserve">CLS - DEPARTMENT OF HEALTH                        </v>
          </cell>
          <cell r="F1159" t="str">
            <v>N</v>
          </cell>
          <cell r="G1159" t="str">
            <v>N</v>
          </cell>
          <cell r="H1159" t="str">
            <v>N</v>
          </cell>
          <cell r="I1159" t="str">
            <v>N</v>
          </cell>
          <cell r="J1159" t="str">
            <v>N</v>
          </cell>
          <cell r="K1159" t="str">
            <v>N</v>
          </cell>
          <cell r="L1159" t="str">
            <v>N</v>
          </cell>
          <cell r="M1159" t="str">
            <v>N</v>
          </cell>
          <cell r="N1159" t="str">
            <v>N</v>
          </cell>
          <cell r="O1159" t="str">
            <v>N</v>
          </cell>
          <cell r="P1159" t="str">
            <v>N</v>
          </cell>
          <cell r="Q1159" t="str">
            <v>N</v>
          </cell>
          <cell r="R1159">
            <v>0</v>
          </cell>
        </row>
        <row r="1160">
          <cell r="A1160" t="str">
            <v>CCG09D</v>
          </cell>
          <cell r="B1160" t="str">
            <v>NHS BRIGHTON AND HOVE CCG</v>
          </cell>
          <cell r="C1160" t="str">
            <v>DOHCLS</v>
          </cell>
          <cell r="D1160" t="str">
            <v>T</v>
          </cell>
          <cell r="E1160" t="str">
            <v xml:space="preserve">CLS - DEPARTMENT OF HEALTH                        </v>
          </cell>
          <cell r="F1160" t="str">
            <v>N</v>
          </cell>
          <cell r="G1160" t="str">
            <v>N</v>
          </cell>
          <cell r="H1160" t="str">
            <v>N</v>
          </cell>
          <cell r="I1160" t="str">
            <v>N</v>
          </cell>
          <cell r="J1160" t="str">
            <v>N</v>
          </cell>
          <cell r="K1160" t="str">
            <v>N</v>
          </cell>
          <cell r="L1160" t="str">
            <v>N</v>
          </cell>
          <cell r="M1160" t="str">
            <v>N</v>
          </cell>
          <cell r="N1160" t="str">
            <v>N</v>
          </cell>
          <cell r="O1160" t="str">
            <v>N</v>
          </cell>
          <cell r="P1160" t="str">
            <v>N</v>
          </cell>
          <cell r="Q1160" t="str">
            <v>N</v>
          </cell>
          <cell r="R1160">
            <v>0</v>
          </cell>
        </row>
        <row r="1161">
          <cell r="A1161" t="str">
            <v>CCG09E</v>
          </cell>
          <cell r="B1161" t="str">
            <v>NHS CANTERBURY AND COASTAL CCG</v>
          </cell>
          <cell r="C1161" t="str">
            <v>DOHCLS</v>
          </cell>
          <cell r="D1161" t="str">
            <v>T</v>
          </cell>
          <cell r="E1161" t="str">
            <v xml:space="preserve">CLS - DEPARTMENT OF HEALTH                        </v>
          </cell>
          <cell r="F1161" t="str">
            <v>N</v>
          </cell>
          <cell r="G1161" t="str">
            <v>N</v>
          </cell>
          <cell r="H1161" t="str">
            <v>N</v>
          </cell>
          <cell r="I1161" t="str">
            <v>N</v>
          </cell>
          <cell r="J1161" t="str">
            <v>N</v>
          </cell>
          <cell r="K1161" t="str">
            <v>N</v>
          </cell>
          <cell r="L1161" t="str">
            <v>N</v>
          </cell>
          <cell r="M1161" t="str">
            <v>N</v>
          </cell>
          <cell r="N1161" t="str">
            <v>N</v>
          </cell>
          <cell r="O1161" t="str">
            <v>N</v>
          </cell>
          <cell r="P1161" t="str">
            <v>N</v>
          </cell>
          <cell r="Q1161" t="str">
            <v>N</v>
          </cell>
          <cell r="R1161">
            <v>0</v>
          </cell>
        </row>
        <row r="1162">
          <cell r="A1162" t="str">
            <v>CCG09F</v>
          </cell>
          <cell r="B1162" t="str">
            <v>NHS EASTBOURNE, HAILSHAM AND SEAFORD CCG</v>
          </cell>
          <cell r="C1162" t="str">
            <v>DOHCLS</v>
          </cell>
          <cell r="D1162" t="str">
            <v>T</v>
          </cell>
          <cell r="E1162" t="str">
            <v xml:space="preserve">CLS - DEPARTMENT OF HEALTH                        </v>
          </cell>
          <cell r="F1162" t="str">
            <v>N</v>
          </cell>
          <cell r="G1162" t="str">
            <v>N</v>
          </cell>
          <cell r="H1162" t="str">
            <v>N</v>
          </cell>
          <cell r="I1162" t="str">
            <v>N</v>
          </cell>
          <cell r="J1162" t="str">
            <v>N</v>
          </cell>
          <cell r="K1162" t="str">
            <v>N</v>
          </cell>
          <cell r="L1162" t="str">
            <v>N</v>
          </cell>
          <cell r="M1162" t="str">
            <v>N</v>
          </cell>
          <cell r="N1162" t="str">
            <v>N</v>
          </cell>
          <cell r="O1162" t="str">
            <v>N</v>
          </cell>
          <cell r="P1162" t="str">
            <v>N</v>
          </cell>
          <cell r="Q1162" t="str">
            <v>N</v>
          </cell>
          <cell r="R1162">
            <v>0</v>
          </cell>
        </row>
        <row r="1163">
          <cell r="A1163" t="str">
            <v>CCG09G</v>
          </cell>
          <cell r="B1163" t="str">
            <v>NHS COASTAL WEST SUSSEX CCG</v>
          </cell>
          <cell r="C1163" t="str">
            <v>DOHCLS</v>
          </cell>
          <cell r="D1163" t="str">
            <v>T</v>
          </cell>
          <cell r="E1163" t="str">
            <v xml:space="preserve">CLS - DEPARTMENT OF HEALTH                        </v>
          </cell>
          <cell r="F1163" t="str">
            <v>N</v>
          </cell>
          <cell r="G1163" t="str">
            <v>N</v>
          </cell>
          <cell r="H1163" t="str">
            <v>N</v>
          </cell>
          <cell r="I1163" t="str">
            <v>N</v>
          </cell>
          <cell r="J1163" t="str">
            <v>N</v>
          </cell>
          <cell r="K1163" t="str">
            <v>N</v>
          </cell>
          <cell r="L1163" t="str">
            <v>N</v>
          </cell>
          <cell r="M1163" t="str">
            <v>N</v>
          </cell>
          <cell r="N1163" t="str">
            <v>N</v>
          </cell>
          <cell r="O1163" t="str">
            <v>N</v>
          </cell>
          <cell r="P1163" t="str">
            <v>N</v>
          </cell>
          <cell r="Q1163" t="str">
            <v>N</v>
          </cell>
          <cell r="R1163">
            <v>0</v>
          </cell>
        </row>
        <row r="1164">
          <cell r="A1164" t="str">
            <v>CCG09H</v>
          </cell>
          <cell r="B1164" t="str">
            <v>NHS CRAWLEY CCG</v>
          </cell>
          <cell r="C1164" t="str">
            <v>DOHCLS</v>
          </cell>
          <cell r="D1164" t="str">
            <v>T</v>
          </cell>
          <cell r="E1164" t="str">
            <v xml:space="preserve">CLS - DEPARTMENT OF HEALTH                        </v>
          </cell>
          <cell r="F1164" t="str">
            <v>N</v>
          </cell>
          <cell r="G1164" t="str">
            <v>N</v>
          </cell>
          <cell r="H1164" t="str">
            <v>N</v>
          </cell>
          <cell r="I1164" t="str">
            <v>N</v>
          </cell>
          <cell r="J1164" t="str">
            <v>N</v>
          </cell>
          <cell r="K1164" t="str">
            <v>N</v>
          </cell>
          <cell r="L1164" t="str">
            <v>N</v>
          </cell>
          <cell r="M1164" t="str">
            <v>N</v>
          </cell>
          <cell r="N1164" t="str">
            <v>N</v>
          </cell>
          <cell r="O1164" t="str">
            <v>N</v>
          </cell>
          <cell r="P1164" t="str">
            <v>N</v>
          </cell>
          <cell r="Q1164" t="str">
            <v>N</v>
          </cell>
          <cell r="R1164">
            <v>0</v>
          </cell>
        </row>
        <row r="1165">
          <cell r="A1165" t="str">
            <v>CCG09J</v>
          </cell>
          <cell r="B1165" t="str">
            <v>NHS DARTFORD, GRAVESHAM AND SWANLEY CCG</v>
          </cell>
          <cell r="C1165" t="str">
            <v>DOHCLS</v>
          </cell>
          <cell r="D1165" t="str">
            <v>T</v>
          </cell>
          <cell r="E1165" t="str">
            <v xml:space="preserve">CLS - DEPARTMENT OF HEALTH                        </v>
          </cell>
          <cell r="F1165" t="str">
            <v>N</v>
          </cell>
          <cell r="G1165" t="str">
            <v>N</v>
          </cell>
          <cell r="H1165" t="str">
            <v>N</v>
          </cell>
          <cell r="I1165" t="str">
            <v>N</v>
          </cell>
          <cell r="J1165" t="str">
            <v>N</v>
          </cell>
          <cell r="K1165" t="str">
            <v>N</v>
          </cell>
          <cell r="L1165" t="str">
            <v>N</v>
          </cell>
          <cell r="M1165" t="str">
            <v>N</v>
          </cell>
          <cell r="N1165" t="str">
            <v>N</v>
          </cell>
          <cell r="O1165" t="str">
            <v>N</v>
          </cell>
          <cell r="P1165" t="str">
            <v>N</v>
          </cell>
          <cell r="Q1165" t="str">
            <v>N</v>
          </cell>
          <cell r="R1165">
            <v>0</v>
          </cell>
        </row>
        <row r="1166">
          <cell r="A1166" t="str">
            <v>CCG09L</v>
          </cell>
          <cell r="B1166" t="str">
            <v>NHS EAST SURREY CCG</v>
          </cell>
          <cell r="C1166" t="str">
            <v>DOHCLS</v>
          </cell>
          <cell r="D1166" t="str">
            <v>T</v>
          </cell>
          <cell r="E1166" t="str">
            <v xml:space="preserve">CLS - DEPARTMENT OF HEALTH                        </v>
          </cell>
          <cell r="F1166" t="str">
            <v>N</v>
          </cell>
          <cell r="G1166" t="str">
            <v>N</v>
          </cell>
          <cell r="H1166" t="str">
            <v>N</v>
          </cell>
          <cell r="I1166" t="str">
            <v>N</v>
          </cell>
          <cell r="J1166" t="str">
            <v>N</v>
          </cell>
          <cell r="K1166" t="str">
            <v>N</v>
          </cell>
          <cell r="L1166" t="str">
            <v>N</v>
          </cell>
          <cell r="M1166" t="str">
            <v>N</v>
          </cell>
          <cell r="N1166" t="str">
            <v>N</v>
          </cell>
          <cell r="O1166" t="str">
            <v>N</v>
          </cell>
          <cell r="P1166" t="str">
            <v>N</v>
          </cell>
          <cell r="Q1166" t="str">
            <v>N</v>
          </cell>
          <cell r="R1166">
            <v>0</v>
          </cell>
        </row>
        <row r="1167">
          <cell r="A1167" t="str">
            <v>CCG09N</v>
          </cell>
          <cell r="B1167" t="str">
            <v>NHS GUILDFORD AND WAVERLEY CCG</v>
          </cell>
          <cell r="C1167" t="str">
            <v>DOHCLS</v>
          </cell>
          <cell r="D1167" t="str">
            <v>T</v>
          </cell>
          <cell r="E1167" t="str">
            <v xml:space="preserve">CLS - DEPARTMENT OF HEALTH                        </v>
          </cell>
          <cell r="F1167" t="str">
            <v>N</v>
          </cell>
          <cell r="G1167" t="str">
            <v>N</v>
          </cell>
          <cell r="H1167" t="str">
            <v>N</v>
          </cell>
          <cell r="I1167" t="str">
            <v>N</v>
          </cell>
          <cell r="J1167" t="str">
            <v>N</v>
          </cell>
          <cell r="K1167" t="str">
            <v>N</v>
          </cell>
          <cell r="L1167" t="str">
            <v>N</v>
          </cell>
          <cell r="M1167" t="str">
            <v>N</v>
          </cell>
          <cell r="N1167" t="str">
            <v>N</v>
          </cell>
          <cell r="O1167" t="str">
            <v>N</v>
          </cell>
          <cell r="P1167" t="str">
            <v>N</v>
          </cell>
          <cell r="Q1167" t="str">
            <v>N</v>
          </cell>
          <cell r="R1167">
            <v>0</v>
          </cell>
        </row>
        <row r="1168">
          <cell r="A1168" t="str">
            <v>CCG09P</v>
          </cell>
          <cell r="B1168" t="str">
            <v>NHS HASTINGS AND ROTHER CCG</v>
          </cell>
          <cell r="C1168" t="str">
            <v>DOHCLS</v>
          </cell>
          <cell r="D1168" t="str">
            <v>T</v>
          </cell>
          <cell r="E1168" t="str">
            <v xml:space="preserve">CLS - DEPARTMENT OF HEALTH                        </v>
          </cell>
          <cell r="F1168" t="str">
            <v>N</v>
          </cell>
          <cell r="G1168" t="str">
            <v>N</v>
          </cell>
          <cell r="H1168" t="str">
            <v>N</v>
          </cell>
          <cell r="I1168" t="str">
            <v>N</v>
          </cell>
          <cell r="J1168" t="str">
            <v>N</v>
          </cell>
          <cell r="K1168" t="str">
            <v>N</v>
          </cell>
          <cell r="L1168" t="str">
            <v>N</v>
          </cell>
          <cell r="M1168" t="str">
            <v>N</v>
          </cell>
          <cell r="N1168" t="str">
            <v>N</v>
          </cell>
          <cell r="O1168" t="str">
            <v>N</v>
          </cell>
          <cell r="P1168" t="str">
            <v>N</v>
          </cell>
          <cell r="Q1168" t="str">
            <v>N</v>
          </cell>
          <cell r="R1168">
            <v>0</v>
          </cell>
        </row>
        <row r="1169">
          <cell r="A1169" t="str">
            <v>CCG09W</v>
          </cell>
          <cell r="B1169" t="str">
            <v>NHS MEDWAY CCG</v>
          </cell>
          <cell r="C1169" t="str">
            <v>DOHCLS</v>
          </cell>
          <cell r="D1169" t="str">
            <v>T</v>
          </cell>
          <cell r="E1169" t="str">
            <v xml:space="preserve">CLS - DEPARTMENT OF HEALTH                        </v>
          </cell>
          <cell r="F1169" t="str">
            <v>N</v>
          </cell>
          <cell r="G1169" t="str">
            <v>N</v>
          </cell>
          <cell r="H1169" t="str">
            <v>N</v>
          </cell>
          <cell r="I1169" t="str">
            <v>N</v>
          </cell>
          <cell r="J1169" t="str">
            <v>N</v>
          </cell>
          <cell r="K1169" t="str">
            <v>N</v>
          </cell>
          <cell r="L1169" t="str">
            <v>N</v>
          </cell>
          <cell r="M1169" t="str">
            <v>N</v>
          </cell>
          <cell r="N1169" t="str">
            <v>N</v>
          </cell>
          <cell r="O1169" t="str">
            <v>N</v>
          </cell>
          <cell r="P1169" t="str">
            <v>N</v>
          </cell>
          <cell r="Q1169" t="str">
            <v>N</v>
          </cell>
          <cell r="R1169">
            <v>0</v>
          </cell>
        </row>
        <row r="1170">
          <cell r="A1170" t="str">
            <v>CCG09X</v>
          </cell>
          <cell r="B1170" t="str">
            <v>NHS HORSHAM AND MID SUSSEX CCG</v>
          </cell>
          <cell r="C1170" t="str">
            <v>DOHCLS</v>
          </cell>
          <cell r="D1170" t="str">
            <v>T</v>
          </cell>
          <cell r="E1170" t="str">
            <v xml:space="preserve">CLS - DEPARTMENT OF HEALTH                        </v>
          </cell>
          <cell r="F1170" t="str">
            <v>N</v>
          </cell>
          <cell r="G1170" t="str">
            <v>N</v>
          </cell>
          <cell r="H1170" t="str">
            <v>N</v>
          </cell>
          <cell r="I1170" t="str">
            <v>N</v>
          </cell>
          <cell r="J1170" t="str">
            <v>N</v>
          </cell>
          <cell r="K1170" t="str">
            <v>N</v>
          </cell>
          <cell r="L1170" t="str">
            <v>N</v>
          </cell>
          <cell r="M1170" t="str">
            <v>N</v>
          </cell>
          <cell r="N1170" t="str">
            <v>N</v>
          </cell>
          <cell r="O1170" t="str">
            <v>N</v>
          </cell>
          <cell r="P1170" t="str">
            <v>N</v>
          </cell>
          <cell r="Q1170" t="str">
            <v>N</v>
          </cell>
          <cell r="R1170">
            <v>0</v>
          </cell>
        </row>
        <row r="1171">
          <cell r="A1171" t="str">
            <v>CCG09Y</v>
          </cell>
          <cell r="B1171" t="str">
            <v>NHS NORTH WEST SURREY CCG</v>
          </cell>
          <cell r="C1171" t="str">
            <v>DOHCLS</v>
          </cell>
          <cell r="D1171" t="str">
            <v>T</v>
          </cell>
          <cell r="E1171" t="str">
            <v xml:space="preserve">CLS - DEPARTMENT OF HEALTH                        </v>
          </cell>
          <cell r="F1171" t="str">
            <v>N</v>
          </cell>
          <cell r="G1171" t="str">
            <v>N</v>
          </cell>
          <cell r="H1171" t="str">
            <v>N</v>
          </cell>
          <cell r="I1171" t="str">
            <v>N</v>
          </cell>
          <cell r="J1171" t="str">
            <v>N</v>
          </cell>
          <cell r="K1171" t="str">
            <v>N</v>
          </cell>
          <cell r="L1171" t="str">
            <v>N</v>
          </cell>
          <cell r="M1171" t="str">
            <v>N</v>
          </cell>
          <cell r="N1171" t="str">
            <v>N</v>
          </cell>
          <cell r="O1171" t="str">
            <v>N</v>
          </cell>
          <cell r="P1171" t="str">
            <v>N</v>
          </cell>
          <cell r="Q1171" t="str">
            <v>N</v>
          </cell>
          <cell r="R1171">
            <v>0</v>
          </cell>
        </row>
        <row r="1172">
          <cell r="A1172" t="str">
            <v>CCG10A</v>
          </cell>
          <cell r="B1172" t="str">
            <v>NHS SOUTH KENT COAST CCG</v>
          </cell>
          <cell r="C1172" t="str">
            <v>DOHCLS</v>
          </cell>
          <cell r="D1172" t="str">
            <v>T</v>
          </cell>
          <cell r="E1172" t="str">
            <v xml:space="preserve">CLS - DEPARTMENT OF HEALTH                        </v>
          </cell>
          <cell r="F1172" t="str">
            <v>N</v>
          </cell>
          <cell r="G1172" t="str">
            <v>N</v>
          </cell>
          <cell r="H1172" t="str">
            <v>N</v>
          </cell>
          <cell r="I1172" t="str">
            <v>N</v>
          </cell>
          <cell r="J1172" t="str">
            <v>N</v>
          </cell>
          <cell r="K1172" t="str">
            <v>N</v>
          </cell>
          <cell r="L1172" t="str">
            <v>N</v>
          </cell>
          <cell r="M1172" t="str">
            <v>N</v>
          </cell>
          <cell r="N1172" t="str">
            <v>N</v>
          </cell>
          <cell r="O1172" t="str">
            <v>N</v>
          </cell>
          <cell r="P1172" t="str">
            <v>N</v>
          </cell>
          <cell r="Q1172" t="str">
            <v>N</v>
          </cell>
          <cell r="R1172">
            <v>0</v>
          </cell>
        </row>
        <row r="1173">
          <cell r="A1173" t="str">
            <v>CCG10C</v>
          </cell>
          <cell r="B1173" t="str">
            <v>NHS SURREY HEATH CCG</v>
          </cell>
          <cell r="C1173" t="str">
            <v>DOHCLS</v>
          </cell>
          <cell r="D1173" t="str">
            <v>T</v>
          </cell>
          <cell r="E1173" t="str">
            <v xml:space="preserve">CLS - DEPARTMENT OF HEALTH                        </v>
          </cell>
          <cell r="F1173" t="str">
            <v>N</v>
          </cell>
          <cell r="G1173" t="str">
            <v>N</v>
          </cell>
          <cell r="H1173" t="str">
            <v>N</v>
          </cell>
          <cell r="I1173" t="str">
            <v>N</v>
          </cell>
          <cell r="J1173" t="str">
            <v>N</v>
          </cell>
          <cell r="K1173" t="str">
            <v>N</v>
          </cell>
          <cell r="L1173" t="str">
            <v>N</v>
          </cell>
          <cell r="M1173" t="str">
            <v>N</v>
          </cell>
          <cell r="N1173" t="str">
            <v>N</v>
          </cell>
          <cell r="O1173" t="str">
            <v>N</v>
          </cell>
          <cell r="P1173" t="str">
            <v>N</v>
          </cell>
          <cell r="Q1173" t="str">
            <v>N</v>
          </cell>
          <cell r="R1173">
            <v>0</v>
          </cell>
        </row>
        <row r="1174">
          <cell r="A1174" t="str">
            <v>CCG10D</v>
          </cell>
          <cell r="B1174" t="str">
            <v>NHS SWALE CCG</v>
          </cell>
          <cell r="C1174" t="str">
            <v>DOHCLS</v>
          </cell>
          <cell r="D1174" t="str">
            <v>T</v>
          </cell>
          <cell r="E1174" t="str">
            <v xml:space="preserve">CLS - DEPARTMENT OF HEALTH                        </v>
          </cell>
          <cell r="F1174" t="str">
            <v>N</v>
          </cell>
          <cell r="G1174" t="str">
            <v>N</v>
          </cell>
          <cell r="H1174" t="str">
            <v>N</v>
          </cell>
          <cell r="I1174" t="str">
            <v>N</v>
          </cell>
          <cell r="J1174" t="str">
            <v>N</v>
          </cell>
          <cell r="K1174" t="str">
            <v>N</v>
          </cell>
          <cell r="L1174" t="str">
            <v>N</v>
          </cell>
          <cell r="M1174" t="str">
            <v>N</v>
          </cell>
          <cell r="N1174" t="str">
            <v>N</v>
          </cell>
          <cell r="O1174" t="str">
            <v>N</v>
          </cell>
          <cell r="P1174" t="str">
            <v>N</v>
          </cell>
          <cell r="Q1174" t="str">
            <v>N</v>
          </cell>
          <cell r="R1174">
            <v>0</v>
          </cell>
        </row>
        <row r="1175">
          <cell r="A1175" t="str">
            <v>CCG10E</v>
          </cell>
          <cell r="B1175" t="str">
            <v>NHS THANET CCG</v>
          </cell>
          <cell r="C1175" t="str">
            <v>DOHCLS</v>
          </cell>
          <cell r="D1175" t="str">
            <v>T</v>
          </cell>
          <cell r="E1175" t="str">
            <v xml:space="preserve">CLS - DEPARTMENT OF HEALTH                        </v>
          </cell>
          <cell r="F1175" t="str">
            <v>N</v>
          </cell>
          <cell r="G1175" t="str">
            <v>N</v>
          </cell>
          <cell r="H1175" t="str">
            <v>N</v>
          </cell>
          <cell r="I1175" t="str">
            <v>N</v>
          </cell>
          <cell r="J1175" t="str">
            <v>N</v>
          </cell>
          <cell r="K1175" t="str">
            <v>N</v>
          </cell>
          <cell r="L1175" t="str">
            <v>N</v>
          </cell>
          <cell r="M1175" t="str">
            <v>N</v>
          </cell>
          <cell r="N1175" t="str">
            <v>N</v>
          </cell>
          <cell r="O1175" t="str">
            <v>N</v>
          </cell>
          <cell r="P1175" t="str">
            <v>N</v>
          </cell>
          <cell r="Q1175" t="str">
            <v>N</v>
          </cell>
          <cell r="R1175">
            <v>0</v>
          </cell>
        </row>
        <row r="1176">
          <cell r="A1176" t="str">
            <v>CCG10G</v>
          </cell>
          <cell r="B1176" t="str">
            <v>NHS BRACKNELL AND ASCOT CCG</v>
          </cell>
          <cell r="C1176" t="str">
            <v>DOHCLS</v>
          </cell>
          <cell r="D1176" t="str">
            <v>T</v>
          </cell>
          <cell r="E1176" t="str">
            <v xml:space="preserve">CLS - DEPARTMENT OF HEALTH                        </v>
          </cell>
          <cell r="F1176" t="str">
            <v>N</v>
          </cell>
          <cell r="G1176" t="str">
            <v>N</v>
          </cell>
          <cell r="H1176" t="str">
            <v>N</v>
          </cell>
          <cell r="I1176" t="str">
            <v>N</v>
          </cell>
          <cell r="J1176" t="str">
            <v>N</v>
          </cell>
          <cell r="K1176" t="str">
            <v>N</v>
          </cell>
          <cell r="L1176" t="str">
            <v>N</v>
          </cell>
          <cell r="M1176" t="str">
            <v>N</v>
          </cell>
          <cell r="N1176" t="str">
            <v>N</v>
          </cell>
          <cell r="O1176" t="str">
            <v>N</v>
          </cell>
          <cell r="P1176" t="str">
            <v>N</v>
          </cell>
          <cell r="Q1176" t="str">
            <v>N</v>
          </cell>
          <cell r="R1176">
            <v>0</v>
          </cell>
        </row>
        <row r="1177">
          <cell r="A1177" t="str">
            <v>CCG10H</v>
          </cell>
          <cell r="B1177" t="str">
            <v>NHS CHILTERN CCG</v>
          </cell>
          <cell r="C1177" t="str">
            <v>DOHCLS</v>
          </cell>
          <cell r="D1177" t="str">
            <v>T</v>
          </cell>
          <cell r="E1177" t="str">
            <v xml:space="preserve">CLS - DEPARTMENT OF HEALTH                        </v>
          </cell>
          <cell r="F1177" t="str">
            <v>N</v>
          </cell>
          <cell r="G1177" t="str">
            <v>N</v>
          </cell>
          <cell r="H1177" t="str">
            <v>N</v>
          </cell>
          <cell r="I1177" t="str">
            <v>N</v>
          </cell>
          <cell r="J1177" t="str">
            <v>N</v>
          </cell>
          <cell r="K1177" t="str">
            <v>N</v>
          </cell>
          <cell r="L1177" t="str">
            <v>N</v>
          </cell>
          <cell r="M1177" t="str">
            <v>N</v>
          </cell>
          <cell r="N1177" t="str">
            <v>N</v>
          </cell>
          <cell r="O1177" t="str">
            <v>N</v>
          </cell>
          <cell r="P1177" t="str">
            <v>N</v>
          </cell>
          <cell r="Q1177" t="str">
            <v>N</v>
          </cell>
          <cell r="R1177">
            <v>0</v>
          </cell>
        </row>
        <row r="1178">
          <cell r="A1178" t="str">
            <v>CCG10J</v>
          </cell>
          <cell r="B1178" t="str">
            <v>NHS NORTH HAMPSHIRE CCG</v>
          </cell>
          <cell r="C1178" t="str">
            <v>DOHCLS</v>
          </cell>
          <cell r="D1178" t="str">
            <v>T</v>
          </cell>
          <cell r="E1178" t="str">
            <v xml:space="preserve">CLS - DEPARTMENT OF HEALTH                        </v>
          </cell>
          <cell r="F1178" t="str">
            <v>N</v>
          </cell>
          <cell r="G1178" t="str">
            <v>N</v>
          </cell>
          <cell r="H1178" t="str">
            <v>N</v>
          </cell>
          <cell r="I1178" t="str">
            <v>N</v>
          </cell>
          <cell r="J1178" t="str">
            <v>N</v>
          </cell>
          <cell r="K1178" t="str">
            <v>N</v>
          </cell>
          <cell r="L1178" t="str">
            <v>N</v>
          </cell>
          <cell r="M1178" t="str">
            <v>N</v>
          </cell>
          <cell r="N1178" t="str">
            <v>N</v>
          </cell>
          <cell r="O1178" t="str">
            <v>N</v>
          </cell>
          <cell r="P1178" t="str">
            <v>N</v>
          </cell>
          <cell r="Q1178" t="str">
            <v>N</v>
          </cell>
          <cell r="R1178">
            <v>0</v>
          </cell>
        </row>
        <row r="1179">
          <cell r="A1179" t="str">
            <v>CCG10K</v>
          </cell>
          <cell r="B1179" t="str">
            <v>NHS FAREHAM AND GOSPORT CCG</v>
          </cell>
          <cell r="C1179" t="str">
            <v>DOHCLS</v>
          </cell>
          <cell r="D1179" t="str">
            <v>T</v>
          </cell>
          <cell r="E1179" t="str">
            <v xml:space="preserve">CLS - DEPARTMENT OF HEALTH                        </v>
          </cell>
          <cell r="F1179" t="str">
            <v>N</v>
          </cell>
          <cell r="G1179" t="str">
            <v>N</v>
          </cell>
          <cell r="H1179" t="str">
            <v>N</v>
          </cell>
          <cell r="I1179" t="str">
            <v>N</v>
          </cell>
          <cell r="J1179" t="str">
            <v>N</v>
          </cell>
          <cell r="K1179" t="str">
            <v>N</v>
          </cell>
          <cell r="L1179" t="str">
            <v>N</v>
          </cell>
          <cell r="M1179" t="str">
            <v>N</v>
          </cell>
          <cell r="N1179" t="str">
            <v>N</v>
          </cell>
          <cell r="O1179" t="str">
            <v>N</v>
          </cell>
          <cell r="P1179" t="str">
            <v>N</v>
          </cell>
          <cell r="Q1179" t="str">
            <v>N</v>
          </cell>
          <cell r="R1179">
            <v>0</v>
          </cell>
        </row>
        <row r="1180">
          <cell r="A1180" t="str">
            <v>CCG10L</v>
          </cell>
          <cell r="B1180" t="str">
            <v>NHS ISLE OF WIGHT CCG</v>
          </cell>
          <cell r="C1180" t="str">
            <v>DOHCLS</v>
          </cell>
          <cell r="D1180" t="str">
            <v>T</v>
          </cell>
          <cell r="E1180" t="str">
            <v xml:space="preserve">CLS - DEPARTMENT OF HEALTH                        </v>
          </cell>
          <cell r="F1180" t="str">
            <v>N</v>
          </cell>
          <cell r="G1180" t="str">
            <v>N</v>
          </cell>
          <cell r="H1180" t="str">
            <v>N</v>
          </cell>
          <cell r="I1180" t="str">
            <v>N</v>
          </cell>
          <cell r="J1180" t="str">
            <v>N</v>
          </cell>
          <cell r="K1180" t="str">
            <v>N</v>
          </cell>
          <cell r="L1180" t="str">
            <v>N</v>
          </cell>
          <cell r="M1180" t="str">
            <v>N</v>
          </cell>
          <cell r="N1180" t="str">
            <v>N</v>
          </cell>
          <cell r="O1180" t="str">
            <v>N</v>
          </cell>
          <cell r="P1180" t="str">
            <v>N</v>
          </cell>
          <cell r="Q1180" t="str">
            <v>N</v>
          </cell>
          <cell r="R1180">
            <v>0</v>
          </cell>
        </row>
        <row r="1181">
          <cell r="A1181" t="str">
            <v>CCG10M</v>
          </cell>
          <cell r="B1181" t="str">
            <v>NHS NEWBURY AND DISTRICT CCG</v>
          </cell>
          <cell r="C1181" t="str">
            <v>DOHCLS</v>
          </cell>
          <cell r="D1181" t="str">
            <v>T</v>
          </cell>
          <cell r="E1181" t="str">
            <v xml:space="preserve">CLS - DEPARTMENT OF HEALTH                        </v>
          </cell>
          <cell r="F1181" t="str">
            <v>N</v>
          </cell>
          <cell r="G1181" t="str">
            <v>N</v>
          </cell>
          <cell r="H1181" t="str">
            <v>N</v>
          </cell>
          <cell r="I1181" t="str">
            <v>N</v>
          </cell>
          <cell r="J1181" t="str">
            <v>N</v>
          </cell>
          <cell r="K1181" t="str">
            <v>N</v>
          </cell>
          <cell r="L1181" t="str">
            <v>N</v>
          </cell>
          <cell r="M1181" t="str">
            <v>N</v>
          </cell>
          <cell r="N1181" t="str">
            <v>N</v>
          </cell>
          <cell r="O1181" t="str">
            <v>N</v>
          </cell>
          <cell r="P1181" t="str">
            <v>N</v>
          </cell>
          <cell r="Q1181" t="str">
            <v>N</v>
          </cell>
          <cell r="R1181">
            <v>0</v>
          </cell>
        </row>
        <row r="1182">
          <cell r="A1182" t="str">
            <v>CCG10N</v>
          </cell>
          <cell r="B1182" t="str">
            <v>NHS NORTH &amp; WEST READING CCG</v>
          </cell>
          <cell r="C1182" t="str">
            <v>DOHCLS</v>
          </cell>
          <cell r="D1182" t="str">
            <v>T</v>
          </cell>
          <cell r="E1182" t="str">
            <v xml:space="preserve">CLS - DEPARTMENT OF HEALTH                        </v>
          </cell>
          <cell r="F1182" t="str">
            <v>N</v>
          </cell>
          <cell r="G1182" t="str">
            <v>N</v>
          </cell>
          <cell r="H1182" t="str">
            <v>N</v>
          </cell>
          <cell r="I1182" t="str">
            <v>N</v>
          </cell>
          <cell r="J1182" t="str">
            <v>N</v>
          </cell>
          <cell r="K1182" t="str">
            <v>N</v>
          </cell>
          <cell r="L1182" t="str">
            <v>N</v>
          </cell>
          <cell r="M1182" t="str">
            <v>N</v>
          </cell>
          <cell r="N1182" t="str">
            <v>N</v>
          </cell>
          <cell r="O1182" t="str">
            <v>N</v>
          </cell>
          <cell r="P1182" t="str">
            <v>N</v>
          </cell>
          <cell r="Q1182" t="str">
            <v>N</v>
          </cell>
          <cell r="R1182">
            <v>0</v>
          </cell>
        </row>
        <row r="1183">
          <cell r="A1183" t="str">
            <v>CCG10Q</v>
          </cell>
          <cell r="B1183" t="str">
            <v>NHS OXFORDSHIRE CCG</v>
          </cell>
          <cell r="C1183" t="str">
            <v>DOHCLS</v>
          </cell>
          <cell r="D1183" t="str">
            <v>T</v>
          </cell>
          <cell r="E1183" t="str">
            <v xml:space="preserve">CLS - DEPARTMENT OF HEALTH                        </v>
          </cell>
          <cell r="F1183" t="str">
            <v>N</v>
          </cell>
          <cell r="G1183" t="str">
            <v>N</v>
          </cell>
          <cell r="H1183" t="str">
            <v>N</v>
          </cell>
          <cell r="I1183" t="str">
            <v>N</v>
          </cell>
          <cell r="J1183" t="str">
            <v>N</v>
          </cell>
          <cell r="K1183" t="str">
            <v>N</v>
          </cell>
          <cell r="L1183" t="str">
            <v>N</v>
          </cell>
          <cell r="M1183" t="str">
            <v>N</v>
          </cell>
          <cell r="N1183" t="str">
            <v>N</v>
          </cell>
          <cell r="O1183" t="str">
            <v>N</v>
          </cell>
          <cell r="P1183" t="str">
            <v>N</v>
          </cell>
          <cell r="Q1183" t="str">
            <v>N</v>
          </cell>
          <cell r="R1183">
            <v>0</v>
          </cell>
        </row>
        <row r="1184">
          <cell r="A1184" t="str">
            <v>CCG10R</v>
          </cell>
          <cell r="B1184" t="str">
            <v>NHS PORTSMOUTH CCG</v>
          </cell>
          <cell r="C1184" t="str">
            <v>DOHCLS</v>
          </cell>
          <cell r="D1184" t="str">
            <v>T</v>
          </cell>
          <cell r="E1184" t="str">
            <v xml:space="preserve">CLS - DEPARTMENT OF HEALTH                        </v>
          </cell>
          <cell r="F1184" t="str">
            <v>N</v>
          </cell>
          <cell r="G1184" t="str">
            <v>N</v>
          </cell>
          <cell r="H1184" t="str">
            <v>N</v>
          </cell>
          <cell r="I1184" t="str">
            <v>N</v>
          </cell>
          <cell r="J1184" t="str">
            <v>N</v>
          </cell>
          <cell r="K1184" t="str">
            <v>N</v>
          </cell>
          <cell r="L1184" t="str">
            <v>N</v>
          </cell>
          <cell r="M1184" t="str">
            <v>N</v>
          </cell>
          <cell r="N1184" t="str">
            <v>N</v>
          </cell>
          <cell r="O1184" t="str">
            <v>N</v>
          </cell>
          <cell r="P1184" t="str">
            <v>N</v>
          </cell>
          <cell r="Q1184" t="str">
            <v>N</v>
          </cell>
          <cell r="R1184">
            <v>0</v>
          </cell>
        </row>
        <row r="1185">
          <cell r="A1185" t="str">
            <v>CCG10T</v>
          </cell>
          <cell r="B1185" t="str">
            <v>NHS SLOUGH CCG</v>
          </cell>
          <cell r="C1185" t="str">
            <v>DOHCLS</v>
          </cell>
          <cell r="D1185" t="str">
            <v>T</v>
          </cell>
          <cell r="E1185" t="str">
            <v xml:space="preserve">CLS - DEPARTMENT OF HEALTH                        </v>
          </cell>
          <cell r="F1185" t="str">
            <v>N</v>
          </cell>
          <cell r="G1185" t="str">
            <v>N</v>
          </cell>
          <cell r="H1185" t="str">
            <v>N</v>
          </cell>
          <cell r="I1185" t="str">
            <v>N</v>
          </cell>
          <cell r="J1185" t="str">
            <v>N</v>
          </cell>
          <cell r="K1185" t="str">
            <v>N</v>
          </cell>
          <cell r="L1185" t="str">
            <v>N</v>
          </cell>
          <cell r="M1185" t="str">
            <v>N</v>
          </cell>
          <cell r="N1185" t="str">
            <v>N</v>
          </cell>
          <cell r="O1185" t="str">
            <v>N</v>
          </cell>
          <cell r="P1185" t="str">
            <v>N</v>
          </cell>
          <cell r="Q1185" t="str">
            <v>N</v>
          </cell>
          <cell r="R1185">
            <v>0</v>
          </cell>
        </row>
        <row r="1186">
          <cell r="A1186" t="str">
            <v>CCG10V</v>
          </cell>
          <cell r="B1186" t="str">
            <v>NHS SOUTH EASTERN HAMPSHIRE CCG</v>
          </cell>
          <cell r="C1186" t="str">
            <v>DOHCLS</v>
          </cell>
          <cell r="D1186" t="str">
            <v>T</v>
          </cell>
          <cell r="E1186" t="str">
            <v xml:space="preserve">CLS - DEPARTMENT OF HEALTH                        </v>
          </cell>
          <cell r="F1186" t="str">
            <v>N</v>
          </cell>
          <cell r="G1186" t="str">
            <v>N</v>
          </cell>
          <cell r="H1186" t="str">
            <v>N</v>
          </cell>
          <cell r="I1186" t="str">
            <v>N</v>
          </cell>
          <cell r="J1186" t="str">
            <v>N</v>
          </cell>
          <cell r="K1186" t="str">
            <v>N</v>
          </cell>
          <cell r="L1186" t="str">
            <v>N</v>
          </cell>
          <cell r="M1186" t="str">
            <v>N</v>
          </cell>
          <cell r="N1186" t="str">
            <v>N</v>
          </cell>
          <cell r="O1186" t="str">
            <v>N</v>
          </cell>
          <cell r="P1186" t="str">
            <v>N</v>
          </cell>
          <cell r="Q1186" t="str">
            <v>N</v>
          </cell>
          <cell r="R1186">
            <v>0</v>
          </cell>
        </row>
        <row r="1187">
          <cell r="A1187" t="str">
            <v>CCG10W</v>
          </cell>
          <cell r="B1187" t="str">
            <v>NHS SOUTH READING CCG</v>
          </cell>
          <cell r="C1187" t="str">
            <v>DOHCLS</v>
          </cell>
          <cell r="D1187" t="str">
            <v>T</v>
          </cell>
          <cell r="E1187" t="str">
            <v xml:space="preserve">CLS - DEPARTMENT OF HEALTH                        </v>
          </cell>
          <cell r="F1187" t="str">
            <v>N</v>
          </cell>
          <cell r="G1187" t="str">
            <v>N</v>
          </cell>
          <cell r="H1187" t="str">
            <v>N</v>
          </cell>
          <cell r="I1187" t="str">
            <v>N</v>
          </cell>
          <cell r="J1187" t="str">
            <v>N</v>
          </cell>
          <cell r="K1187" t="str">
            <v>N</v>
          </cell>
          <cell r="L1187" t="str">
            <v>N</v>
          </cell>
          <cell r="M1187" t="str">
            <v>N</v>
          </cell>
          <cell r="N1187" t="str">
            <v>N</v>
          </cell>
          <cell r="O1187" t="str">
            <v>N</v>
          </cell>
          <cell r="P1187" t="str">
            <v>N</v>
          </cell>
          <cell r="Q1187" t="str">
            <v>N</v>
          </cell>
          <cell r="R1187">
            <v>0</v>
          </cell>
        </row>
        <row r="1188">
          <cell r="A1188" t="str">
            <v>CCG10X</v>
          </cell>
          <cell r="B1188" t="str">
            <v>NHS SOUTHAMPTON CCG</v>
          </cell>
          <cell r="C1188" t="str">
            <v>DOHCLS</v>
          </cell>
          <cell r="D1188" t="str">
            <v>T</v>
          </cell>
          <cell r="E1188" t="str">
            <v xml:space="preserve">CLS - DEPARTMENT OF HEALTH                        </v>
          </cell>
          <cell r="F1188" t="str">
            <v>N</v>
          </cell>
          <cell r="G1188" t="str">
            <v>N</v>
          </cell>
          <cell r="H1188" t="str">
            <v>N</v>
          </cell>
          <cell r="I1188" t="str">
            <v>N</v>
          </cell>
          <cell r="J1188" t="str">
            <v>N</v>
          </cell>
          <cell r="K1188" t="str">
            <v>N</v>
          </cell>
          <cell r="L1188" t="str">
            <v>N</v>
          </cell>
          <cell r="M1188" t="str">
            <v>N</v>
          </cell>
          <cell r="N1188" t="str">
            <v>N</v>
          </cell>
          <cell r="O1188" t="str">
            <v>N</v>
          </cell>
          <cell r="P1188" t="str">
            <v>N</v>
          </cell>
          <cell r="Q1188" t="str">
            <v>N</v>
          </cell>
          <cell r="R1188">
            <v>0</v>
          </cell>
        </row>
        <row r="1189">
          <cell r="A1189" t="str">
            <v>CCG10Y</v>
          </cell>
          <cell r="B1189" t="str">
            <v>NHS AYLESBURY VALE CCG</v>
          </cell>
          <cell r="C1189" t="str">
            <v>DOHCLS</v>
          </cell>
          <cell r="D1189" t="str">
            <v>T</v>
          </cell>
          <cell r="E1189" t="str">
            <v xml:space="preserve">CLS - DEPARTMENT OF HEALTH                        </v>
          </cell>
          <cell r="F1189" t="str">
            <v>N</v>
          </cell>
          <cell r="G1189" t="str">
            <v>N</v>
          </cell>
          <cell r="H1189" t="str">
            <v>N</v>
          </cell>
          <cell r="I1189" t="str">
            <v>N</v>
          </cell>
          <cell r="J1189" t="str">
            <v>N</v>
          </cell>
          <cell r="K1189" t="str">
            <v>N</v>
          </cell>
          <cell r="L1189" t="str">
            <v>N</v>
          </cell>
          <cell r="M1189" t="str">
            <v>N</v>
          </cell>
          <cell r="N1189" t="str">
            <v>N</v>
          </cell>
          <cell r="O1189" t="str">
            <v>N</v>
          </cell>
          <cell r="P1189" t="str">
            <v>N</v>
          </cell>
          <cell r="Q1189" t="str">
            <v>N</v>
          </cell>
          <cell r="R1189">
            <v>0</v>
          </cell>
        </row>
        <row r="1190">
          <cell r="A1190" t="str">
            <v>CCG11A</v>
          </cell>
          <cell r="B1190" t="str">
            <v>NHS WEST HAMPSHIRE CCG</v>
          </cell>
          <cell r="C1190" t="str">
            <v>DOHCLS</v>
          </cell>
          <cell r="D1190" t="str">
            <v>T</v>
          </cell>
          <cell r="E1190" t="str">
            <v xml:space="preserve">CLS - DEPARTMENT OF HEALTH                        </v>
          </cell>
          <cell r="F1190" t="str">
            <v>N</v>
          </cell>
          <cell r="G1190" t="str">
            <v>N</v>
          </cell>
          <cell r="H1190" t="str">
            <v>N</v>
          </cell>
          <cell r="I1190" t="str">
            <v>N</v>
          </cell>
          <cell r="J1190" t="str">
            <v>N</v>
          </cell>
          <cell r="K1190" t="str">
            <v>N</v>
          </cell>
          <cell r="L1190" t="str">
            <v>N</v>
          </cell>
          <cell r="M1190" t="str">
            <v>N</v>
          </cell>
          <cell r="N1190" t="str">
            <v>N</v>
          </cell>
          <cell r="O1190" t="str">
            <v>N</v>
          </cell>
          <cell r="P1190" t="str">
            <v>N</v>
          </cell>
          <cell r="Q1190" t="str">
            <v>N</v>
          </cell>
          <cell r="R1190">
            <v>0</v>
          </cell>
        </row>
        <row r="1191">
          <cell r="A1191" t="str">
            <v>CCG11C</v>
          </cell>
          <cell r="B1191" t="str">
            <v>NHS WINDSOR, ASCOT AND MAIDENHEAD CCG</v>
          </cell>
          <cell r="C1191" t="str">
            <v>DOHCLS</v>
          </cell>
          <cell r="D1191" t="str">
            <v>T</v>
          </cell>
          <cell r="E1191" t="str">
            <v xml:space="preserve">CLS - DEPARTMENT OF HEALTH                        </v>
          </cell>
          <cell r="F1191" t="str">
            <v>N</v>
          </cell>
          <cell r="G1191" t="str">
            <v>N</v>
          </cell>
          <cell r="H1191" t="str">
            <v>N</v>
          </cell>
          <cell r="I1191" t="str">
            <v>N</v>
          </cell>
          <cell r="J1191" t="str">
            <v>N</v>
          </cell>
          <cell r="K1191" t="str">
            <v>N</v>
          </cell>
          <cell r="L1191" t="str">
            <v>N</v>
          </cell>
          <cell r="M1191" t="str">
            <v>N</v>
          </cell>
          <cell r="N1191" t="str">
            <v>N</v>
          </cell>
          <cell r="O1191" t="str">
            <v>N</v>
          </cell>
          <cell r="P1191" t="str">
            <v>N</v>
          </cell>
          <cell r="Q1191" t="str">
            <v>N</v>
          </cell>
          <cell r="R1191">
            <v>0</v>
          </cell>
        </row>
        <row r="1192">
          <cell r="A1192" t="str">
            <v>CCG11D</v>
          </cell>
          <cell r="B1192" t="str">
            <v>NHS WOKINGHAM CCG</v>
          </cell>
          <cell r="C1192" t="str">
            <v>DOHCLS</v>
          </cell>
          <cell r="D1192" t="str">
            <v>T</v>
          </cell>
          <cell r="E1192" t="str">
            <v xml:space="preserve">CLS - DEPARTMENT OF HEALTH                        </v>
          </cell>
          <cell r="F1192" t="str">
            <v>N</v>
          </cell>
          <cell r="G1192" t="str">
            <v>N</v>
          </cell>
          <cell r="H1192" t="str">
            <v>N</v>
          </cell>
          <cell r="I1192" t="str">
            <v>N</v>
          </cell>
          <cell r="J1192" t="str">
            <v>N</v>
          </cell>
          <cell r="K1192" t="str">
            <v>N</v>
          </cell>
          <cell r="L1192" t="str">
            <v>N</v>
          </cell>
          <cell r="M1192" t="str">
            <v>N</v>
          </cell>
          <cell r="N1192" t="str">
            <v>N</v>
          </cell>
          <cell r="O1192" t="str">
            <v>N</v>
          </cell>
          <cell r="P1192" t="str">
            <v>N</v>
          </cell>
          <cell r="Q1192" t="str">
            <v>N</v>
          </cell>
          <cell r="R1192">
            <v>0</v>
          </cell>
        </row>
        <row r="1193">
          <cell r="A1193" t="str">
            <v>CCG11E</v>
          </cell>
          <cell r="B1193" t="str">
            <v>NHS BATH AND NORTH EAST SOMERSET CCG</v>
          </cell>
          <cell r="C1193" t="str">
            <v>DOHCLS</v>
          </cell>
          <cell r="D1193" t="str">
            <v>T</v>
          </cell>
          <cell r="E1193" t="str">
            <v xml:space="preserve">CLS - DEPARTMENT OF HEALTH                        </v>
          </cell>
          <cell r="F1193" t="str">
            <v>N</v>
          </cell>
          <cell r="G1193" t="str">
            <v>N</v>
          </cell>
          <cell r="H1193" t="str">
            <v>N</v>
          </cell>
          <cell r="I1193" t="str">
            <v>N</v>
          </cell>
          <cell r="J1193" t="str">
            <v>N</v>
          </cell>
          <cell r="K1193" t="str">
            <v>N</v>
          </cell>
          <cell r="L1193" t="str">
            <v>N</v>
          </cell>
          <cell r="M1193" t="str">
            <v>N</v>
          </cell>
          <cell r="N1193" t="str">
            <v>N</v>
          </cell>
          <cell r="O1193" t="str">
            <v>N</v>
          </cell>
          <cell r="P1193" t="str">
            <v>N</v>
          </cell>
          <cell r="Q1193" t="str">
            <v>N</v>
          </cell>
          <cell r="R1193">
            <v>0</v>
          </cell>
        </row>
        <row r="1194">
          <cell r="A1194" t="str">
            <v>CCG11H</v>
          </cell>
          <cell r="B1194" t="str">
            <v>NHS BRISTOL CCG</v>
          </cell>
          <cell r="C1194" t="str">
            <v>DOHCLS</v>
          </cell>
          <cell r="D1194" t="str">
            <v>T</v>
          </cell>
          <cell r="E1194" t="str">
            <v xml:space="preserve">CLS - DEPARTMENT OF HEALTH                        </v>
          </cell>
          <cell r="F1194" t="str">
            <v>N</v>
          </cell>
          <cell r="G1194" t="str">
            <v>N</v>
          </cell>
          <cell r="H1194" t="str">
            <v>N</v>
          </cell>
          <cell r="I1194" t="str">
            <v>N</v>
          </cell>
          <cell r="J1194" t="str">
            <v>N</v>
          </cell>
          <cell r="K1194" t="str">
            <v>N</v>
          </cell>
          <cell r="L1194" t="str">
            <v>N</v>
          </cell>
          <cell r="M1194" t="str">
            <v>N</v>
          </cell>
          <cell r="N1194" t="str">
            <v>N</v>
          </cell>
          <cell r="O1194" t="str">
            <v>N</v>
          </cell>
          <cell r="P1194" t="str">
            <v>N</v>
          </cell>
          <cell r="Q1194" t="str">
            <v>N</v>
          </cell>
          <cell r="R1194">
            <v>0</v>
          </cell>
        </row>
        <row r="1195">
          <cell r="A1195" t="str">
            <v>CCG11J</v>
          </cell>
          <cell r="B1195" t="str">
            <v>NHS DORSET CCG</v>
          </cell>
          <cell r="C1195" t="str">
            <v>DOHCLS</v>
          </cell>
          <cell r="D1195" t="str">
            <v>T</v>
          </cell>
          <cell r="E1195" t="str">
            <v xml:space="preserve">CLS - DEPARTMENT OF HEALTH                        </v>
          </cell>
          <cell r="F1195" t="str">
            <v>N</v>
          </cell>
          <cell r="G1195" t="str">
            <v>N</v>
          </cell>
          <cell r="H1195" t="str">
            <v>N</v>
          </cell>
          <cell r="I1195" t="str">
            <v>N</v>
          </cell>
          <cell r="J1195" t="str">
            <v>N</v>
          </cell>
          <cell r="K1195" t="str">
            <v>N</v>
          </cell>
          <cell r="L1195" t="str">
            <v>N</v>
          </cell>
          <cell r="M1195" t="str">
            <v>N</v>
          </cell>
          <cell r="N1195" t="str">
            <v>N</v>
          </cell>
          <cell r="O1195" t="str">
            <v>N</v>
          </cell>
          <cell r="P1195" t="str">
            <v>N</v>
          </cell>
          <cell r="Q1195" t="str">
            <v>N</v>
          </cell>
          <cell r="R1195">
            <v>0</v>
          </cell>
        </row>
        <row r="1196">
          <cell r="A1196" t="str">
            <v>CCG11M</v>
          </cell>
          <cell r="B1196" t="str">
            <v>NHS GLOUCESTERSHIRE CCG</v>
          </cell>
          <cell r="C1196" t="str">
            <v>DOHCLS</v>
          </cell>
          <cell r="D1196" t="str">
            <v>T</v>
          </cell>
          <cell r="E1196" t="str">
            <v xml:space="preserve">CLS - DEPARTMENT OF HEALTH                        </v>
          </cell>
          <cell r="F1196" t="str">
            <v>N</v>
          </cell>
          <cell r="G1196" t="str">
            <v>N</v>
          </cell>
          <cell r="H1196" t="str">
            <v>N</v>
          </cell>
          <cell r="I1196" t="str">
            <v>N</v>
          </cell>
          <cell r="J1196" t="str">
            <v>N</v>
          </cell>
          <cell r="K1196" t="str">
            <v>N</v>
          </cell>
          <cell r="L1196" t="str">
            <v>N</v>
          </cell>
          <cell r="M1196" t="str">
            <v>N</v>
          </cell>
          <cell r="N1196" t="str">
            <v>N</v>
          </cell>
          <cell r="O1196" t="str">
            <v>N</v>
          </cell>
          <cell r="P1196" t="str">
            <v>N</v>
          </cell>
          <cell r="Q1196" t="str">
            <v>N</v>
          </cell>
          <cell r="R1196">
            <v>0</v>
          </cell>
        </row>
        <row r="1197">
          <cell r="A1197" t="str">
            <v>CCG11N</v>
          </cell>
          <cell r="B1197" t="str">
            <v>NHS KERNOW CCG</v>
          </cell>
          <cell r="C1197" t="str">
            <v>DOHCLS</v>
          </cell>
          <cell r="D1197" t="str">
            <v>T</v>
          </cell>
          <cell r="E1197" t="str">
            <v xml:space="preserve">CLS - DEPARTMENT OF HEALTH                        </v>
          </cell>
          <cell r="F1197" t="str">
            <v>N</v>
          </cell>
          <cell r="G1197" t="str">
            <v>N</v>
          </cell>
          <cell r="H1197" t="str">
            <v>N</v>
          </cell>
          <cell r="I1197" t="str">
            <v>N</v>
          </cell>
          <cell r="J1197" t="str">
            <v>N</v>
          </cell>
          <cell r="K1197" t="str">
            <v>N</v>
          </cell>
          <cell r="L1197" t="str">
            <v>N</v>
          </cell>
          <cell r="M1197" t="str">
            <v>N</v>
          </cell>
          <cell r="N1197" t="str">
            <v>N</v>
          </cell>
          <cell r="O1197" t="str">
            <v>N</v>
          </cell>
          <cell r="P1197" t="str">
            <v>N</v>
          </cell>
          <cell r="Q1197" t="str">
            <v>N</v>
          </cell>
          <cell r="R1197">
            <v>0</v>
          </cell>
        </row>
        <row r="1198">
          <cell r="A1198" t="str">
            <v>CCG11T</v>
          </cell>
          <cell r="B1198" t="str">
            <v>NHS NORTH SOMERSET CCG</v>
          </cell>
          <cell r="C1198" t="str">
            <v>DOHCLS</v>
          </cell>
          <cell r="D1198" t="str">
            <v>T</v>
          </cell>
          <cell r="E1198" t="str">
            <v xml:space="preserve">CLS - DEPARTMENT OF HEALTH                        </v>
          </cell>
          <cell r="F1198" t="str">
            <v>N</v>
          </cell>
          <cell r="G1198" t="str">
            <v>N</v>
          </cell>
          <cell r="H1198" t="str">
            <v>N</v>
          </cell>
          <cell r="I1198" t="str">
            <v>N</v>
          </cell>
          <cell r="J1198" t="str">
            <v>N</v>
          </cell>
          <cell r="K1198" t="str">
            <v>N</v>
          </cell>
          <cell r="L1198" t="str">
            <v>N</v>
          </cell>
          <cell r="M1198" t="str">
            <v>N</v>
          </cell>
          <cell r="N1198" t="str">
            <v>N</v>
          </cell>
          <cell r="O1198" t="str">
            <v>N</v>
          </cell>
          <cell r="P1198" t="str">
            <v>N</v>
          </cell>
          <cell r="Q1198" t="str">
            <v>N</v>
          </cell>
          <cell r="R1198">
            <v>0</v>
          </cell>
        </row>
        <row r="1199">
          <cell r="A1199" t="str">
            <v>CCG11X</v>
          </cell>
          <cell r="B1199" t="str">
            <v>NHS SOMERSET CCG</v>
          </cell>
          <cell r="C1199" t="str">
            <v>DOHCLS</v>
          </cell>
          <cell r="D1199" t="str">
            <v>T</v>
          </cell>
          <cell r="E1199" t="str">
            <v xml:space="preserve">CLS - DEPARTMENT OF HEALTH                        </v>
          </cell>
          <cell r="F1199" t="str">
            <v>N</v>
          </cell>
          <cell r="G1199" t="str">
            <v>N</v>
          </cell>
          <cell r="H1199" t="str">
            <v>N</v>
          </cell>
          <cell r="I1199" t="str">
            <v>N</v>
          </cell>
          <cell r="J1199" t="str">
            <v>N</v>
          </cell>
          <cell r="K1199" t="str">
            <v>N</v>
          </cell>
          <cell r="L1199" t="str">
            <v>N</v>
          </cell>
          <cell r="M1199" t="str">
            <v>N</v>
          </cell>
          <cell r="N1199" t="str">
            <v>N</v>
          </cell>
          <cell r="O1199" t="str">
            <v>N</v>
          </cell>
          <cell r="P1199" t="str">
            <v>N</v>
          </cell>
          <cell r="Q1199" t="str">
            <v>N</v>
          </cell>
          <cell r="R1199">
            <v>0</v>
          </cell>
        </row>
        <row r="1200">
          <cell r="A1200" t="str">
            <v>CCG12A</v>
          </cell>
          <cell r="B1200" t="str">
            <v>NHS SOUTH GLOUCESTERSHIRE CCG</v>
          </cell>
          <cell r="C1200" t="str">
            <v>DOHCLS</v>
          </cell>
          <cell r="D1200" t="str">
            <v>T</v>
          </cell>
          <cell r="E1200" t="str">
            <v xml:space="preserve">CLS - DEPARTMENT OF HEALTH                        </v>
          </cell>
          <cell r="F1200" t="str">
            <v>N</v>
          </cell>
          <cell r="G1200" t="str">
            <v>N</v>
          </cell>
          <cell r="H1200" t="str">
            <v>N</v>
          </cell>
          <cell r="I1200" t="str">
            <v>N</v>
          </cell>
          <cell r="J1200" t="str">
            <v>N</v>
          </cell>
          <cell r="K1200" t="str">
            <v>N</v>
          </cell>
          <cell r="L1200" t="str">
            <v>N</v>
          </cell>
          <cell r="M1200" t="str">
            <v>N</v>
          </cell>
          <cell r="N1200" t="str">
            <v>N</v>
          </cell>
          <cell r="O1200" t="str">
            <v>N</v>
          </cell>
          <cell r="P1200" t="str">
            <v>N</v>
          </cell>
          <cell r="Q1200" t="str">
            <v>N</v>
          </cell>
          <cell r="R1200">
            <v>0</v>
          </cell>
        </row>
        <row r="1201">
          <cell r="A1201" t="str">
            <v>CCG12D</v>
          </cell>
          <cell r="B1201" t="str">
            <v>NHS SWINDON CCG</v>
          </cell>
          <cell r="C1201" t="str">
            <v>DOHCLS</v>
          </cell>
          <cell r="D1201" t="str">
            <v>T</v>
          </cell>
          <cell r="E1201" t="str">
            <v xml:space="preserve">CLS - DEPARTMENT OF HEALTH                        </v>
          </cell>
          <cell r="F1201" t="str">
            <v>N</v>
          </cell>
          <cell r="G1201" t="str">
            <v>N</v>
          </cell>
          <cell r="H1201" t="str">
            <v>N</v>
          </cell>
          <cell r="I1201" t="str">
            <v>N</v>
          </cell>
          <cell r="J1201" t="str">
            <v>N</v>
          </cell>
          <cell r="K1201" t="str">
            <v>N</v>
          </cell>
          <cell r="L1201" t="str">
            <v>N</v>
          </cell>
          <cell r="M1201" t="str">
            <v>N</v>
          </cell>
          <cell r="N1201" t="str">
            <v>N</v>
          </cell>
          <cell r="O1201" t="str">
            <v>N</v>
          </cell>
          <cell r="P1201" t="str">
            <v>N</v>
          </cell>
          <cell r="Q1201" t="str">
            <v>N</v>
          </cell>
          <cell r="R1201">
            <v>0</v>
          </cell>
        </row>
        <row r="1202">
          <cell r="A1202" t="str">
            <v>CCG12F</v>
          </cell>
          <cell r="B1202" t="str">
            <v>NHS WIRRAL CCG</v>
          </cell>
          <cell r="C1202" t="str">
            <v>DOHCLS</v>
          </cell>
          <cell r="D1202" t="str">
            <v>T</v>
          </cell>
          <cell r="E1202" t="str">
            <v xml:space="preserve">CLS - DEPARTMENT OF HEALTH                        </v>
          </cell>
          <cell r="F1202" t="str">
            <v>N</v>
          </cell>
          <cell r="G1202" t="str">
            <v>N</v>
          </cell>
          <cell r="H1202" t="str">
            <v>N</v>
          </cell>
          <cell r="I1202" t="str">
            <v>N</v>
          </cell>
          <cell r="J1202" t="str">
            <v>N</v>
          </cell>
          <cell r="K1202" t="str">
            <v>N</v>
          </cell>
          <cell r="L1202" t="str">
            <v>N</v>
          </cell>
          <cell r="M1202" t="str">
            <v>N</v>
          </cell>
          <cell r="N1202" t="str">
            <v>N</v>
          </cell>
          <cell r="O1202" t="str">
            <v>N</v>
          </cell>
          <cell r="P1202" t="str">
            <v>N</v>
          </cell>
          <cell r="Q1202" t="str">
            <v>N</v>
          </cell>
          <cell r="R1202">
            <v>0</v>
          </cell>
        </row>
        <row r="1203">
          <cell r="A1203" t="str">
            <v>CCG13P</v>
          </cell>
          <cell r="B1203" t="str">
            <v>NHS BIRMINGHAM CROSSCITY CCG</v>
          </cell>
          <cell r="C1203" t="str">
            <v>DOHCLS</v>
          </cell>
          <cell r="D1203" t="str">
            <v>T</v>
          </cell>
          <cell r="E1203" t="str">
            <v xml:space="preserve">CLS - DEPARTMENT OF HEALTH                        </v>
          </cell>
          <cell r="F1203" t="str">
            <v>N</v>
          </cell>
          <cell r="G1203" t="str">
            <v>N</v>
          </cell>
          <cell r="H1203" t="str">
            <v>N</v>
          </cell>
          <cell r="I1203" t="str">
            <v>N</v>
          </cell>
          <cell r="J1203" t="str">
            <v>N</v>
          </cell>
          <cell r="K1203" t="str">
            <v>N</v>
          </cell>
          <cell r="L1203" t="str">
            <v>N</v>
          </cell>
          <cell r="M1203" t="str">
            <v>N</v>
          </cell>
          <cell r="N1203" t="str">
            <v>N</v>
          </cell>
          <cell r="O1203" t="str">
            <v>N</v>
          </cell>
          <cell r="P1203" t="str">
            <v>N</v>
          </cell>
          <cell r="Q1203" t="str">
            <v>N</v>
          </cell>
          <cell r="R1203">
            <v>0</v>
          </cell>
        </row>
        <row r="1204">
          <cell r="A1204" t="str">
            <v>CCG99A</v>
          </cell>
          <cell r="B1204" t="str">
            <v>NHS LIVERPOOL CCG</v>
          </cell>
          <cell r="C1204" t="str">
            <v>DOHCLS</v>
          </cell>
          <cell r="D1204" t="str">
            <v>T</v>
          </cell>
          <cell r="E1204" t="str">
            <v xml:space="preserve">CLS - DEPARTMENT OF HEALTH                        </v>
          </cell>
          <cell r="F1204" t="str">
            <v>N</v>
          </cell>
          <cell r="G1204" t="str">
            <v>N</v>
          </cell>
          <cell r="H1204" t="str">
            <v>N</v>
          </cell>
          <cell r="I1204" t="str">
            <v>N</v>
          </cell>
          <cell r="J1204" t="str">
            <v>N</v>
          </cell>
          <cell r="K1204" t="str">
            <v>N</v>
          </cell>
          <cell r="L1204" t="str">
            <v>N</v>
          </cell>
          <cell r="M1204" t="str">
            <v>N</v>
          </cell>
          <cell r="N1204" t="str">
            <v>N</v>
          </cell>
          <cell r="O1204" t="str">
            <v>N</v>
          </cell>
          <cell r="P1204" t="str">
            <v>N</v>
          </cell>
          <cell r="Q1204" t="str">
            <v>N</v>
          </cell>
          <cell r="R1204">
            <v>0</v>
          </cell>
        </row>
        <row r="1205">
          <cell r="A1205" t="str">
            <v>CCG99C</v>
          </cell>
          <cell r="B1205" t="str">
            <v>NHS NORTH TYNESIDE CCG</v>
          </cell>
          <cell r="C1205" t="str">
            <v>DOHCLS</v>
          </cell>
          <cell r="D1205" t="str">
            <v>T</v>
          </cell>
          <cell r="E1205" t="str">
            <v xml:space="preserve">CLS - DEPARTMENT OF HEALTH                        </v>
          </cell>
          <cell r="F1205" t="str">
            <v>N</v>
          </cell>
          <cell r="G1205" t="str">
            <v>N</v>
          </cell>
          <cell r="H1205" t="str">
            <v>N</v>
          </cell>
          <cell r="I1205" t="str">
            <v>N</v>
          </cell>
          <cell r="J1205" t="str">
            <v>N</v>
          </cell>
          <cell r="K1205" t="str">
            <v>N</v>
          </cell>
          <cell r="L1205" t="str">
            <v>N</v>
          </cell>
          <cell r="M1205" t="str">
            <v>N</v>
          </cell>
          <cell r="N1205" t="str">
            <v>N</v>
          </cell>
          <cell r="O1205" t="str">
            <v>N</v>
          </cell>
          <cell r="P1205" t="str">
            <v>N</v>
          </cell>
          <cell r="Q1205" t="str">
            <v>N</v>
          </cell>
          <cell r="R1205">
            <v>0</v>
          </cell>
        </row>
        <row r="1206">
          <cell r="A1206" t="str">
            <v>CCG99D</v>
          </cell>
          <cell r="B1206" t="str">
            <v>NHS SOUTH LINCOLNSHIRE CCG</v>
          </cell>
          <cell r="C1206" t="str">
            <v>DOHCLS</v>
          </cell>
          <cell r="D1206" t="str">
            <v>T</v>
          </cell>
          <cell r="E1206" t="str">
            <v xml:space="preserve">CLS - DEPARTMENT OF HEALTH                        </v>
          </cell>
          <cell r="F1206" t="str">
            <v>N</v>
          </cell>
          <cell r="G1206" t="str">
            <v>N</v>
          </cell>
          <cell r="H1206" t="str">
            <v>N</v>
          </cell>
          <cell r="I1206" t="str">
            <v>N</v>
          </cell>
          <cell r="J1206" t="str">
            <v>N</v>
          </cell>
          <cell r="K1206" t="str">
            <v>N</v>
          </cell>
          <cell r="L1206" t="str">
            <v>N</v>
          </cell>
          <cell r="M1206" t="str">
            <v>N</v>
          </cell>
          <cell r="N1206" t="str">
            <v>N</v>
          </cell>
          <cell r="O1206" t="str">
            <v>N</v>
          </cell>
          <cell r="P1206" t="str">
            <v>N</v>
          </cell>
          <cell r="Q1206" t="str">
            <v>N</v>
          </cell>
          <cell r="R1206">
            <v>0</v>
          </cell>
        </row>
        <row r="1207">
          <cell r="A1207" t="str">
            <v>CCG99E</v>
          </cell>
          <cell r="B1207" t="str">
            <v>NHS BASILDON AND BRENTWOOD CCG</v>
          </cell>
          <cell r="C1207" t="str">
            <v>DOHCLS</v>
          </cell>
          <cell r="D1207" t="str">
            <v>T</v>
          </cell>
          <cell r="E1207" t="str">
            <v xml:space="preserve">CLS - DEPARTMENT OF HEALTH                        </v>
          </cell>
          <cell r="F1207" t="str">
            <v>N</v>
          </cell>
          <cell r="G1207" t="str">
            <v>N</v>
          </cell>
          <cell r="H1207" t="str">
            <v>N</v>
          </cell>
          <cell r="I1207" t="str">
            <v>N</v>
          </cell>
          <cell r="J1207" t="str">
            <v>N</v>
          </cell>
          <cell r="K1207" t="str">
            <v>N</v>
          </cell>
          <cell r="L1207" t="str">
            <v>N</v>
          </cell>
          <cell r="M1207" t="str">
            <v>N</v>
          </cell>
          <cell r="N1207" t="str">
            <v>N</v>
          </cell>
          <cell r="O1207" t="str">
            <v>N</v>
          </cell>
          <cell r="P1207" t="str">
            <v>N</v>
          </cell>
          <cell r="Q1207" t="str">
            <v>N</v>
          </cell>
          <cell r="R1207">
            <v>0</v>
          </cell>
        </row>
        <row r="1208">
          <cell r="A1208" t="str">
            <v>CCG99F</v>
          </cell>
          <cell r="B1208" t="str">
            <v>NHS CASTLE POINT AND ROCHFORD CCG</v>
          </cell>
          <cell r="C1208" t="str">
            <v>DOHCLS</v>
          </cell>
          <cell r="D1208" t="str">
            <v>T</v>
          </cell>
          <cell r="E1208" t="str">
            <v xml:space="preserve">CLS - DEPARTMENT OF HEALTH                        </v>
          </cell>
          <cell r="F1208" t="str">
            <v>N</v>
          </cell>
          <cell r="G1208" t="str">
            <v>N</v>
          </cell>
          <cell r="H1208" t="str">
            <v>N</v>
          </cell>
          <cell r="I1208" t="str">
            <v>N</v>
          </cell>
          <cell r="J1208" t="str">
            <v>N</v>
          </cell>
          <cell r="K1208" t="str">
            <v>N</v>
          </cell>
          <cell r="L1208" t="str">
            <v>N</v>
          </cell>
          <cell r="M1208" t="str">
            <v>N</v>
          </cell>
          <cell r="N1208" t="str">
            <v>N</v>
          </cell>
          <cell r="O1208" t="str">
            <v>N</v>
          </cell>
          <cell r="P1208" t="str">
            <v>N</v>
          </cell>
          <cell r="Q1208" t="str">
            <v>N</v>
          </cell>
          <cell r="R1208">
            <v>0</v>
          </cell>
        </row>
        <row r="1209">
          <cell r="A1209" t="str">
            <v>CCG99G</v>
          </cell>
          <cell r="B1209" t="str">
            <v>NHS SOUTHEND CCG</v>
          </cell>
          <cell r="C1209" t="str">
            <v>DOHCLS</v>
          </cell>
          <cell r="D1209" t="str">
            <v>T</v>
          </cell>
          <cell r="E1209" t="str">
            <v xml:space="preserve">CLS - DEPARTMENT OF HEALTH                        </v>
          </cell>
          <cell r="F1209" t="str">
            <v>N</v>
          </cell>
          <cell r="G1209" t="str">
            <v>N</v>
          </cell>
          <cell r="H1209" t="str">
            <v>N</v>
          </cell>
          <cell r="I1209" t="str">
            <v>N</v>
          </cell>
          <cell r="J1209" t="str">
            <v>N</v>
          </cell>
          <cell r="K1209" t="str">
            <v>N</v>
          </cell>
          <cell r="L1209" t="str">
            <v>N</v>
          </cell>
          <cell r="M1209" t="str">
            <v>N</v>
          </cell>
          <cell r="N1209" t="str">
            <v>N</v>
          </cell>
          <cell r="O1209" t="str">
            <v>N</v>
          </cell>
          <cell r="P1209" t="str">
            <v>N</v>
          </cell>
          <cell r="Q1209" t="str">
            <v>N</v>
          </cell>
          <cell r="R1209">
            <v>0</v>
          </cell>
        </row>
        <row r="1210">
          <cell r="A1210" t="str">
            <v>CCG99H</v>
          </cell>
          <cell r="B1210" t="str">
            <v>NHS SURREY DOWNS CCG</v>
          </cell>
          <cell r="C1210" t="str">
            <v>DOHCLS</v>
          </cell>
          <cell r="D1210" t="str">
            <v>T</v>
          </cell>
          <cell r="E1210" t="str">
            <v xml:space="preserve">CLS - DEPARTMENT OF HEALTH                        </v>
          </cell>
          <cell r="F1210" t="str">
            <v>N</v>
          </cell>
          <cell r="G1210" t="str">
            <v>N</v>
          </cell>
          <cell r="H1210" t="str">
            <v>N</v>
          </cell>
          <cell r="I1210" t="str">
            <v>N</v>
          </cell>
          <cell r="J1210" t="str">
            <v>N</v>
          </cell>
          <cell r="K1210" t="str">
            <v>N</v>
          </cell>
          <cell r="L1210" t="str">
            <v>N</v>
          </cell>
          <cell r="M1210" t="str">
            <v>N</v>
          </cell>
          <cell r="N1210" t="str">
            <v>N</v>
          </cell>
          <cell r="O1210" t="str">
            <v>N</v>
          </cell>
          <cell r="P1210" t="str">
            <v>N</v>
          </cell>
          <cell r="Q1210" t="str">
            <v>N</v>
          </cell>
          <cell r="R1210">
            <v>0</v>
          </cell>
        </row>
        <row r="1211">
          <cell r="A1211" t="str">
            <v>CCG99J</v>
          </cell>
          <cell r="B1211" t="str">
            <v>NHS WEST KENT CCG</v>
          </cell>
          <cell r="C1211" t="str">
            <v>DOHCLS</v>
          </cell>
          <cell r="D1211" t="str">
            <v>T</v>
          </cell>
          <cell r="E1211" t="str">
            <v xml:space="preserve">CLS - DEPARTMENT OF HEALTH                        </v>
          </cell>
          <cell r="F1211" t="str">
            <v>N</v>
          </cell>
          <cell r="G1211" t="str">
            <v>N</v>
          </cell>
          <cell r="H1211" t="str">
            <v>N</v>
          </cell>
          <cell r="I1211" t="str">
            <v>N</v>
          </cell>
          <cell r="J1211" t="str">
            <v>N</v>
          </cell>
          <cell r="K1211" t="str">
            <v>N</v>
          </cell>
          <cell r="L1211" t="str">
            <v>N</v>
          </cell>
          <cell r="M1211" t="str">
            <v>N</v>
          </cell>
          <cell r="N1211" t="str">
            <v>N</v>
          </cell>
          <cell r="O1211" t="str">
            <v>N</v>
          </cell>
          <cell r="P1211" t="str">
            <v>N</v>
          </cell>
          <cell r="Q1211" t="str">
            <v>N</v>
          </cell>
          <cell r="R1211">
            <v>0</v>
          </cell>
        </row>
        <row r="1212">
          <cell r="A1212" t="str">
            <v>CCG99K</v>
          </cell>
          <cell r="B1212" t="str">
            <v>NHS HIGH WEALD LEWES HAVENS CCG</v>
          </cell>
          <cell r="C1212" t="str">
            <v>DOHCLS</v>
          </cell>
          <cell r="D1212" t="str">
            <v>T</v>
          </cell>
          <cell r="E1212" t="str">
            <v xml:space="preserve">CLS - DEPARTMENT OF HEALTH                        </v>
          </cell>
          <cell r="F1212" t="str">
            <v>N</v>
          </cell>
          <cell r="G1212" t="str">
            <v>N</v>
          </cell>
          <cell r="H1212" t="str">
            <v>N</v>
          </cell>
          <cell r="I1212" t="str">
            <v>N</v>
          </cell>
          <cell r="J1212" t="str">
            <v>N</v>
          </cell>
          <cell r="K1212" t="str">
            <v>N</v>
          </cell>
          <cell r="L1212" t="str">
            <v>N</v>
          </cell>
          <cell r="M1212" t="str">
            <v>N</v>
          </cell>
          <cell r="N1212" t="str">
            <v>N</v>
          </cell>
          <cell r="O1212" t="str">
            <v>N</v>
          </cell>
          <cell r="P1212" t="str">
            <v>N</v>
          </cell>
          <cell r="Q1212" t="str">
            <v>N</v>
          </cell>
          <cell r="R1212">
            <v>0</v>
          </cell>
        </row>
        <row r="1213">
          <cell r="A1213" t="str">
            <v>CCG99M</v>
          </cell>
          <cell r="B1213" t="str">
            <v>NHS NORTH EAST HAMPSHIRE AND FARNHAM CCG</v>
          </cell>
          <cell r="C1213" t="str">
            <v>DOHCLS</v>
          </cell>
          <cell r="D1213" t="str">
            <v>T</v>
          </cell>
          <cell r="E1213" t="str">
            <v xml:space="preserve">CLS - DEPARTMENT OF HEALTH                        </v>
          </cell>
          <cell r="F1213" t="str">
            <v>N</v>
          </cell>
          <cell r="G1213" t="str">
            <v>N</v>
          </cell>
          <cell r="H1213" t="str">
            <v>N</v>
          </cell>
          <cell r="I1213" t="str">
            <v>N</v>
          </cell>
          <cell r="J1213" t="str">
            <v>N</v>
          </cell>
          <cell r="K1213" t="str">
            <v>N</v>
          </cell>
          <cell r="L1213" t="str">
            <v>N</v>
          </cell>
          <cell r="M1213" t="str">
            <v>N</v>
          </cell>
          <cell r="N1213" t="str">
            <v>N</v>
          </cell>
          <cell r="O1213" t="str">
            <v>N</v>
          </cell>
          <cell r="P1213" t="str">
            <v>N</v>
          </cell>
          <cell r="Q1213" t="str">
            <v>N</v>
          </cell>
          <cell r="R1213">
            <v>0</v>
          </cell>
        </row>
        <row r="1214">
          <cell r="A1214" t="str">
            <v>CCG99N</v>
          </cell>
          <cell r="B1214" t="str">
            <v>NHS WILTSHIRE CCG</v>
          </cell>
          <cell r="C1214" t="str">
            <v>DOHCLS</v>
          </cell>
          <cell r="D1214" t="str">
            <v>T</v>
          </cell>
          <cell r="E1214" t="str">
            <v xml:space="preserve">CLS - DEPARTMENT OF HEALTH                        </v>
          </cell>
          <cell r="F1214" t="str">
            <v>N</v>
          </cell>
          <cell r="G1214" t="str">
            <v>N</v>
          </cell>
          <cell r="H1214" t="str">
            <v>N</v>
          </cell>
          <cell r="I1214" t="str">
            <v>N</v>
          </cell>
          <cell r="J1214" t="str">
            <v>N</v>
          </cell>
          <cell r="K1214" t="str">
            <v>N</v>
          </cell>
          <cell r="L1214" t="str">
            <v>N</v>
          </cell>
          <cell r="M1214" t="str">
            <v>N</v>
          </cell>
          <cell r="N1214" t="str">
            <v>N</v>
          </cell>
          <cell r="O1214" t="str">
            <v>N</v>
          </cell>
          <cell r="P1214" t="str">
            <v>N</v>
          </cell>
          <cell r="Q1214" t="str">
            <v>N</v>
          </cell>
          <cell r="R1214">
            <v>0</v>
          </cell>
        </row>
        <row r="1215">
          <cell r="A1215" t="str">
            <v>CCG99P</v>
          </cell>
          <cell r="B1215" t="str">
            <v>NHS NORTH, EAST, WEST DEVON CCG</v>
          </cell>
          <cell r="C1215" t="str">
            <v>DOHCLS</v>
          </cell>
          <cell r="D1215" t="str">
            <v>T</v>
          </cell>
          <cell r="E1215" t="str">
            <v xml:space="preserve">CLS - DEPARTMENT OF HEALTH                        </v>
          </cell>
          <cell r="F1215" t="str">
            <v>N</v>
          </cell>
          <cell r="G1215" t="str">
            <v>N</v>
          </cell>
          <cell r="H1215" t="str">
            <v>N</v>
          </cell>
          <cell r="I1215" t="str">
            <v>N</v>
          </cell>
          <cell r="J1215" t="str">
            <v>N</v>
          </cell>
          <cell r="K1215" t="str">
            <v>N</v>
          </cell>
          <cell r="L1215" t="str">
            <v>N</v>
          </cell>
          <cell r="M1215" t="str">
            <v>N</v>
          </cell>
          <cell r="N1215" t="str">
            <v>N</v>
          </cell>
          <cell r="O1215" t="str">
            <v>N</v>
          </cell>
          <cell r="P1215" t="str">
            <v>N</v>
          </cell>
          <cell r="Q1215" t="str">
            <v>N</v>
          </cell>
          <cell r="R1215">
            <v>0</v>
          </cell>
        </row>
        <row r="1216">
          <cell r="A1216" t="str">
            <v>CCG99Q</v>
          </cell>
          <cell r="B1216" t="str">
            <v>NHS SOUTH DEVON AND TORBAY CCG</v>
          </cell>
          <cell r="C1216" t="str">
            <v>DOHCLS</v>
          </cell>
          <cell r="D1216" t="str">
            <v>T</v>
          </cell>
          <cell r="E1216" t="str">
            <v xml:space="preserve">CLS - DEPARTMENT OF HEALTH                        </v>
          </cell>
          <cell r="F1216" t="str">
            <v>N</v>
          </cell>
          <cell r="G1216" t="str">
            <v>N</v>
          </cell>
          <cell r="H1216" t="str">
            <v>N</v>
          </cell>
          <cell r="I1216" t="str">
            <v>N</v>
          </cell>
          <cell r="J1216" t="str">
            <v>N</v>
          </cell>
          <cell r="K1216" t="str">
            <v>N</v>
          </cell>
          <cell r="L1216" t="str">
            <v>N</v>
          </cell>
          <cell r="M1216" t="str">
            <v>N</v>
          </cell>
          <cell r="N1216" t="str">
            <v>N</v>
          </cell>
          <cell r="O1216" t="str">
            <v>N</v>
          </cell>
          <cell r="P1216" t="str">
            <v>N</v>
          </cell>
          <cell r="Q1216" t="str">
            <v>N</v>
          </cell>
          <cell r="R1216">
            <v>0</v>
          </cell>
        </row>
        <row r="1217">
          <cell r="A1217" t="str">
            <v>FTRA2X</v>
          </cell>
          <cell r="B1217" t="str">
            <v xml:space="preserve">Royal Surrey County Hospital NHS Foundation Trust </v>
          </cell>
          <cell r="C1217" t="str">
            <v>DOHCLS</v>
          </cell>
          <cell r="D1217" t="str">
            <v>T</v>
          </cell>
          <cell r="E1217" t="str">
            <v xml:space="preserve">CLS - DEPARTMENT OF HEALTH                        </v>
          </cell>
          <cell r="F1217" t="str">
            <v>N</v>
          </cell>
          <cell r="G1217" t="str">
            <v>N</v>
          </cell>
          <cell r="H1217" t="str">
            <v>N</v>
          </cell>
          <cell r="I1217" t="str">
            <v>N</v>
          </cell>
          <cell r="J1217" t="str">
            <v>N</v>
          </cell>
          <cell r="K1217" t="str">
            <v>N</v>
          </cell>
          <cell r="L1217" t="str">
            <v>N</v>
          </cell>
          <cell r="M1217" t="str">
            <v>N</v>
          </cell>
          <cell r="N1217" t="str">
            <v>N</v>
          </cell>
          <cell r="O1217" t="str">
            <v>N</v>
          </cell>
          <cell r="P1217" t="str">
            <v>N</v>
          </cell>
          <cell r="Q1217" t="str">
            <v>N</v>
          </cell>
          <cell r="R1217">
            <v>0</v>
          </cell>
        </row>
        <row r="1218">
          <cell r="A1218" t="str">
            <v>FTRA4X</v>
          </cell>
          <cell r="B1218" t="str">
            <v xml:space="preserve">Yeovil District Hospital NHS Foundation Trust     </v>
          </cell>
          <cell r="C1218" t="str">
            <v>DOHCLS</v>
          </cell>
          <cell r="D1218" t="str">
            <v>T</v>
          </cell>
          <cell r="E1218" t="str">
            <v xml:space="preserve">CLS - DEPARTMENT OF HEALTH                        </v>
          </cell>
          <cell r="F1218" t="str">
            <v>N</v>
          </cell>
          <cell r="G1218" t="str">
            <v>N</v>
          </cell>
          <cell r="H1218" t="str">
            <v>N</v>
          </cell>
          <cell r="I1218" t="str">
            <v>N</v>
          </cell>
          <cell r="J1218" t="str">
            <v>N</v>
          </cell>
          <cell r="K1218" t="str">
            <v>N</v>
          </cell>
          <cell r="L1218" t="str">
            <v>N</v>
          </cell>
          <cell r="M1218" t="str">
            <v>N</v>
          </cell>
          <cell r="N1218" t="str">
            <v>N</v>
          </cell>
          <cell r="O1218" t="str">
            <v>N</v>
          </cell>
          <cell r="P1218" t="str">
            <v>N</v>
          </cell>
          <cell r="Q1218" t="str">
            <v>N</v>
          </cell>
          <cell r="R1218">
            <v>0</v>
          </cell>
        </row>
        <row r="1219">
          <cell r="A1219" t="str">
            <v>FTRA7X</v>
          </cell>
          <cell r="B1219" t="str">
            <v xml:space="preserve">University Hospitals Bristol NHS Foundation Trust </v>
          </cell>
          <cell r="C1219" t="str">
            <v>DOHCLS</v>
          </cell>
          <cell r="D1219" t="str">
            <v>T</v>
          </cell>
          <cell r="E1219" t="str">
            <v xml:space="preserve">CLS - DEPARTMENT OF HEALTH                        </v>
          </cell>
          <cell r="F1219" t="str">
            <v>N</v>
          </cell>
          <cell r="G1219" t="str">
            <v>N</v>
          </cell>
          <cell r="H1219" t="str">
            <v>N</v>
          </cell>
          <cell r="I1219" t="str">
            <v>N</v>
          </cell>
          <cell r="J1219" t="str">
            <v>N</v>
          </cell>
          <cell r="K1219" t="str">
            <v>N</v>
          </cell>
          <cell r="L1219" t="str">
            <v>N</v>
          </cell>
          <cell r="M1219" t="str">
            <v>N</v>
          </cell>
          <cell r="N1219" t="str">
            <v>N</v>
          </cell>
          <cell r="O1219" t="str">
            <v>N</v>
          </cell>
          <cell r="P1219" t="str">
            <v>N</v>
          </cell>
          <cell r="Q1219" t="str">
            <v>N</v>
          </cell>
          <cell r="R1219">
            <v>0</v>
          </cell>
        </row>
        <row r="1220">
          <cell r="A1220" t="str">
            <v>FTRA9X</v>
          </cell>
          <cell r="B1220" t="str">
            <v xml:space="preserve">South Devon Healthcare NHS Foundation Trust       </v>
          </cell>
          <cell r="C1220" t="str">
            <v>DOHCLS</v>
          </cell>
          <cell r="D1220" t="str">
            <v>T</v>
          </cell>
          <cell r="E1220" t="str">
            <v xml:space="preserve">CLS - DEPARTMENT OF HEALTH                        </v>
          </cell>
          <cell r="F1220" t="str">
            <v>N</v>
          </cell>
          <cell r="G1220" t="str">
            <v>N</v>
          </cell>
          <cell r="H1220" t="str">
            <v>N</v>
          </cell>
          <cell r="I1220" t="str">
            <v>N</v>
          </cell>
          <cell r="J1220" t="str">
            <v>N</v>
          </cell>
          <cell r="K1220" t="str">
            <v>N</v>
          </cell>
          <cell r="L1220" t="str">
            <v>N</v>
          </cell>
          <cell r="M1220" t="str">
            <v>N</v>
          </cell>
          <cell r="N1220" t="str">
            <v>N</v>
          </cell>
          <cell r="O1220" t="str">
            <v>N</v>
          </cell>
          <cell r="P1220" t="str">
            <v>N</v>
          </cell>
          <cell r="Q1220" t="str">
            <v>N</v>
          </cell>
          <cell r="R1220">
            <v>0</v>
          </cell>
        </row>
        <row r="1221">
          <cell r="A1221" t="str">
            <v>FTRAEX</v>
          </cell>
          <cell r="B1221" t="str">
            <v>Bradford Teaching Hospitals NHSFT</v>
          </cell>
          <cell r="C1221" t="str">
            <v>DOHCLS</v>
          </cell>
          <cell r="D1221" t="str">
            <v>T</v>
          </cell>
          <cell r="E1221" t="str">
            <v xml:space="preserve">CLS - DEPARTMENT OF HEALTH                        </v>
          </cell>
          <cell r="F1221" t="str">
            <v>N</v>
          </cell>
          <cell r="G1221" t="str">
            <v>N</v>
          </cell>
          <cell r="H1221" t="str">
            <v>N</v>
          </cell>
          <cell r="I1221" t="str">
            <v>N</v>
          </cell>
          <cell r="J1221" t="str">
            <v>N</v>
          </cell>
          <cell r="K1221" t="str">
            <v>N</v>
          </cell>
          <cell r="L1221" t="str">
            <v>N</v>
          </cell>
          <cell r="M1221" t="str">
            <v>N</v>
          </cell>
          <cell r="N1221" t="str">
            <v>N</v>
          </cell>
          <cell r="O1221" t="str">
            <v>N</v>
          </cell>
          <cell r="P1221" t="str">
            <v>N</v>
          </cell>
          <cell r="Q1221" t="str">
            <v>N</v>
          </cell>
          <cell r="R1221">
            <v>0</v>
          </cell>
        </row>
        <row r="1222">
          <cell r="A1222" t="str">
            <v>FTRAJX</v>
          </cell>
          <cell r="B1222" t="str">
            <v xml:space="preserve">Southend University Hospital NHS Foundation Trust </v>
          </cell>
          <cell r="C1222" t="str">
            <v>DOHCLS</v>
          </cell>
          <cell r="D1222" t="str">
            <v>T</v>
          </cell>
          <cell r="E1222" t="str">
            <v xml:space="preserve">CLS - DEPARTMENT OF HEALTH                        </v>
          </cell>
          <cell r="F1222" t="str">
            <v>N</v>
          </cell>
          <cell r="G1222" t="str">
            <v>N</v>
          </cell>
          <cell r="H1222" t="str">
            <v>N</v>
          </cell>
          <cell r="I1222" t="str">
            <v>N</v>
          </cell>
          <cell r="J1222" t="str">
            <v>N</v>
          </cell>
          <cell r="K1222" t="str">
            <v>N</v>
          </cell>
          <cell r="L1222" t="str">
            <v>N</v>
          </cell>
          <cell r="M1222" t="str">
            <v>N</v>
          </cell>
          <cell r="N1222" t="str">
            <v>N</v>
          </cell>
          <cell r="O1222" t="str">
            <v>N</v>
          </cell>
          <cell r="P1222" t="str">
            <v>N</v>
          </cell>
          <cell r="Q1222" t="str">
            <v>N</v>
          </cell>
          <cell r="R1222">
            <v>0</v>
          </cell>
        </row>
        <row r="1223">
          <cell r="A1223" t="str">
            <v>FTRALX</v>
          </cell>
          <cell r="B1223" t="str">
            <v>Royal Free London NHSFT</v>
          </cell>
          <cell r="C1223" t="str">
            <v>DOHCLS</v>
          </cell>
          <cell r="D1223" t="str">
            <v>T</v>
          </cell>
          <cell r="E1223" t="str">
            <v xml:space="preserve">CLS - DEPARTMENT OF HEALTH                        </v>
          </cell>
          <cell r="F1223" t="str">
            <v>N</v>
          </cell>
          <cell r="G1223" t="str">
            <v>N</v>
          </cell>
          <cell r="H1223" t="str">
            <v>N</v>
          </cell>
          <cell r="I1223" t="str">
            <v>N</v>
          </cell>
          <cell r="J1223" t="str">
            <v>N</v>
          </cell>
          <cell r="K1223" t="str">
            <v>N</v>
          </cell>
          <cell r="L1223" t="str">
            <v>N</v>
          </cell>
          <cell r="M1223" t="str">
            <v>N</v>
          </cell>
          <cell r="N1223" t="str">
            <v>N</v>
          </cell>
          <cell r="O1223" t="str">
            <v>N</v>
          </cell>
          <cell r="P1223" t="str">
            <v>N</v>
          </cell>
          <cell r="Q1223" t="str">
            <v>N</v>
          </cell>
          <cell r="R1223">
            <v>0</v>
          </cell>
        </row>
        <row r="1224">
          <cell r="A1224" t="str">
            <v>FTRASX</v>
          </cell>
          <cell r="B1224" t="str">
            <v xml:space="preserve">The Hillingdon Hospitals NHS Foundation Trust     </v>
          </cell>
          <cell r="C1224" t="str">
            <v>DOHCLS</v>
          </cell>
          <cell r="D1224" t="str">
            <v>T</v>
          </cell>
          <cell r="E1224" t="str">
            <v xml:space="preserve">CLS - DEPARTMENT OF HEALTH                        </v>
          </cell>
          <cell r="F1224" t="str">
            <v>N</v>
          </cell>
          <cell r="G1224" t="str">
            <v>N</v>
          </cell>
          <cell r="H1224" t="str">
            <v>N</v>
          </cell>
          <cell r="I1224" t="str">
            <v>N</v>
          </cell>
          <cell r="J1224" t="str">
            <v>N</v>
          </cell>
          <cell r="K1224" t="str">
            <v>N</v>
          </cell>
          <cell r="L1224" t="str">
            <v>N</v>
          </cell>
          <cell r="M1224" t="str">
            <v>N</v>
          </cell>
          <cell r="N1224" t="str">
            <v>N</v>
          </cell>
          <cell r="O1224" t="str">
            <v>N</v>
          </cell>
          <cell r="P1224" t="str">
            <v>N</v>
          </cell>
          <cell r="Q1224" t="str">
            <v>N</v>
          </cell>
          <cell r="R1224">
            <v>0</v>
          </cell>
        </row>
        <row r="1225">
          <cell r="A1225" t="str">
            <v>FTRATX</v>
          </cell>
          <cell r="B1225" t="str">
            <v xml:space="preserve">North East London NHS Foundation Trust            </v>
          </cell>
          <cell r="C1225" t="str">
            <v>DOHCLS</v>
          </cell>
          <cell r="D1225" t="str">
            <v>T</v>
          </cell>
          <cell r="E1225" t="str">
            <v xml:space="preserve">CLS - DEPARTMENT OF HEALTH                        </v>
          </cell>
          <cell r="F1225" t="str">
            <v>N</v>
          </cell>
          <cell r="G1225" t="str">
            <v>N</v>
          </cell>
          <cell r="H1225" t="str">
            <v>N</v>
          </cell>
          <cell r="I1225" t="str">
            <v>N</v>
          </cell>
          <cell r="J1225" t="str">
            <v>N</v>
          </cell>
          <cell r="K1225" t="str">
            <v>N</v>
          </cell>
          <cell r="L1225" t="str">
            <v>N</v>
          </cell>
          <cell r="M1225" t="str">
            <v>N</v>
          </cell>
          <cell r="N1225" t="str">
            <v>N</v>
          </cell>
          <cell r="O1225" t="str">
            <v>N</v>
          </cell>
          <cell r="P1225" t="str">
            <v>N</v>
          </cell>
          <cell r="Q1225" t="str">
            <v>N</v>
          </cell>
          <cell r="R1225">
            <v>0</v>
          </cell>
        </row>
        <row r="1226">
          <cell r="A1226" t="str">
            <v>FTRAXX</v>
          </cell>
          <cell r="B1226" t="str">
            <v>Kingston Hospital NHSFT</v>
          </cell>
          <cell r="C1226" t="str">
            <v>DOHCLS</v>
          </cell>
          <cell r="D1226" t="str">
            <v>T</v>
          </cell>
          <cell r="E1226" t="str">
            <v xml:space="preserve">CLS - DEPARTMENT OF HEALTH                        </v>
          </cell>
          <cell r="F1226" t="str">
            <v>N</v>
          </cell>
          <cell r="G1226" t="str">
            <v>N</v>
          </cell>
          <cell r="H1226" t="str">
            <v>N</v>
          </cell>
          <cell r="I1226" t="str">
            <v>N</v>
          </cell>
          <cell r="J1226" t="str">
            <v>N</v>
          </cell>
          <cell r="K1226" t="str">
            <v>N</v>
          </cell>
          <cell r="L1226" t="str">
            <v>N</v>
          </cell>
          <cell r="M1226" t="str">
            <v>N</v>
          </cell>
          <cell r="N1226" t="str">
            <v>N</v>
          </cell>
          <cell r="O1226" t="str">
            <v>N</v>
          </cell>
          <cell r="P1226" t="str">
            <v>N</v>
          </cell>
          <cell r="Q1226" t="str">
            <v>N</v>
          </cell>
          <cell r="R1226">
            <v>0</v>
          </cell>
        </row>
        <row r="1227">
          <cell r="A1227" t="str">
            <v>FTRBAX</v>
          </cell>
          <cell r="B1227" t="str">
            <v xml:space="preserve">Taunton and Somerset NHS Foundation Trust         </v>
          </cell>
          <cell r="C1227" t="str">
            <v>DOHCLS</v>
          </cell>
          <cell r="D1227" t="str">
            <v>T</v>
          </cell>
          <cell r="E1227" t="str">
            <v xml:space="preserve">CLS - DEPARTMENT OF HEALTH                        </v>
          </cell>
          <cell r="F1227" t="str">
            <v>N</v>
          </cell>
          <cell r="G1227" t="str">
            <v>N</v>
          </cell>
          <cell r="H1227" t="str">
            <v>N</v>
          </cell>
          <cell r="I1227" t="str">
            <v>N</v>
          </cell>
          <cell r="J1227" t="str">
            <v>N</v>
          </cell>
          <cell r="K1227" t="str">
            <v>N</v>
          </cell>
          <cell r="L1227" t="str">
            <v>N</v>
          </cell>
          <cell r="M1227" t="str">
            <v>N</v>
          </cell>
          <cell r="N1227" t="str">
            <v>N</v>
          </cell>
          <cell r="O1227" t="str">
            <v>N</v>
          </cell>
          <cell r="P1227" t="str">
            <v>N</v>
          </cell>
          <cell r="Q1227" t="str">
            <v>N</v>
          </cell>
          <cell r="R1227">
            <v>0</v>
          </cell>
        </row>
        <row r="1228">
          <cell r="A1228" t="str">
            <v>FTRBBX</v>
          </cell>
          <cell r="B1228" t="str">
            <v>Royal Natnl Hosp For Rheumatic Dis NHS Found Trust</v>
          </cell>
          <cell r="C1228" t="str">
            <v>DOHCLS</v>
          </cell>
          <cell r="D1228" t="str">
            <v>T</v>
          </cell>
          <cell r="E1228" t="str">
            <v xml:space="preserve">CLS - DEPARTMENT OF HEALTH                        </v>
          </cell>
          <cell r="F1228" t="str">
            <v>N</v>
          </cell>
          <cell r="G1228" t="str">
            <v>N</v>
          </cell>
          <cell r="H1228" t="str">
            <v>N</v>
          </cell>
          <cell r="I1228" t="str">
            <v>N</v>
          </cell>
          <cell r="J1228" t="str">
            <v>N</v>
          </cell>
          <cell r="K1228" t="str">
            <v>N</v>
          </cell>
          <cell r="L1228" t="str">
            <v>N</v>
          </cell>
          <cell r="M1228" t="str">
            <v>N</v>
          </cell>
          <cell r="N1228" t="str">
            <v>N</v>
          </cell>
          <cell r="O1228" t="str">
            <v>N</v>
          </cell>
          <cell r="P1228" t="str">
            <v>N</v>
          </cell>
          <cell r="Q1228" t="str">
            <v>N</v>
          </cell>
          <cell r="R1228">
            <v>0</v>
          </cell>
        </row>
        <row r="1229">
          <cell r="A1229" t="str">
            <v>FTRBDX</v>
          </cell>
          <cell r="B1229" t="str">
            <v xml:space="preserve">Dorset County Hospital NHS Foundation Trust       </v>
          </cell>
          <cell r="C1229" t="str">
            <v>DOHCLS</v>
          </cell>
          <cell r="D1229" t="str">
            <v>T</v>
          </cell>
          <cell r="E1229" t="str">
            <v xml:space="preserve">CLS - DEPARTMENT OF HEALTH                        </v>
          </cell>
          <cell r="F1229" t="str">
            <v>N</v>
          </cell>
          <cell r="G1229" t="str">
            <v>N</v>
          </cell>
          <cell r="H1229" t="str">
            <v>N</v>
          </cell>
          <cell r="I1229" t="str">
            <v>N</v>
          </cell>
          <cell r="J1229" t="str">
            <v>N</v>
          </cell>
          <cell r="K1229" t="str">
            <v>N</v>
          </cell>
          <cell r="L1229" t="str">
            <v>N</v>
          </cell>
          <cell r="M1229" t="str">
            <v>N</v>
          </cell>
          <cell r="N1229" t="str">
            <v>N</v>
          </cell>
          <cell r="O1229" t="str">
            <v>N</v>
          </cell>
          <cell r="P1229" t="str">
            <v>N</v>
          </cell>
          <cell r="Q1229" t="str">
            <v>N</v>
          </cell>
          <cell r="R1229">
            <v>0</v>
          </cell>
        </row>
        <row r="1230">
          <cell r="A1230" t="str">
            <v>FTRBLX</v>
          </cell>
          <cell r="B1230" t="str">
            <v xml:space="preserve">Wirral University Teaching Hosp NHS Found Trust   </v>
          </cell>
          <cell r="C1230" t="str">
            <v>DOHCLS</v>
          </cell>
          <cell r="D1230" t="str">
            <v>T</v>
          </cell>
          <cell r="E1230" t="str">
            <v xml:space="preserve">CLS - DEPARTMENT OF HEALTH                        </v>
          </cell>
          <cell r="F1230" t="str">
            <v>N</v>
          </cell>
          <cell r="G1230" t="str">
            <v>N</v>
          </cell>
          <cell r="H1230" t="str">
            <v>N</v>
          </cell>
          <cell r="I1230" t="str">
            <v>N</v>
          </cell>
          <cell r="J1230" t="str">
            <v>N</v>
          </cell>
          <cell r="K1230" t="str">
            <v>N</v>
          </cell>
          <cell r="L1230" t="str">
            <v>N</v>
          </cell>
          <cell r="M1230" t="str">
            <v>N</v>
          </cell>
          <cell r="N1230" t="str">
            <v>N</v>
          </cell>
          <cell r="O1230" t="str">
            <v>N</v>
          </cell>
          <cell r="P1230" t="str">
            <v>N</v>
          </cell>
          <cell r="Q1230" t="str">
            <v>N</v>
          </cell>
          <cell r="R1230">
            <v>0</v>
          </cell>
        </row>
        <row r="1231">
          <cell r="A1231" t="str">
            <v>FTRBQX</v>
          </cell>
          <cell r="B1231" t="str">
            <v xml:space="preserve">Liverpool Heart &amp; Chest Hosp NHS Foundation Trust </v>
          </cell>
          <cell r="C1231" t="str">
            <v>DOHCLS</v>
          </cell>
          <cell r="D1231" t="str">
            <v>T</v>
          </cell>
          <cell r="E1231" t="str">
            <v xml:space="preserve">CLS - DEPARTMENT OF HEALTH                        </v>
          </cell>
          <cell r="F1231" t="str">
            <v>N</v>
          </cell>
          <cell r="G1231" t="str">
            <v>N</v>
          </cell>
          <cell r="H1231" t="str">
            <v>N</v>
          </cell>
          <cell r="I1231" t="str">
            <v>N</v>
          </cell>
          <cell r="J1231" t="str">
            <v>N</v>
          </cell>
          <cell r="K1231" t="str">
            <v>N</v>
          </cell>
          <cell r="L1231" t="str">
            <v>N</v>
          </cell>
          <cell r="M1231" t="str">
            <v>N</v>
          </cell>
          <cell r="N1231" t="str">
            <v>N</v>
          </cell>
          <cell r="O1231" t="str">
            <v>N</v>
          </cell>
          <cell r="P1231" t="str">
            <v>N</v>
          </cell>
          <cell r="Q1231" t="str">
            <v>N</v>
          </cell>
          <cell r="R1231">
            <v>0</v>
          </cell>
        </row>
        <row r="1232">
          <cell r="A1232" t="str">
            <v>FTRBSX</v>
          </cell>
          <cell r="B1232" t="str">
            <v xml:space="preserve">Alder Hey Childrens NHS Foundation Trust          </v>
          </cell>
          <cell r="C1232" t="str">
            <v>DOHCLS</v>
          </cell>
          <cell r="D1232" t="str">
            <v>T</v>
          </cell>
          <cell r="E1232" t="str">
            <v xml:space="preserve">CLS - DEPARTMENT OF HEALTH                        </v>
          </cell>
          <cell r="F1232" t="str">
            <v>N</v>
          </cell>
          <cell r="G1232" t="str">
            <v>N</v>
          </cell>
          <cell r="H1232" t="str">
            <v>N</v>
          </cell>
          <cell r="I1232" t="str">
            <v>N</v>
          </cell>
          <cell r="J1232" t="str">
            <v>N</v>
          </cell>
          <cell r="K1232" t="str">
            <v>N</v>
          </cell>
          <cell r="L1232" t="str">
            <v>N</v>
          </cell>
          <cell r="M1232" t="str">
            <v>N</v>
          </cell>
          <cell r="N1232" t="str">
            <v>N</v>
          </cell>
          <cell r="O1232" t="str">
            <v>N</v>
          </cell>
          <cell r="P1232" t="str">
            <v>N</v>
          </cell>
          <cell r="Q1232" t="str">
            <v>N</v>
          </cell>
          <cell r="R1232">
            <v>0</v>
          </cell>
        </row>
        <row r="1233">
          <cell r="A1233" t="str">
            <v>FTRBTX</v>
          </cell>
          <cell r="B1233" t="str">
            <v xml:space="preserve">Mid Cheshire Hospitals NHS Foundation Trust       </v>
          </cell>
          <cell r="C1233" t="str">
            <v>DOHCLS</v>
          </cell>
          <cell r="D1233" t="str">
            <v>T</v>
          </cell>
          <cell r="E1233" t="str">
            <v xml:space="preserve">CLS - DEPARTMENT OF HEALTH                        </v>
          </cell>
          <cell r="F1233" t="str">
            <v>N</v>
          </cell>
          <cell r="G1233" t="str">
            <v>N</v>
          </cell>
          <cell r="H1233" t="str">
            <v>N</v>
          </cell>
          <cell r="I1233" t="str">
            <v>N</v>
          </cell>
          <cell r="J1233" t="str">
            <v>N</v>
          </cell>
          <cell r="K1233" t="str">
            <v>N</v>
          </cell>
          <cell r="L1233" t="str">
            <v>N</v>
          </cell>
          <cell r="M1233" t="str">
            <v>N</v>
          </cell>
          <cell r="N1233" t="str">
            <v>N</v>
          </cell>
          <cell r="O1233" t="str">
            <v>N</v>
          </cell>
          <cell r="P1233" t="str">
            <v>N</v>
          </cell>
          <cell r="Q1233" t="str">
            <v>N</v>
          </cell>
          <cell r="R1233">
            <v>0</v>
          </cell>
        </row>
        <row r="1234">
          <cell r="A1234" t="str">
            <v>FTRBVX</v>
          </cell>
          <cell r="B1234" t="str">
            <v xml:space="preserve">The Christie NHS Foundation Trust                 </v>
          </cell>
          <cell r="C1234" t="str">
            <v>DOHCLS</v>
          </cell>
          <cell r="D1234" t="str">
            <v>T</v>
          </cell>
          <cell r="E1234" t="str">
            <v xml:space="preserve">CLS - DEPARTMENT OF HEALTH                        </v>
          </cell>
          <cell r="F1234" t="str">
            <v>N</v>
          </cell>
          <cell r="G1234" t="str">
            <v>N</v>
          </cell>
          <cell r="H1234" t="str">
            <v>N</v>
          </cell>
          <cell r="I1234" t="str">
            <v>N</v>
          </cell>
          <cell r="J1234" t="str">
            <v>N</v>
          </cell>
          <cell r="K1234" t="str">
            <v>N</v>
          </cell>
          <cell r="L1234" t="str">
            <v>N</v>
          </cell>
          <cell r="M1234" t="str">
            <v>N</v>
          </cell>
          <cell r="N1234" t="str">
            <v>N</v>
          </cell>
          <cell r="O1234" t="str">
            <v>N</v>
          </cell>
          <cell r="P1234" t="str">
            <v>N</v>
          </cell>
          <cell r="Q1234" t="str">
            <v>N</v>
          </cell>
          <cell r="R1234">
            <v>0</v>
          </cell>
        </row>
        <row r="1235">
          <cell r="A1235" t="str">
            <v>FTRC9X</v>
          </cell>
          <cell r="B1235" t="str">
            <v xml:space="preserve">Luton and Dunstable Hospital NHS Foundation Trust </v>
          </cell>
          <cell r="C1235" t="str">
            <v>DOHCLS</v>
          </cell>
          <cell r="D1235" t="str">
            <v>T</v>
          </cell>
          <cell r="E1235" t="str">
            <v xml:space="preserve">CLS - DEPARTMENT OF HEALTH                        </v>
          </cell>
          <cell r="F1235" t="str">
            <v>N</v>
          </cell>
          <cell r="G1235" t="str">
            <v>N</v>
          </cell>
          <cell r="H1235" t="str">
            <v>N</v>
          </cell>
          <cell r="I1235" t="str">
            <v>N</v>
          </cell>
          <cell r="J1235" t="str">
            <v>N</v>
          </cell>
          <cell r="K1235" t="str">
            <v>N</v>
          </cell>
          <cell r="L1235" t="str">
            <v>N</v>
          </cell>
          <cell r="M1235" t="str">
            <v>N</v>
          </cell>
          <cell r="N1235" t="str">
            <v>N</v>
          </cell>
          <cell r="O1235" t="str">
            <v>N</v>
          </cell>
          <cell r="P1235" t="str">
            <v>N</v>
          </cell>
          <cell r="Q1235" t="str">
            <v>N</v>
          </cell>
          <cell r="R1235">
            <v>0</v>
          </cell>
        </row>
        <row r="1236">
          <cell r="A1236" t="str">
            <v>FTRCBX</v>
          </cell>
          <cell r="B1236" t="str">
            <v xml:space="preserve">York Hospitals NHS Foundation Trust               </v>
          </cell>
          <cell r="C1236" t="str">
            <v>DOHCLS</v>
          </cell>
          <cell r="D1236" t="str">
            <v>T</v>
          </cell>
          <cell r="E1236" t="str">
            <v xml:space="preserve">CLS - DEPARTMENT OF HEALTH                        </v>
          </cell>
          <cell r="F1236" t="str">
            <v>N</v>
          </cell>
          <cell r="G1236" t="str">
            <v>N</v>
          </cell>
          <cell r="H1236" t="str">
            <v>N</v>
          </cell>
          <cell r="I1236" t="str">
            <v>N</v>
          </cell>
          <cell r="J1236" t="str">
            <v>N</v>
          </cell>
          <cell r="K1236" t="str">
            <v>N</v>
          </cell>
          <cell r="L1236" t="str">
            <v>N</v>
          </cell>
          <cell r="M1236" t="str">
            <v>N</v>
          </cell>
          <cell r="N1236" t="str">
            <v>N</v>
          </cell>
          <cell r="O1236" t="str">
            <v>N</v>
          </cell>
          <cell r="P1236" t="str">
            <v>N</v>
          </cell>
          <cell r="Q1236" t="str">
            <v>N</v>
          </cell>
          <cell r="R1236">
            <v>0</v>
          </cell>
        </row>
        <row r="1237">
          <cell r="A1237" t="str">
            <v>FTRCDX</v>
          </cell>
          <cell r="B1237" t="str">
            <v xml:space="preserve">Harrogate and District NHS Foundation Trust       </v>
          </cell>
          <cell r="C1237" t="str">
            <v>DOHCLS</v>
          </cell>
          <cell r="D1237" t="str">
            <v>T</v>
          </cell>
          <cell r="E1237" t="str">
            <v xml:space="preserve">CLS - DEPARTMENT OF HEALTH                        </v>
          </cell>
          <cell r="F1237" t="str">
            <v>N</v>
          </cell>
          <cell r="G1237" t="str">
            <v>N</v>
          </cell>
          <cell r="H1237" t="str">
            <v>N</v>
          </cell>
          <cell r="I1237" t="str">
            <v>N</v>
          </cell>
          <cell r="J1237" t="str">
            <v>N</v>
          </cell>
          <cell r="K1237" t="str">
            <v>N</v>
          </cell>
          <cell r="L1237" t="str">
            <v>N</v>
          </cell>
          <cell r="M1237" t="str">
            <v>N</v>
          </cell>
          <cell r="N1237" t="str">
            <v>N</v>
          </cell>
          <cell r="O1237" t="str">
            <v>N</v>
          </cell>
          <cell r="P1237" t="str">
            <v>N</v>
          </cell>
          <cell r="Q1237" t="str">
            <v>N</v>
          </cell>
          <cell r="R1237">
            <v>0</v>
          </cell>
        </row>
        <row r="1238">
          <cell r="A1238" t="str">
            <v>FTRCFX</v>
          </cell>
          <cell r="B1238" t="str">
            <v xml:space="preserve">Airedale FT                                       </v>
          </cell>
          <cell r="C1238" t="str">
            <v>DOHCLS</v>
          </cell>
          <cell r="D1238" t="str">
            <v>T</v>
          </cell>
          <cell r="E1238" t="str">
            <v xml:space="preserve">CLS - DEPARTMENT OF HEALTH                        </v>
          </cell>
          <cell r="F1238" t="str">
            <v>N</v>
          </cell>
          <cell r="G1238" t="str">
            <v>N</v>
          </cell>
          <cell r="H1238" t="str">
            <v>N</v>
          </cell>
          <cell r="I1238" t="str">
            <v>N</v>
          </cell>
          <cell r="J1238" t="str">
            <v>N</v>
          </cell>
          <cell r="K1238" t="str">
            <v>N</v>
          </cell>
          <cell r="L1238" t="str">
            <v>N</v>
          </cell>
          <cell r="M1238" t="str">
            <v>N</v>
          </cell>
          <cell r="N1238" t="str">
            <v>N</v>
          </cell>
          <cell r="O1238" t="str">
            <v>N</v>
          </cell>
          <cell r="P1238" t="str">
            <v>N</v>
          </cell>
          <cell r="Q1238" t="str">
            <v>N</v>
          </cell>
          <cell r="R1238">
            <v>0</v>
          </cell>
        </row>
        <row r="1239">
          <cell r="A1239" t="str">
            <v>FTRCUX</v>
          </cell>
          <cell r="B1239" t="str">
            <v xml:space="preserve">Sheffield Children_x0019_s NHS Foundation Trust         </v>
          </cell>
          <cell r="C1239" t="str">
            <v>DOHCLS</v>
          </cell>
          <cell r="D1239" t="str">
            <v>T</v>
          </cell>
          <cell r="E1239" t="str">
            <v xml:space="preserve">CLS - DEPARTMENT OF HEALTH                        </v>
          </cell>
          <cell r="F1239" t="str">
            <v>N</v>
          </cell>
          <cell r="G1239" t="str">
            <v>N</v>
          </cell>
          <cell r="H1239" t="str">
            <v>N</v>
          </cell>
          <cell r="I1239" t="str">
            <v>N</v>
          </cell>
          <cell r="J1239" t="str">
            <v>N</v>
          </cell>
          <cell r="K1239" t="str">
            <v>N</v>
          </cell>
          <cell r="L1239" t="str">
            <v>N</v>
          </cell>
          <cell r="M1239" t="str">
            <v>N</v>
          </cell>
          <cell r="N1239" t="str">
            <v>N</v>
          </cell>
          <cell r="O1239" t="str">
            <v>N</v>
          </cell>
          <cell r="P1239" t="str">
            <v>N</v>
          </cell>
          <cell r="Q1239" t="str">
            <v>N</v>
          </cell>
          <cell r="R1239">
            <v>0</v>
          </cell>
        </row>
        <row r="1240">
          <cell r="A1240" t="str">
            <v>FTRCXX</v>
          </cell>
          <cell r="B1240" t="str">
            <v xml:space="preserve">Kings Lynn and Wisbech Hospitals FT               </v>
          </cell>
          <cell r="C1240" t="str">
            <v>DOHCLS</v>
          </cell>
          <cell r="D1240" t="str">
            <v>T</v>
          </cell>
          <cell r="E1240" t="str">
            <v xml:space="preserve">CLS - DEPARTMENT OF HEALTH                        </v>
          </cell>
          <cell r="F1240" t="str">
            <v>N</v>
          </cell>
          <cell r="G1240" t="str">
            <v>N</v>
          </cell>
          <cell r="H1240" t="str">
            <v>N</v>
          </cell>
          <cell r="I1240" t="str">
            <v>N</v>
          </cell>
          <cell r="J1240" t="str">
            <v>N</v>
          </cell>
          <cell r="K1240" t="str">
            <v>N</v>
          </cell>
          <cell r="L1240" t="str">
            <v>N</v>
          </cell>
          <cell r="M1240" t="str">
            <v>N</v>
          </cell>
          <cell r="N1240" t="str">
            <v>N</v>
          </cell>
          <cell r="O1240" t="str">
            <v>N</v>
          </cell>
          <cell r="P1240" t="str">
            <v>N</v>
          </cell>
          <cell r="Q1240" t="str">
            <v>N</v>
          </cell>
          <cell r="R1240">
            <v>0</v>
          </cell>
        </row>
        <row r="1241">
          <cell r="A1241" t="str">
            <v>FTRD3X</v>
          </cell>
          <cell r="B1241" t="str">
            <v xml:space="preserve">Poole Hospital NHS Foundation Trust               </v>
          </cell>
          <cell r="C1241" t="str">
            <v>DOHCLS</v>
          </cell>
          <cell r="D1241" t="str">
            <v>T</v>
          </cell>
          <cell r="E1241" t="str">
            <v xml:space="preserve">CLS - DEPARTMENT OF HEALTH                        </v>
          </cell>
          <cell r="F1241" t="str">
            <v>N</v>
          </cell>
          <cell r="G1241" t="str">
            <v>N</v>
          </cell>
          <cell r="H1241" t="str">
            <v>N</v>
          </cell>
          <cell r="I1241" t="str">
            <v>N</v>
          </cell>
          <cell r="J1241" t="str">
            <v>N</v>
          </cell>
          <cell r="K1241" t="str">
            <v>N</v>
          </cell>
          <cell r="L1241" t="str">
            <v>N</v>
          </cell>
          <cell r="M1241" t="str">
            <v>N</v>
          </cell>
          <cell r="N1241" t="str">
            <v>N</v>
          </cell>
          <cell r="O1241" t="str">
            <v>N</v>
          </cell>
          <cell r="P1241" t="str">
            <v>N</v>
          </cell>
          <cell r="Q1241" t="str">
            <v>N</v>
          </cell>
          <cell r="R1241">
            <v>0</v>
          </cell>
        </row>
        <row r="1242">
          <cell r="A1242" t="str">
            <v>FTRD7X</v>
          </cell>
          <cell r="B1242" t="str">
            <v xml:space="preserve">Heatherwood &amp; Wexham Park Hosp NHS Found Trust    </v>
          </cell>
          <cell r="C1242" t="str">
            <v>DOHCLS</v>
          </cell>
          <cell r="D1242" t="str">
            <v>T</v>
          </cell>
          <cell r="E1242" t="str">
            <v xml:space="preserve">CLS - DEPARTMENT OF HEALTH                        </v>
          </cell>
          <cell r="F1242" t="str">
            <v>N</v>
          </cell>
          <cell r="G1242" t="str">
            <v>N</v>
          </cell>
          <cell r="H1242" t="str">
            <v>N</v>
          </cell>
          <cell r="I1242" t="str">
            <v>N</v>
          </cell>
          <cell r="J1242" t="str">
            <v>N</v>
          </cell>
          <cell r="K1242" t="str">
            <v>N</v>
          </cell>
          <cell r="L1242" t="str">
            <v>N</v>
          </cell>
          <cell r="M1242" t="str">
            <v>N</v>
          </cell>
          <cell r="N1242" t="str">
            <v>N</v>
          </cell>
          <cell r="O1242" t="str">
            <v>N</v>
          </cell>
          <cell r="P1242" t="str">
            <v>N</v>
          </cell>
          <cell r="Q1242" t="str">
            <v>N</v>
          </cell>
          <cell r="R1242">
            <v>0</v>
          </cell>
        </row>
        <row r="1243">
          <cell r="A1243" t="str">
            <v>FTRD8X</v>
          </cell>
          <cell r="B1243" t="str">
            <v xml:space="preserve">Milton Keynes Hospital NHS Foundation Trust       </v>
          </cell>
          <cell r="C1243" t="str">
            <v>DOHCLS</v>
          </cell>
          <cell r="D1243" t="str">
            <v>T</v>
          </cell>
          <cell r="E1243" t="str">
            <v xml:space="preserve">CLS - DEPARTMENT OF HEALTH                        </v>
          </cell>
          <cell r="F1243" t="str">
            <v>N</v>
          </cell>
          <cell r="G1243" t="str">
            <v>N</v>
          </cell>
          <cell r="H1243" t="str">
            <v>N</v>
          </cell>
          <cell r="I1243" t="str">
            <v>N</v>
          </cell>
          <cell r="J1243" t="str">
            <v>N</v>
          </cell>
          <cell r="K1243" t="str">
            <v>N</v>
          </cell>
          <cell r="L1243" t="str">
            <v>N</v>
          </cell>
          <cell r="M1243" t="str">
            <v>N</v>
          </cell>
          <cell r="N1243" t="str">
            <v>N</v>
          </cell>
          <cell r="O1243" t="str">
            <v>N</v>
          </cell>
          <cell r="P1243" t="str">
            <v>N</v>
          </cell>
          <cell r="Q1243" t="str">
            <v>N</v>
          </cell>
          <cell r="R1243">
            <v>0</v>
          </cell>
        </row>
        <row r="1244">
          <cell r="A1244" t="str">
            <v>FTRDDX</v>
          </cell>
          <cell r="B1244" t="str">
            <v>Basildon and Thurrock University Hospital NHSFT</v>
          </cell>
          <cell r="C1244" t="str">
            <v>DOHCLS</v>
          </cell>
          <cell r="D1244" t="str">
            <v>T</v>
          </cell>
          <cell r="E1244" t="str">
            <v xml:space="preserve">CLS - DEPARTMENT OF HEALTH                        </v>
          </cell>
          <cell r="F1244" t="str">
            <v>N</v>
          </cell>
          <cell r="G1244" t="str">
            <v>N</v>
          </cell>
          <cell r="H1244" t="str">
            <v>N</v>
          </cell>
          <cell r="I1244" t="str">
            <v>N</v>
          </cell>
          <cell r="J1244" t="str">
            <v>N</v>
          </cell>
          <cell r="K1244" t="str">
            <v>N</v>
          </cell>
          <cell r="L1244" t="str">
            <v>N</v>
          </cell>
          <cell r="M1244" t="str">
            <v>N</v>
          </cell>
          <cell r="N1244" t="str">
            <v>N</v>
          </cell>
          <cell r="O1244" t="str">
            <v>N</v>
          </cell>
          <cell r="P1244" t="str">
            <v>N</v>
          </cell>
          <cell r="Q1244" t="str">
            <v>N</v>
          </cell>
          <cell r="R1244">
            <v>0</v>
          </cell>
        </row>
        <row r="1245">
          <cell r="A1245" t="str">
            <v>FTRDEX</v>
          </cell>
          <cell r="B1245" t="str">
            <v xml:space="preserve">Colchester Hosp University NHS Foundation Trust   </v>
          </cell>
          <cell r="C1245" t="str">
            <v>DOHCLS</v>
          </cell>
          <cell r="D1245" t="str">
            <v>T</v>
          </cell>
          <cell r="E1245" t="str">
            <v xml:space="preserve">CLS - DEPARTMENT OF HEALTH                        </v>
          </cell>
          <cell r="F1245" t="str">
            <v>N</v>
          </cell>
          <cell r="G1245" t="str">
            <v>N</v>
          </cell>
          <cell r="H1245" t="str">
            <v>N</v>
          </cell>
          <cell r="I1245" t="str">
            <v>N</v>
          </cell>
          <cell r="J1245" t="str">
            <v>N</v>
          </cell>
          <cell r="K1245" t="str">
            <v>N</v>
          </cell>
          <cell r="L1245" t="str">
            <v>N</v>
          </cell>
          <cell r="M1245" t="str">
            <v>N</v>
          </cell>
          <cell r="N1245" t="str">
            <v>N</v>
          </cell>
          <cell r="O1245" t="str">
            <v>N</v>
          </cell>
          <cell r="P1245" t="str">
            <v>N</v>
          </cell>
          <cell r="Q1245" t="str">
            <v>N</v>
          </cell>
          <cell r="R1245">
            <v>0</v>
          </cell>
        </row>
        <row r="1246">
          <cell r="A1246" t="str">
            <v>FTRDUX</v>
          </cell>
          <cell r="B1246" t="str">
            <v xml:space="preserve">Frimley Park Hospital NHS Foundation Trust        </v>
          </cell>
          <cell r="C1246" t="str">
            <v>DOHCLS</v>
          </cell>
          <cell r="D1246" t="str">
            <v>T</v>
          </cell>
          <cell r="E1246" t="str">
            <v xml:space="preserve">CLS - DEPARTMENT OF HEALTH                        </v>
          </cell>
          <cell r="F1246" t="str">
            <v>N</v>
          </cell>
          <cell r="G1246" t="str">
            <v>N</v>
          </cell>
          <cell r="H1246" t="str">
            <v>N</v>
          </cell>
          <cell r="I1246" t="str">
            <v>N</v>
          </cell>
          <cell r="J1246" t="str">
            <v>N</v>
          </cell>
          <cell r="K1246" t="str">
            <v>N</v>
          </cell>
          <cell r="L1246" t="str">
            <v>N</v>
          </cell>
          <cell r="M1246" t="str">
            <v>N</v>
          </cell>
          <cell r="N1246" t="str">
            <v>N</v>
          </cell>
          <cell r="O1246" t="str">
            <v>N</v>
          </cell>
          <cell r="P1246" t="str">
            <v>N</v>
          </cell>
          <cell r="Q1246" t="str">
            <v>N</v>
          </cell>
          <cell r="R1246">
            <v>0</v>
          </cell>
        </row>
        <row r="1247">
          <cell r="A1247" t="str">
            <v>FTRDYX</v>
          </cell>
          <cell r="B1247" t="str">
            <v xml:space="preserve">Dorset Healthcare NHS Foundation Trust            </v>
          </cell>
          <cell r="C1247" t="str">
            <v>DOHCLS</v>
          </cell>
          <cell r="D1247" t="str">
            <v>T</v>
          </cell>
          <cell r="E1247" t="str">
            <v xml:space="preserve">CLS - DEPARTMENT OF HEALTH                        </v>
          </cell>
          <cell r="F1247" t="str">
            <v>N</v>
          </cell>
          <cell r="G1247" t="str">
            <v>N</v>
          </cell>
          <cell r="H1247" t="str">
            <v>N</v>
          </cell>
          <cell r="I1247" t="str">
            <v>N</v>
          </cell>
          <cell r="J1247" t="str">
            <v>N</v>
          </cell>
          <cell r="K1247" t="str">
            <v>N</v>
          </cell>
          <cell r="L1247" t="str">
            <v>N</v>
          </cell>
          <cell r="M1247" t="str">
            <v>N</v>
          </cell>
          <cell r="N1247" t="str">
            <v>N</v>
          </cell>
          <cell r="O1247" t="str">
            <v>N</v>
          </cell>
          <cell r="P1247" t="str">
            <v>N</v>
          </cell>
          <cell r="Q1247" t="str">
            <v>N</v>
          </cell>
          <cell r="R1247">
            <v>0</v>
          </cell>
        </row>
        <row r="1248">
          <cell r="A1248" t="str">
            <v>FTRDZX</v>
          </cell>
          <cell r="B1248" t="str">
            <v xml:space="preserve">Ryl Bournemth &amp; Christchurch Hosp NHS Found Trust </v>
          </cell>
          <cell r="C1248" t="str">
            <v>DOHCLS</v>
          </cell>
          <cell r="D1248" t="str">
            <v>T</v>
          </cell>
          <cell r="E1248" t="str">
            <v xml:space="preserve">CLS - DEPARTMENT OF HEALTH                        </v>
          </cell>
          <cell r="F1248" t="str">
            <v>N</v>
          </cell>
          <cell r="G1248" t="str">
            <v>N</v>
          </cell>
          <cell r="H1248" t="str">
            <v>N</v>
          </cell>
          <cell r="I1248" t="str">
            <v>N</v>
          </cell>
          <cell r="J1248" t="str">
            <v>N</v>
          </cell>
          <cell r="K1248" t="str">
            <v>N</v>
          </cell>
          <cell r="L1248" t="str">
            <v>N</v>
          </cell>
          <cell r="M1248" t="str">
            <v>N</v>
          </cell>
          <cell r="N1248" t="str">
            <v>N</v>
          </cell>
          <cell r="O1248" t="str">
            <v>N</v>
          </cell>
          <cell r="P1248" t="str">
            <v>N</v>
          </cell>
          <cell r="Q1248" t="str">
            <v>N</v>
          </cell>
          <cell r="R1248">
            <v>0</v>
          </cell>
        </row>
        <row r="1249">
          <cell r="A1249" t="str">
            <v>FTRE9X</v>
          </cell>
          <cell r="B1249" t="str">
            <v xml:space="preserve">South Tyneside NHS Foundation Trust               </v>
          </cell>
          <cell r="C1249" t="str">
            <v>DOHCLS</v>
          </cell>
          <cell r="D1249" t="str">
            <v>T</v>
          </cell>
          <cell r="E1249" t="str">
            <v xml:space="preserve">CLS - DEPARTMENT OF HEALTH                        </v>
          </cell>
          <cell r="F1249" t="str">
            <v>N</v>
          </cell>
          <cell r="G1249" t="str">
            <v>N</v>
          </cell>
          <cell r="H1249" t="str">
            <v>N</v>
          </cell>
          <cell r="I1249" t="str">
            <v>N</v>
          </cell>
          <cell r="J1249" t="str">
            <v>N</v>
          </cell>
          <cell r="K1249" t="str">
            <v>N</v>
          </cell>
          <cell r="L1249" t="str">
            <v>N</v>
          </cell>
          <cell r="M1249" t="str">
            <v>N</v>
          </cell>
          <cell r="N1249" t="str">
            <v>N</v>
          </cell>
          <cell r="O1249" t="str">
            <v>N</v>
          </cell>
          <cell r="P1249" t="str">
            <v>N</v>
          </cell>
          <cell r="Q1249" t="str">
            <v>N</v>
          </cell>
          <cell r="R1249">
            <v>0</v>
          </cell>
        </row>
        <row r="1250">
          <cell r="A1250" t="str">
            <v>FTREMX</v>
          </cell>
          <cell r="B1250" t="str">
            <v xml:space="preserve">Aintree University Hospitals NHS Foundation Trust </v>
          </cell>
          <cell r="C1250" t="str">
            <v>DOHCLS</v>
          </cell>
          <cell r="D1250" t="str">
            <v>T</v>
          </cell>
          <cell r="E1250" t="str">
            <v xml:space="preserve">CLS - DEPARTMENT OF HEALTH                        </v>
          </cell>
          <cell r="F1250" t="str">
            <v>N</v>
          </cell>
          <cell r="G1250" t="str">
            <v>N</v>
          </cell>
          <cell r="H1250" t="str">
            <v>N</v>
          </cell>
          <cell r="I1250" t="str">
            <v>N</v>
          </cell>
          <cell r="J1250" t="str">
            <v>N</v>
          </cell>
          <cell r="K1250" t="str">
            <v>N</v>
          </cell>
          <cell r="L1250" t="str">
            <v>N</v>
          </cell>
          <cell r="M1250" t="str">
            <v>N</v>
          </cell>
          <cell r="N1250" t="str">
            <v>N</v>
          </cell>
          <cell r="O1250" t="str">
            <v>N</v>
          </cell>
          <cell r="P1250" t="str">
            <v>N</v>
          </cell>
          <cell r="Q1250" t="str">
            <v>N</v>
          </cell>
          <cell r="R1250">
            <v>0</v>
          </cell>
        </row>
        <row r="1251">
          <cell r="A1251" t="str">
            <v>FTRENX</v>
          </cell>
          <cell r="B1251" t="str">
            <v xml:space="preserve">Clatterbridge Centre for Oncology NHS Found Trust </v>
          </cell>
          <cell r="C1251" t="str">
            <v>DOHCLS</v>
          </cell>
          <cell r="D1251" t="str">
            <v>T</v>
          </cell>
          <cell r="E1251" t="str">
            <v xml:space="preserve">CLS - DEPARTMENT OF HEALTH                        </v>
          </cell>
          <cell r="F1251" t="str">
            <v>N</v>
          </cell>
          <cell r="G1251" t="str">
            <v>N</v>
          </cell>
          <cell r="H1251" t="str">
            <v>N</v>
          </cell>
          <cell r="I1251" t="str">
            <v>N</v>
          </cell>
          <cell r="J1251" t="str">
            <v>N</v>
          </cell>
          <cell r="K1251" t="str">
            <v>N</v>
          </cell>
          <cell r="L1251" t="str">
            <v>N</v>
          </cell>
          <cell r="M1251" t="str">
            <v>N</v>
          </cell>
          <cell r="N1251" t="str">
            <v>N</v>
          </cell>
          <cell r="O1251" t="str">
            <v>N</v>
          </cell>
          <cell r="P1251" t="str">
            <v>N</v>
          </cell>
          <cell r="Q1251" t="str">
            <v>N</v>
          </cell>
          <cell r="R1251">
            <v>0</v>
          </cell>
        </row>
        <row r="1252">
          <cell r="A1252" t="str">
            <v>FTREPX</v>
          </cell>
          <cell r="B1252" t="str">
            <v xml:space="preserve">Liverpool Womens NHS Foundation Trust             </v>
          </cell>
          <cell r="C1252" t="str">
            <v>DOHCLS</v>
          </cell>
          <cell r="D1252" t="str">
            <v>T</v>
          </cell>
          <cell r="E1252" t="str">
            <v xml:space="preserve">CLS - DEPARTMENT OF HEALTH                        </v>
          </cell>
          <cell r="F1252" t="str">
            <v>N</v>
          </cell>
          <cell r="G1252" t="str">
            <v>N</v>
          </cell>
          <cell r="H1252" t="str">
            <v>N</v>
          </cell>
          <cell r="I1252" t="str">
            <v>N</v>
          </cell>
          <cell r="J1252" t="str">
            <v>N</v>
          </cell>
          <cell r="K1252" t="str">
            <v>N</v>
          </cell>
          <cell r="L1252" t="str">
            <v>N</v>
          </cell>
          <cell r="M1252" t="str">
            <v>N</v>
          </cell>
          <cell r="N1252" t="str">
            <v>N</v>
          </cell>
          <cell r="O1252" t="str">
            <v>N</v>
          </cell>
          <cell r="P1252" t="str">
            <v>N</v>
          </cell>
          <cell r="Q1252" t="str">
            <v>N</v>
          </cell>
          <cell r="R1252">
            <v>0</v>
          </cell>
        </row>
        <row r="1253">
          <cell r="A1253" t="str">
            <v>FTRETX</v>
          </cell>
          <cell r="B1253" t="str">
            <v xml:space="preserve">The Walton Centre NHS Foundation Trust            </v>
          </cell>
          <cell r="C1253" t="str">
            <v>DOHCLS</v>
          </cell>
          <cell r="D1253" t="str">
            <v>T</v>
          </cell>
          <cell r="E1253" t="str">
            <v xml:space="preserve">CLS - DEPARTMENT OF HEALTH                        </v>
          </cell>
          <cell r="F1253" t="str">
            <v>N</v>
          </cell>
          <cell r="G1253" t="str">
            <v>N</v>
          </cell>
          <cell r="H1253" t="str">
            <v>N</v>
          </cell>
          <cell r="I1253" t="str">
            <v>N</v>
          </cell>
          <cell r="J1253" t="str">
            <v>N</v>
          </cell>
          <cell r="K1253" t="str">
            <v>N</v>
          </cell>
          <cell r="L1253" t="str">
            <v>N</v>
          </cell>
          <cell r="M1253" t="str">
            <v>N</v>
          </cell>
          <cell r="N1253" t="str">
            <v>N</v>
          </cell>
          <cell r="O1253" t="str">
            <v>N</v>
          </cell>
          <cell r="P1253" t="str">
            <v>N</v>
          </cell>
          <cell r="Q1253" t="str">
            <v>N</v>
          </cell>
          <cell r="R1253">
            <v>0</v>
          </cell>
        </row>
        <row r="1254">
          <cell r="A1254" t="str">
            <v>FTRFFX</v>
          </cell>
          <cell r="B1254" t="str">
            <v xml:space="preserve">Barnsley Hospital NHS Foundation Trust            </v>
          </cell>
          <cell r="C1254" t="str">
            <v>DOHCLS</v>
          </cell>
          <cell r="D1254" t="str">
            <v>T</v>
          </cell>
          <cell r="E1254" t="str">
            <v xml:space="preserve">CLS - DEPARTMENT OF HEALTH                        </v>
          </cell>
          <cell r="F1254" t="str">
            <v>N</v>
          </cell>
          <cell r="G1254" t="str">
            <v>N</v>
          </cell>
          <cell r="H1254" t="str">
            <v>N</v>
          </cell>
          <cell r="I1254" t="str">
            <v>N</v>
          </cell>
          <cell r="J1254" t="str">
            <v>N</v>
          </cell>
          <cell r="K1254" t="str">
            <v>N</v>
          </cell>
          <cell r="L1254" t="str">
            <v>N</v>
          </cell>
          <cell r="M1254" t="str">
            <v>N</v>
          </cell>
          <cell r="N1254" t="str">
            <v>N</v>
          </cell>
          <cell r="O1254" t="str">
            <v>N</v>
          </cell>
          <cell r="P1254" t="str">
            <v>N</v>
          </cell>
          <cell r="Q1254" t="str">
            <v>N</v>
          </cell>
          <cell r="R1254">
            <v>0</v>
          </cell>
        </row>
        <row r="1255">
          <cell r="A1255" t="str">
            <v>FTRFRX</v>
          </cell>
          <cell r="B1255" t="str">
            <v xml:space="preserve">The Rotherham NHS Foundation Trust                </v>
          </cell>
          <cell r="C1255" t="str">
            <v>DOHCLS</v>
          </cell>
          <cell r="D1255" t="str">
            <v>T</v>
          </cell>
          <cell r="E1255" t="str">
            <v xml:space="preserve">CLS - DEPARTMENT OF HEALTH                        </v>
          </cell>
          <cell r="F1255" t="str">
            <v>N</v>
          </cell>
          <cell r="G1255" t="str">
            <v>N</v>
          </cell>
          <cell r="H1255" t="str">
            <v>N</v>
          </cell>
          <cell r="I1255" t="str">
            <v>N</v>
          </cell>
          <cell r="J1255" t="str">
            <v>N</v>
          </cell>
          <cell r="K1255" t="str">
            <v>N</v>
          </cell>
          <cell r="L1255" t="str">
            <v>N</v>
          </cell>
          <cell r="M1255" t="str">
            <v>N</v>
          </cell>
          <cell r="N1255" t="str">
            <v>N</v>
          </cell>
          <cell r="O1255" t="str">
            <v>N</v>
          </cell>
          <cell r="P1255" t="str">
            <v>N</v>
          </cell>
          <cell r="Q1255" t="str">
            <v>N</v>
          </cell>
          <cell r="R1255">
            <v>0</v>
          </cell>
        </row>
        <row r="1256">
          <cell r="A1256" t="str">
            <v>FTRFSX</v>
          </cell>
          <cell r="B1256" t="str">
            <v xml:space="preserve">Chesterfield Royal Hospital NHS Foundation Trust  </v>
          </cell>
          <cell r="C1256" t="str">
            <v>DOHCLS</v>
          </cell>
          <cell r="D1256" t="str">
            <v>T</v>
          </cell>
          <cell r="E1256" t="str">
            <v xml:space="preserve">CLS - DEPARTMENT OF HEALTH                        </v>
          </cell>
          <cell r="F1256" t="str">
            <v>N</v>
          </cell>
          <cell r="G1256" t="str">
            <v>N</v>
          </cell>
          <cell r="H1256" t="str">
            <v>N</v>
          </cell>
          <cell r="I1256" t="str">
            <v>N</v>
          </cell>
          <cell r="J1256" t="str">
            <v>N</v>
          </cell>
          <cell r="K1256" t="str">
            <v>N</v>
          </cell>
          <cell r="L1256" t="str">
            <v>N</v>
          </cell>
          <cell r="M1256" t="str">
            <v>N</v>
          </cell>
          <cell r="N1256" t="str">
            <v>N</v>
          </cell>
          <cell r="O1256" t="str">
            <v>N</v>
          </cell>
          <cell r="P1256" t="str">
            <v>N</v>
          </cell>
          <cell r="Q1256" t="str">
            <v>N</v>
          </cell>
          <cell r="R1256">
            <v>0</v>
          </cell>
        </row>
        <row r="1257">
          <cell r="A1257" t="str">
            <v>FTRGDX</v>
          </cell>
          <cell r="B1257" t="str">
            <v xml:space="preserve">Leeds Partnerships NHS Foundation Trust           </v>
          </cell>
          <cell r="C1257" t="str">
            <v>DOHCLS</v>
          </cell>
          <cell r="D1257" t="str">
            <v>T</v>
          </cell>
          <cell r="E1257" t="str">
            <v xml:space="preserve">CLS - DEPARTMENT OF HEALTH                        </v>
          </cell>
          <cell r="F1257" t="str">
            <v>N</v>
          </cell>
          <cell r="G1257" t="str">
            <v>N</v>
          </cell>
          <cell r="H1257" t="str">
            <v>N</v>
          </cell>
          <cell r="I1257" t="str">
            <v>N</v>
          </cell>
          <cell r="J1257" t="str">
            <v>N</v>
          </cell>
          <cell r="K1257" t="str">
            <v>N</v>
          </cell>
          <cell r="L1257" t="str">
            <v>N</v>
          </cell>
          <cell r="M1257" t="str">
            <v>N</v>
          </cell>
          <cell r="N1257" t="str">
            <v>N</v>
          </cell>
          <cell r="O1257" t="str">
            <v>N</v>
          </cell>
          <cell r="P1257" t="str">
            <v>N</v>
          </cell>
          <cell r="Q1257" t="str">
            <v>N</v>
          </cell>
          <cell r="R1257">
            <v>0</v>
          </cell>
        </row>
        <row r="1258">
          <cell r="A1258" t="str">
            <v>FTRGMX</v>
          </cell>
          <cell r="B1258" t="str">
            <v>Papworth Hospital NHSFT</v>
          </cell>
          <cell r="C1258" t="str">
            <v>DOHCLS</v>
          </cell>
          <cell r="D1258" t="str">
            <v>T</v>
          </cell>
          <cell r="E1258" t="str">
            <v xml:space="preserve">CLS - DEPARTMENT OF HEALTH                        </v>
          </cell>
          <cell r="F1258" t="str">
            <v>N</v>
          </cell>
          <cell r="G1258" t="str">
            <v>N</v>
          </cell>
          <cell r="H1258" t="str">
            <v>N</v>
          </cell>
          <cell r="I1258" t="str">
            <v>N</v>
          </cell>
          <cell r="J1258" t="str">
            <v>N</v>
          </cell>
          <cell r="K1258" t="str">
            <v>N</v>
          </cell>
          <cell r="L1258" t="str">
            <v>N</v>
          </cell>
          <cell r="M1258" t="str">
            <v>N</v>
          </cell>
          <cell r="N1258" t="str">
            <v>N</v>
          </cell>
          <cell r="O1258" t="str">
            <v>N</v>
          </cell>
          <cell r="P1258" t="str">
            <v>N</v>
          </cell>
          <cell r="Q1258" t="str">
            <v>N</v>
          </cell>
          <cell r="R1258">
            <v>0</v>
          </cell>
        </row>
        <row r="1259">
          <cell r="A1259" t="str">
            <v>FTRGNX</v>
          </cell>
          <cell r="B1259" t="str">
            <v>Peterborough and Stamford Hospitals NHSFT</v>
          </cell>
          <cell r="C1259" t="str">
            <v>DOHCLS</v>
          </cell>
          <cell r="D1259" t="str">
            <v>T</v>
          </cell>
          <cell r="E1259" t="str">
            <v xml:space="preserve">CLS - DEPARTMENT OF HEALTH                        </v>
          </cell>
          <cell r="F1259" t="str">
            <v>N</v>
          </cell>
          <cell r="G1259" t="str">
            <v>N</v>
          </cell>
          <cell r="H1259" t="str">
            <v>N</v>
          </cell>
          <cell r="I1259" t="str">
            <v>N</v>
          </cell>
          <cell r="J1259" t="str">
            <v>N</v>
          </cell>
          <cell r="K1259" t="str">
            <v>N</v>
          </cell>
          <cell r="L1259" t="str">
            <v>N</v>
          </cell>
          <cell r="M1259" t="str">
            <v>N</v>
          </cell>
          <cell r="N1259" t="str">
            <v>N</v>
          </cell>
          <cell r="O1259" t="str">
            <v>N</v>
          </cell>
          <cell r="P1259" t="str">
            <v>N</v>
          </cell>
          <cell r="Q1259" t="str">
            <v>N</v>
          </cell>
          <cell r="R1259">
            <v>0</v>
          </cell>
        </row>
        <row r="1260">
          <cell r="A1260" t="str">
            <v>FTRGPX</v>
          </cell>
          <cell r="B1260" t="str">
            <v xml:space="preserve">James Paget University Hosp NHS Foundation Trust  </v>
          </cell>
          <cell r="C1260" t="str">
            <v>DOHCLS</v>
          </cell>
          <cell r="D1260" t="str">
            <v>T</v>
          </cell>
          <cell r="E1260" t="str">
            <v xml:space="preserve">CLS - DEPARTMENT OF HEALTH                        </v>
          </cell>
          <cell r="F1260" t="str">
            <v>N</v>
          </cell>
          <cell r="G1260" t="str">
            <v>N</v>
          </cell>
          <cell r="H1260" t="str">
            <v>N</v>
          </cell>
          <cell r="I1260" t="str">
            <v>N</v>
          </cell>
          <cell r="J1260" t="str">
            <v>N</v>
          </cell>
          <cell r="K1260" t="str">
            <v>N</v>
          </cell>
          <cell r="L1260" t="str">
            <v>N</v>
          </cell>
          <cell r="M1260" t="str">
            <v>N</v>
          </cell>
          <cell r="N1260" t="str">
            <v>N</v>
          </cell>
          <cell r="O1260" t="str">
            <v>N</v>
          </cell>
          <cell r="P1260" t="str">
            <v>N</v>
          </cell>
          <cell r="Q1260" t="str">
            <v>N</v>
          </cell>
          <cell r="R1260">
            <v>0</v>
          </cell>
        </row>
        <row r="1261">
          <cell r="A1261" t="str">
            <v>FTRGRX</v>
          </cell>
          <cell r="B1261" t="str">
            <v xml:space="preserve">West Suffolk NHS Foundation Trust                 </v>
          </cell>
          <cell r="C1261" t="str">
            <v>DOHCLS</v>
          </cell>
          <cell r="D1261" t="str">
            <v>T</v>
          </cell>
          <cell r="E1261" t="str">
            <v xml:space="preserve">CLS - DEPARTMENT OF HEALTH                        </v>
          </cell>
          <cell r="F1261" t="str">
            <v>N</v>
          </cell>
          <cell r="G1261" t="str">
            <v>N</v>
          </cell>
          <cell r="H1261" t="str">
            <v>N</v>
          </cell>
          <cell r="I1261" t="str">
            <v>N</v>
          </cell>
          <cell r="J1261" t="str">
            <v>N</v>
          </cell>
          <cell r="K1261" t="str">
            <v>N</v>
          </cell>
          <cell r="L1261" t="str">
            <v>N</v>
          </cell>
          <cell r="M1261" t="str">
            <v>N</v>
          </cell>
          <cell r="N1261" t="str">
            <v>N</v>
          </cell>
          <cell r="O1261" t="str">
            <v>N</v>
          </cell>
          <cell r="P1261" t="str">
            <v>N</v>
          </cell>
          <cell r="Q1261" t="str">
            <v>N</v>
          </cell>
          <cell r="R1261">
            <v>0</v>
          </cell>
        </row>
        <row r="1262">
          <cell r="A1262" t="str">
            <v>FTRGTX</v>
          </cell>
          <cell r="B1262" t="str">
            <v>Cambridge University Hospitals NHSFT</v>
          </cell>
          <cell r="C1262" t="str">
            <v>DOHCLS</v>
          </cell>
          <cell r="D1262" t="str">
            <v>T</v>
          </cell>
          <cell r="E1262" t="str">
            <v xml:space="preserve">CLS - DEPARTMENT OF HEALTH                        </v>
          </cell>
          <cell r="F1262" t="str">
            <v>N</v>
          </cell>
          <cell r="G1262" t="str">
            <v>N</v>
          </cell>
          <cell r="H1262" t="str">
            <v>N</v>
          </cell>
          <cell r="I1262" t="str">
            <v>N</v>
          </cell>
          <cell r="J1262" t="str">
            <v>N</v>
          </cell>
          <cell r="K1262" t="str">
            <v>N</v>
          </cell>
          <cell r="L1262" t="str">
            <v>N</v>
          </cell>
          <cell r="M1262" t="str">
            <v>N</v>
          </cell>
          <cell r="N1262" t="str">
            <v>N</v>
          </cell>
          <cell r="O1262" t="str">
            <v>N</v>
          </cell>
          <cell r="P1262" t="str">
            <v>N</v>
          </cell>
          <cell r="Q1262" t="str">
            <v>N</v>
          </cell>
          <cell r="R1262">
            <v>0</v>
          </cell>
        </row>
        <row r="1263">
          <cell r="A1263" t="str">
            <v>FTRH5X</v>
          </cell>
          <cell r="B1263" t="str">
            <v xml:space="preserve">Somerset Partnership NHS Foundation Trust         </v>
          </cell>
          <cell r="C1263" t="str">
            <v>DOHCLS</v>
          </cell>
          <cell r="D1263" t="str">
            <v>T</v>
          </cell>
          <cell r="E1263" t="str">
            <v xml:space="preserve">CLS - DEPARTMENT OF HEALTH                        </v>
          </cell>
          <cell r="F1263" t="str">
            <v>N</v>
          </cell>
          <cell r="G1263" t="str">
            <v>N</v>
          </cell>
          <cell r="H1263" t="str">
            <v>N</v>
          </cell>
          <cell r="I1263" t="str">
            <v>N</v>
          </cell>
          <cell r="J1263" t="str">
            <v>N</v>
          </cell>
          <cell r="K1263" t="str">
            <v>N</v>
          </cell>
          <cell r="L1263" t="str">
            <v>N</v>
          </cell>
          <cell r="M1263" t="str">
            <v>N</v>
          </cell>
          <cell r="N1263" t="str">
            <v>N</v>
          </cell>
          <cell r="O1263" t="str">
            <v>N</v>
          </cell>
          <cell r="P1263" t="str">
            <v>N</v>
          </cell>
          <cell r="Q1263" t="str">
            <v>N</v>
          </cell>
          <cell r="R1263">
            <v>0</v>
          </cell>
        </row>
        <row r="1264">
          <cell r="A1264" t="str">
            <v>FTRH8X</v>
          </cell>
          <cell r="B1264" t="str">
            <v>Royal Devon &amp; Exeter NHSFT</v>
          </cell>
          <cell r="C1264" t="str">
            <v>DOHCLS</v>
          </cell>
          <cell r="D1264" t="str">
            <v>T</v>
          </cell>
          <cell r="E1264" t="str">
            <v xml:space="preserve">CLS - DEPARTMENT OF HEALTH                        </v>
          </cell>
          <cell r="F1264" t="str">
            <v>N</v>
          </cell>
          <cell r="G1264" t="str">
            <v>N</v>
          </cell>
          <cell r="H1264" t="str">
            <v>N</v>
          </cell>
          <cell r="I1264" t="str">
            <v>N</v>
          </cell>
          <cell r="J1264" t="str">
            <v>N</v>
          </cell>
          <cell r="K1264" t="str">
            <v>N</v>
          </cell>
          <cell r="L1264" t="str">
            <v>N</v>
          </cell>
          <cell r="M1264" t="str">
            <v>N</v>
          </cell>
          <cell r="N1264" t="str">
            <v>N</v>
          </cell>
          <cell r="O1264" t="str">
            <v>N</v>
          </cell>
          <cell r="P1264" t="str">
            <v>N</v>
          </cell>
          <cell r="Q1264" t="str">
            <v>N</v>
          </cell>
          <cell r="R1264">
            <v>0</v>
          </cell>
        </row>
        <row r="1265">
          <cell r="A1265" t="str">
            <v>FTRHMX</v>
          </cell>
          <cell r="B1265" t="str">
            <v xml:space="preserve">University Hospital Southampton NHS FT            </v>
          </cell>
          <cell r="C1265" t="str">
            <v>DOHCLS</v>
          </cell>
          <cell r="D1265" t="str">
            <v>T</v>
          </cell>
          <cell r="E1265" t="str">
            <v xml:space="preserve">CLS - DEPARTMENT OF HEALTH                        </v>
          </cell>
          <cell r="F1265" t="str">
            <v>N</v>
          </cell>
          <cell r="G1265" t="str">
            <v>N</v>
          </cell>
          <cell r="H1265" t="str">
            <v>N</v>
          </cell>
          <cell r="I1265" t="str">
            <v>N</v>
          </cell>
          <cell r="J1265" t="str">
            <v>N</v>
          </cell>
          <cell r="K1265" t="str">
            <v>N</v>
          </cell>
          <cell r="L1265" t="str">
            <v>N</v>
          </cell>
          <cell r="M1265" t="str">
            <v>N</v>
          </cell>
          <cell r="N1265" t="str">
            <v>N</v>
          </cell>
          <cell r="O1265" t="str">
            <v>N</v>
          </cell>
          <cell r="P1265" t="str">
            <v>N</v>
          </cell>
          <cell r="Q1265" t="str">
            <v>N</v>
          </cell>
          <cell r="R1265">
            <v>0</v>
          </cell>
        </row>
        <row r="1266">
          <cell r="A1266" t="str">
            <v>FTRHQX</v>
          </cell>
          <cell r="B1266" t="str">
            <v>Sheffield Teaching Hospitals NHSFT</v>
          </cell>
          <cell r="C1266" t="str">
            <v>DOHCLS</v>
          </cell>
          <cell r="D1266" t="str">
            <v>T</v>
          </cell>
          <cell r="E1266" t="str">
            <v xml:space="preserve">CLS - DEPARTMENT OF HEALTH                        </v>
          </cell>
          <cell r="F1266" t="str">
            <v>N</v>
          </cell>
          <cell r="G1266" t="str">
            <v>N</v>
          </cell>
          <cell r="H1266" t="str">
            <v>N</v>
          </cell>
          <cell r="I1266" t="str">
            <v>N</v>
          </cell>
          <cell r="J1266" t="str">
            <v>N</v>
          </cell>
          <cell r="K1266" t="str">
            <v>N</v>
          </cell>
          <cell r="L1266" t="str">
            <v>N</v>
          </cell>
          <cell r="M1266" t="str">
            <v>N</v>
          </cell>
          <cell r="N1266" t="str">
            <v>N</v>
          </cell>
          <cell r="O1266" t="str">
            <v>N</v>
          </cell>
          <cell r="P1266" t="str">
            <v>N</v>
          </cell>
          <cell r="Q1266" t="str">
            <v>N</v>
          </cell>
          <cell r="R1266">
            <v>0</v>
          </cell>
        </row>
        <row r="1267">
          <cell r="A1267" t="str">
            <v>FTRHWX</v>
          </cell>
          <cell r="B1267" t="str">
            <v xml:space="preserve">Royal Berkshire NHS Foundation Trust              </v>
          </cell>
          <cell r="C1267" t="str">
            <v>DOHCLS</v>
          </cell>
          <cell r="D1267" t="str">
            <v>T</v>
          </cell>
          <cell r="E1267" t="str">
            <v xml:space="preserve">CLS - DEPARTMENT OF HEALTH                        </v>
          </cell>
          <cell r="F1267" t="str">
            <v>N</v>
          </cell>
          <cell r="G1267" t="str">
            <v>N</v>
          </cell>
          <cell r="H1267" t="str">
            <v>N</v>
          </cell>
          <cell r="I1267" t="str">
            <v>N</v>
          </cell>
          <cell r="J1267" t="str">
            <v>N</v>
          </cell>
          <cell r="K1267" t="str">
            <v>N</v>
          </cell>
          <cell r="L1267" t="str">
            <v>N</v>
          </cell>
          <cell r="M1267" t="str">
            <v>N</v>
          </cell>
          <cell r="N1267" t="str">
            <v>N</v>
          </cell>
          <cell r="O1267" t="str">
            <v>N</v>
          </cell>
          <cell r="P1267" t="str">
            <v>N</v>
          </cell>
          <cell r="Q1267" t="str">
            <v>N</v>
          </cell>
          <cell r="R1267">
            <v>0</v>
          </cell>
        </row>
        <row r="1268">
          <cell r="A1268" t="str">
            <v>FTRJ1X</v>
          </cell>
          <cell r="B1268" t="str">
            <v xml:space="preserve">Guy's and St Thomas' FT                           </v>
          </cell>
          <cell r="C1268" t="str">
            <v>DOHCLS</v>
          </cell>
          <cell r="D1268" t="str">
            <v>T</v>
          </cell>
          <cell r="E1268" t="str">
            <v xml:space="preserve">CLS - DEPARTMENT OF HEALTH                        </v>
          </cell>
          <cell r="F1268" t="str">
            <v>N</v>
          </cell>
          <cell r="G1268" t="str">
            <v>N</v>
          </cell>
          <cell r="H1268" t="str">
            <v>N</v>
          </cell>
          <cell r="I1268" t="str">
            <v>N</v>
          </cell>
          <cell r="J1268" t="str">
            <v>N</v>
          </cell>
          <cell r="K1268" t="str">
            <v>N</v>
          </cell>
          <cell r="L1268" t="str">
            <v>N</v>
          </cell>
          <cell r="M1268" t="str">
            <v>N</v>
          </cell>
          <cell r="N1268" t="str">
            <v>N</v>
          </cell>
          <cell r="O1268" t="str">
            <v>N</v>
          </cell>
          <cell r="P1268" t="str">
            <v>N</v>
          </cell>
          <cell r="Q1268" t="str">
            <v>N</v>
          </cell>
          <cell r="R1268">
            <v>0</v>
          </cell>
        </row>
        <row r="1269">
          <cell r="A1269" t="str">
            <v>FTRJ8X</v>
          </cell>
          <cell r="B1269" t="str">
            <v xml:space="preserve">Cornwall Partnership FT                           </v>
          </cell>
          <cell r="C1269" t="str">
            <v>DOHCLS</v>
          </cell>
          <cell r="D1269" t="str">
            <v>T</v>
          </cell>
          <cell r="E1269" t="str">
            <v xml:space="preserve">CLS - DEPARTMENT OF HEALTH                        </v>
          </cell>
          <cell r="F1269" t="str">
            <v>N</v>
          </cell>
          <cell r="G1269" t="str">
            <v>N</v>
          </cell>
          <cell r="H1269" t="str">
            <v>N</v>
          </cell>
          <cell r="I1269" t="str">
            <v>N</v>
          </cell>
          <cell r="J1269" t="str">
            <v>N</v>
          </cell>
          <cell r="K1269" t="str">
            <v>N</v>
          </cell>
          <cell r="L1269" t="str">
            <v>N</v>
          </cell>
          <cell r="M1269" t="str">
            <v>N</v>
          </cell>
          <cell r="N1269" t="str">
            <v>N</v>
          </cell>
          <cell r="O1269" t="str">
            <v>N</v>
          </cell>
          <cell r="P1269" t="str">
            <v>N</v>
          </cell>
          <cell r="Q1269" t="str">
            <v>N</v>
          </cell>
          <cell r="R1269">
            <v>0</v>
          </cell>
        </row>
        <row r="1270">
          <cell r="A1270" t="str">
            <v>FTRJCX</v>
          </cell>
          <cell r="B1270" t="str">
            <v xml:space="preserve">South Warwickshire General Hospitals FT           </v>
          </cell>
          <cell r="C1270" t="str">
            <v>DOHCLS</v>
          </cell>
          <cell r="D1270" t="str">
            <v>T</v>
          </cell>
          <cell r="E1270" t="str">
            <v xml:space="preserve">CLS - DEPARTMENT OF HEALTH                        </v>
          </cell>
          <cell r="F1270" t="str">
            <v>N</v>
          </cell>
          <cell r="G1270" t="str">
            <v>N</v>
          </cell>
          <cell r="H1270" t="str">
            <v>N</v>
          </cell>
          <cell r="I1270" t="str">
            <v>N</v>
          </cell>
          <cell r="J1270" t="str">
            <v>N</v>
          </cell>
          <cell r="K1270" t="str">
            <v>N</v>
          </cell>
          <cell r="L1270" t="str">
            <v>N</v>
          </cell>
          <cell r="M1270" t="str">
            <v>N</v>
          </cell>
          <cell r="N1270" t="str">
            <v>N</v>
          </cell>
          <cell r="O1270" t="str">
            <v>N</v>
          </cell>
          <cell r="P1270" t="str">
            <v>N</v>
          </cell>
          <cell r="Q1270" t="str">
            <v>N</v>
          </cell>
          <cell r="R1270">
            <v>0</v>
          </cell>
        </row>
        <row r="1271">
          <cell r="A1271" t="str">
            <v>FTRJDX</v>
          </cell>
          <cell r="B1271" t="str">
            <v xml:space="preserve">Mid Staffordshire NHS Foundation Trust            </v>
          </cell>
          <cell r="C1271" t="str">
            <v>DOHCLS</v>
          </cell>
          <cell r="D1271" t="str">
            <v>T</v>
          </cell>
          <cell r="E1271" t="str">
            <v xml:space="preserve">CLS - DEPARTMENT OF HEALTH                        </v>
          </cell>
          <cell r="F1271" t="str">
            <v>N</v>
          </cell>
          <cell r="G1271" t="str">
            <v>N</v>
          </cell>
          <cell r="H1271" t="str">
            <v>N</v>
          </cell>
          <cell r="I1271" t="str">
            <v>N</v>
          </cell>
          <cell r="J1271" t="str">
            <v>N</v>
          </cell>
          <cell r="K1271" t="str">
            <v>N</v>
          </cell>
          <cell r="L1271" t="str">
            <v>N</v>
          </cell>
          <cell r="M1271" t="str">
            <v>N</v>
          </cell>
          <cell r="N1271" t="str">
            <v>N</v>
          </cell>
          <cell r="O1271" t="str">
            <v>N</v>
          </cell>
          <cell r="P1271" t="str">
            <v>N</v>
          </cell>
          <cell r="Q1271" t="str">
            <v>N</v>
          </cell>
          <cell r="R1271">
            <v>0</v>
          </cell>
        </row>
        <row r="1272">
          <cell r="A1272" t="str">
            <v>FTRJFX</v>
          </cell>
          <cell r="B1272" t="str">
            <v xml:space="preserve">Burton Hospitals NHS Foundation Trust             </v>
          </cell>
          <cell r="C1272" t="str">
            <v>DOHCLS</v>
          </cell>
          <cell r="D1272" t="str">
            <v>T</v>
          </cell>
          <cell r="E1272" t="str">
            <v xml:space="preserve">CLS - DEPARTMENT OF HEALTH                        </v>
          </cell>
          <cell r="F1272" t="str">
            <v>N</v>
          </cell>
          <cell r="G1272" t="str">
            <v>N</v>
          </cell>
          <cell r="H1272" t="str">
            <v>N</v>
          </cell>
          <cell r="I1272" t="str">
            <v>N</v>
          </cell>
          <cell r="J1272" t="str">
            <v>N</v>
          </cell>
          <cell r="K1272" t="str">
            <v>N</v>
          </cell>
          <cell r="L1272" t="str">
            <v>N</v>
          </cell>
          <cell r="M1272" t="str">
            <v>N</v>
          </cell>
          <cell r="N1272" t="str">
            <v>N</v>
          </cell>
          <cell r="O1272" t="str">
            <v>N</v>
          </cell>
          <cell r="P1272" t="str">
            <v>N</v>
          </cell>
          <cell r="Q1272" t="str">
            <v>N</v>
          </cell>
          <cell r="R1272">
            <v>0</v>
          </cell>
        </row>
        <row r="1273">
          <cell r="A1273" t="str">
            <v>FTRJLX</v>
          </cell>
          <cell r="B1273" t="str">
            <v xml:space="preserve">Northrn Lincolnshire &amp; Goole Hosp NHS Found Trust </v>
          </cell>
          <cell r="C1273" t="str">
            <v>DOHCLS</v>
          </cell>
          <cell r="D1273" t="str">
            <v>T</v>
          </cell>
          <cell r="E1273" t="str">
            <v xml:space="preserve">CLS - DEPARTMENT OF HEALTH                        </v>
          </cell>
          <cell r="F1273" t="str">
            <v>N</v>
          </cell>
          <cell r="G1273" t="str">
            <v>N</v>
          </cell>
          <cell r="H1273" t="str">
            <v>N</v>
          </cell>
          <cell r="I1273" t="str">
            <v>N</v>
          </cell>
          <cell r="J1273" t="str">
            <v>N</v>
          </cell>
          <cell r="K1273" t="str">
            <v>N</v>
          </cell>
          <cell r="L1273" t="str">
            <v>N</v>
          </cell>
          <cell r="M1273" t="str">
            <v>N</v>
          </cell>
          <cell r="N1273" t="str">
            <v>N</v>
          </cell>
          <cell r="O1273" t="str">
            <v>N</v>
          </cell>
          <cell r="P1273" t="str">
            <v>N</v>
          </cell>
          <cell r="Q1273" t="str">
            <v>N</v>
          </cell>
          <cell r="R1273">
            <v>0</v>
          </cell>
        </row>
        <row r="1274">
          <cell r="A1274" t="str">
            <v>FTRJRX</v>
          </cell>
          <cell r="B1274" t="str">
            <v>Countess of Chester Hospital NHSFT</v>
          </cell>
          <cell r="C1274" t="str">
            <v>DOHCLS</v>
          </cell>
          <cell r="D1274" t="str">
            <v>T</v>
          </cell>
          <cell r="E1274" t="str">
            <v xml:space="preserve">CLS - DEPARTMENT OF HEALTH                        </v>
          </cell>
          <cell r="F1274" t="str">
            <v>N</v>
          </cell>
          <cell r="G1274" t="str">
            <v>N</v>
          </cell>
          <cell r="H1274" t="str">
            <v>N</v>
          </cell>
          <cell r="I1274" t="str">
            <v>N</v>
          </cell>
          <cell r="J1274" t="str">
            <v>N</v>
          </cell>
          <cell r="K1274" t="str">
            <v>N</v>
          </cell>
          <cell r="L1274" t="str">
            <v>N</v>
          </cell>
          <cell r="M1274" t="str">
            <v>N</v>
          </cell>
          <cell r="N1274" t="str">
            <v>N</v>
          </cell>
          <cell r="O1274" t="str">
            <v>N</v>
          </cell>
          <cell r="P1274" t="str">
            <v>N</v>
          </cell>
          <cell r="Q1274" t="str">
            <v>N</v>
          </cell>
          <cell r="R1274">
            <v>0</v>
          </cell>
        </row>
        <row r="1275">
          <cell r="A1275" t="str">
            <v>FTRJXX</v>
          </cell>
          <cell r="B1275" t="str">
            <v xml:space="preserve">Calderstones Partnership NHS Foundation Trust     </v>
          </cell>
          <cell r="C1275" t="str">
            <v>DOHCLS</v>
          </cell>
          <cell r="D1275" t="str">
            <v>T</v>
          </cell>
          <cell r="E1275" t="str">
            <v xml:space="preserve">CLS - DEPARTMENT OF HEALTH                        </v>
          </cell>
          <cell r="F1275" t="str">
            <v>N</v>
          </cell>
          <cell r="G1275" t="str">
            <v>N</v>
          </cell>
          <cell r="H1275" t="str">
            <v>N</v>
          </cell>
          <cell r="I1275" t="str">
            <v>N</v>
          </cell>
          <cell r="J1275" t="str">
            <v>N</v>
          </cell>
          <cell r="K1275" t="str">
            <v>N</v>
          </cell>
          <cell r="L1275" t="str">
            <v>N</v>
          </cell>
          <cell r="M1275" t="str">
            <v>N</v>
          </cell>
          <cell r="N1275" t="str">
            <v>N</v>
          </cell>
          <cell r="O1275" t="str">
            <v>N</v>
          </cell>
          <cell r="P1275" t="str">
            <v>N</v>
          </cell>
          <cell r="Q1275" t="str">
            <v>N</v>
          </cell>
          <cell r="R1275">
            <v>0</v>
          </cell>
        </row>
        <row r="1276">
          <cell r="A1276" t="str">
            <v>FTRJZX</v>
          </cell>
          <cell r="B1276" t="str">
            <v xml:space="preserve">Kings College Hospital NHS Foundation Trust       </v>
          </cell>
          <cell r="C1276" t="str">
            <v>DOHCLS</v>
          </cell>
          <cell r="D1276" t="str">
            <v>T</v>
          </cell>
          <cell r="E1276" t="str">
            <v xml:space="preserve">CLS - DEPARTMENT OF HEALTH                        </v>
          </cell>
          <cell r="F1276" t="str">
            <v>N</v>
          </cell>
          <cell r="G1276" t="str">
            <v>N</v>
          </cell>
          <cell r="H1276" t="str">
            <v>N</v>
          </cell>
          <cell r="I1276" t="str">
            <v>N</v>
          </cell>
          <cell r="J1276" t="str">
            <v>N</v>
          </cell>
          <cell r="K1276" t="str">
            <v>N</v>
          </cell>
          <cell r="L1276" t="str">
            <v>N</v>
          </cell>
          <cell r="M1276" t="str">
            <v>N</v>
          </cell>
          <cell r="N1276" t="str">
            <v>N</v>
          </cell>
          <cell r="O1276" t="str">
            <v>N</v>
          </cell>
          <cell r="P1276" t="str">
            <v>N</v>
          </cell>
          <cell r="Q1276" t="str">
            <v>N</v>
          </cell>
          <cell r="R1276">
            <v>0</v>
          </cell>
        </row>
        <row r="1277">
          <cell r="A1277" t="str">
            <v>FTRK5X</v>
          </cell>
          <cell r="B1277" t="str">
            <v xml:space="preserve">Sherwood Forest Hospitals NHS Foundation Trust    </v>
          </cell>
          <cell r="C1277" t="str">
            <v>DOHCLS</v>
          </cell>
          <cell r="D1277" t="str">
            <v>T</v>
          </cell>
          <cell r="E1277" t="str">
            <v xml:space="preserve">CLS - DEPARTMENT OF HEALTH                        </v>
          </cell>
          <cell r="F1277" t="str">
            <v>N</v>
          </cell>
          <cell r="G1277" t="str">
            <v>N</v>
          </cell>
          <cell r="H1277" t="str">
            <v>N</v>
          </cell>
          <cell r="I1277" t="str">
            <v>N</v>
          </cell>
          <cell r="J1277" t="str">
            <v>N</v>
          </cell>
          <cell r="K1277" t="str">
            <v>N</v>
          </cell>
          <cell r="L1277" t="str">
            <v>N</v>
          </cell>
          <cell r="M1277" t="str">
            <v>N</v>
          </cell>
          <cell r="N1277" t="str">
            <v>N</v>
          </cell>
          <cell r="O1277" t="str">
            <v>N</v>
          </cell>
          <cell r="P1277" t="str">
            <v>N</v>
          </cell>
          <cell r="Q1277" t="str">
            <v>N</v>
          </cell>
          <cell r="R1277">
            <v>0</v>
          </cell>
        </row>
        <row r="1278">
          <cell r="A1278" t="str">
            <v>FTRL1X</v>
          </cell>
          <cell r="B1278" t="str">
            <v xml:space="preserve">Robert Jones &amp; Agnes Hunt Orthopaedic Hosp NHS FT </v>
          </cell>
          <cell r="C1278" t="str">
            <v>DOHCLS</v>
          </cell>
          <cell r="D1278" t="str">
            <v>T</v>
          </cell>
          <cell r="E1278" t="str">
            <v xml:space="preserve">CLS - DEPARTMENT OF HEALTH                        </v>
          </cell>
          <cell r="F1278" t="str">
            <v>N</v>
          </cell>
          <cell r="G1278" t="str">
            <v>N</v>
          </cell>
          <cell r="H1278" t="str">
            <v>N</v>
          </cell>
          <cell r="I1278" t="str">
            <v>N</v>
          </cell>
          <cell r="J1278" t="str">
            <v>N</v>
          </cell>
          <cell r="K1278" t="str">
            <v>N</v>
          </cell>
          <cell r="L1278" t="str">
            <v>N</v>
          </cell>
          <cell r="M1278" t="str">
            <v>N</v>
          </cell>
          <cell r="N1278" t="str">
            <v>N</v>
          </cell>
          <cell r="O1278" t="str">
            <v>N</v>
          </cell>
          <cell r="P1278" t="str">
            <v>N</v>
          </cell>
          <cell r="Q1278" t="str">
            <v>N</v>
          </cell>
          <cell r="R1278">
            <v>0</v>
          </cell>
        </row>
        <row r="1279">
          <cell r="A1279" t="str">
            <v>FTRLNX</v>
          </cell>
          <cell r="B1279" t="str">
            <v>City Hospitals Sunderland NHSFT</v>
          </cell>
          <cell r="C1279" t="str">
            <v>DOHCLS</v>
          </cell>
          <cell r="D1279" t="str">
            <v>T</v>
          </cell>
          <cell r="E1279" t="str">
            <v xml:space="preserve">CLS - DEPARTMENT OF HEALTH                        </v>
          </cell>
          <cell r="F1279" t="str">
            <v>N</v>
          </cell>
          <cell r="G1279" t="str">
            <v>N</v>
          </cell>
          <cell r="H1279" t="str">
            <v>N</v>
          </cell>
          <cell r="I1279" t="str">
            <v>N</v>
          </cell>
          <cell r="J1279" t="str">
            <v>N</v>
          </cell>
          <cell r="K1279" t="str">
            <v>N</v>
          </cell>
          <cell r="L1279" t="str">
            <v>N</v>
          </cell>
          <cell r="M1279" t="str">
            <v>N</v>
          </cell>
          <cell r="N1279" t="str">
            <v>N</v>
          </cell>
          <cell r="O1279" t="str">
            <v>N</v>
          </cell>
          <cell r="P1279" t="str">
            <v>N</v>
          </cell>
          <cell r="Q1279" t="str">
            <v>N</v>
          </cell>
          <cell r="R1279">
            <v>0</v>
          </cell>
        </row>
        <row r="1280">
          <cell r="A1280" t="str">
            <v>FTRLUX</v>
          </cell>
          <cell r="B1280" t="str">
            <v xml:space="preserve">Birmingham Womens NHS Foundation Trust            </v>
          </cell>
          <cell r="C1280" t="str">
            <v>DOHCLS</v>
          </cell>
          <cell r="D1280" t="str">
            <v>T</v>
          </cell>
          <cell r="E1280" t="str">
            <v xml:space="preserve">CLS - DEPARTMENT OF HEALTH                        </v>
          </cell>
          <cell r="F1280" t="str">
            <v>N</v>
          </cell>
          <cell r="G1280" t="str">
            <v>N</v>
          </cell>
          <cell r="H1280" t="str">
            <v>N</v>
          </cell>
          <cell r="I1280" t="str">
            <v>N</v>
          </cell>
          <cell r="J1280" t="str">
            <v>N</v>
          </cell>
          <cell r="K1280" t="str">
            <v>N</v>
          </cell>
          <cell r="L1280" t="str">
            <v>N</v>
          </cell>
          <cell r="M1280" t="str">
            <v>N</v>
          </cell>
          <cell r="N1280" t="str">
            <v>N</v>
          </cell>
          <cell r="O1280" t="str">
            <v>N</v>
          </cell>
          <cell r="P1280" t="str">
            <v>N</v>
          </cell>
          <cell r="Q1280" t="str">
            <v>N</v>
          </cell>
          <cell r="R1280">
            <v>0</v>
          </cell>
        </row>
        <row r="1281">
          <cell r="A1281" t="str">
            <v>FTRM1X</v>
          </cell>
          <cell r="B1281" t="str">
            <v xml:space="preserve">Norfolk &amp; Norwich University Hosp NHS Found Trust </v>
          </cell>
          <cell r="C1281" t="str">
            <v>DOHCLS</v>
          </cell>
          <cell r="D1281" t="str">
            <v>T</v>
          </cell>
          <cell r="E1281" t="str">
            <v xml:space="preserve">CLS - DEPARTMENT OF HEALTH                        </v>
          </cell>
          <cell r="F1281" t="str">
            <v>N</v>
          </cell>
          <cell r="G1281" t="str">
            <v>N</v>
          </cell>
          <cell r="H1281" t="str">
            <v>N</v>
          </cell>
          <cell r="I1281" t="str">
            <v>N</v>
          </cell>
          <cell r="J1281" t="str">
            <v>N</v>
          </cell>
          <cell r="K1281" t="str">
            <v>N</v>
          </cell>
          <cell r="L1281" t="str">
            <v>N</v>
          </cell>
          <cell r="M1281" t="str">
            <v>N</v>
          </cell>
          <cell r="N1281" t="str">
            <v>N</v>
          </cell>
          <cell r="O1281" t="str">
            <v>N</v>
          </cell>
          <cell r="P1281" t="str">
            <v>N</v>
          </cell>
          <cell r="Q1281" t="str">
            <v>N</v>
          </cell>
          <cell r="R1281">
            <v>0</v>
          </cell>
        </row>
        <row r="1282">
          <cell r="A1282" t="str">
            <v>FTRM2X</v>
          </cell>
          <cell r="B1282" t="str">
            <v xml:space="preserve">Univ Hosp of South Manchester NHS Found Trust     </v>
          </cell>
          <cell r="C1282" t="str">
            <v>DOHCLS</v>
          </cell>
          <cell r="D1282" t="str">
            <v>T</v>
          </cell>
          <cell r="E1282" t="str">
            <v xml:space="preserve">CLS - DEPARTMENT OF HEALTH                        </v>
          </cell>
          <cell r="F1282" t="str">
            <v>N</v>
          </cell>
          <cell r="G1282" t="str">
            <v>N</v>
          </cell>
          <cell r="H1282" t="str">
            <v>N</v>
          </cell>
          <cell r="I1282" t="str">
            <v>N</v>
          </cell>
          <cell r="J1282" t="str">
            <v>N</v>
          </cell>
          <cell r="K1282" t="str">
            <v>N</v>
          </cell>
          <cell r="L1282" t="str">
            <v>N</v>
          </cell>
          <cell r="M1282" t="str">
            <v>N</v>
          </cell>
          <cell r="N1282" t="str">
            <v>N</v>
          </cell>
          <cell r="O1282" t="str">
            <v>N</v>
          </cell>
          <cell r="P1282" t="str">
            <v>N</v>
          </cell>
          <cell r="Q1282" t="str">
            <v>N</v>
          </cell>
          <cell r="R1282">
            <v>0</v>
          </cell>
        </row>
        <row r="1283">
          <cell r="A1283" t="str">
            <v>FTRM3X</v>
          </cell>
          <cell r="B1283" t="str">
            <v xml:space="preserve">Salford Royal NHS Foundation Trust                </v>
          </cell>
          <cell r="C1283" t="str">
            <v>DOHCLS</v>
          </cell>
          <cell r="D1283" t="str">
            <v>T</v>
          </cell>
          <cell r="E1283" t="str">
            <v xml:space="preserve">CLS - DEPARTMENT OF HEALTH                        </v>
          </cell>
          <cell r="F1283" t="str">
            <v>N</v>
          </cell>
          <cell r="G1283" t="str">
            <v>N</v>
          </cell>
          <cell r="H1283" t="str">
            <v>N</v>
          </cell>
          <cell r="I1283" t="str">
            <v>N</v>
          </cell>
          <cell r="J1283" t="str">
            <v>N</v>
          </cell>
          <cell r="K1283" t="str">
            <v>N</v>
          </cell>
          <cell r="L1283" t="str">
            <v>N</v>
          </cell>
          <cell r="M1283" t="str">
            <v>N</v>
          </cell>
          <cell r="N1283" t="str">
            <v>N</v>
          </cell>
          <cell r="O1283" t="str">
            <v>N</v>
          </cell>
          <cell r="P1283" t="str">
            <v>N</v>
          </cell>
          <cell r="Q1283" t="str">
            <v>N</v>
          </cell>
          <cell r="R1283">
            <v>0</v>
          </cell>
        </row>
        <row r="1284">
          <cell r="A1284" t="str">
            <v>FTRMCX</v>
          </cell>
          <cell r="B1284" t="str">
            <v xml:space="preserve">Royal Bolton Hospital NHS Foundation Trust        </v>
          </cell>
          <cell r="C1284" t="str">
            <v>DOHCLS</v>
          </cell>
          <cell r="D1284" t="str">
            <v>T</v>
          </cell>
          <cell r="E1284" t="str">
            <v xml:space="preserve">CLS - DEPARTMENT OF HEALTH                        </v>
          </cell>
          <cell r="F1284" t="str">
            <v>N</v>
          </cell>
          <cell r="G1284" t="str">
            <v>N</v>
          </cell>
          <cell r="H1284" t="str">
            <v>N</v>
          </cell>
          <cell r="I1284" t="str">
            <v>N</v>
          </cell>
          <cell r="J1284" t="str">
            <v>N</v>
          </cell>
          <cell r="K1284" t="str">
            <v>N</v>
          </cell>
          <cell r="L1284" t="str">
            <v>N</v>
          </cell>
          <cell r="M1284" t="str">
            <v>N</v>
          </cell>
          <cell r="N1284" t="str">
            <v>N</v>
          </cell>
          <cell r="O1284" t="str">
            <v>N</v>
          </cell>
          <cell r="P1284" t="str">
            <v>N</v>
          </cell>
          <cell r="Q1284" t="str">
            <v>N</v>
          </cell>
          <cell r="R1284">
            <v>0</v>
          </cell>
        </row>
        <row r="1285">
          <cell r="A1285" t="str">
            <v>FTRMPX</v>
          </cell>
          <cell r="B1285" t="str">
            <v xml:space="preserve">Tameside Hospital NHS Foundation Trust            </v>
          </cell>
          <cell r="C1285" t="str">
            <v>DOHCLS</v>
          </cell>
          <cell r="D1285" t="str">
            <v>T</v>
          </cell>
          <cell r="E1285" t="str">
            <v xml:space="preserve">CLS - DEPARTMENT OF HEALTH                        </v>
          </cell>
          <cell r="F1285" t="str">
            <v>N</v>
          </cell>
          <cell r="G1285" t="str">
            <v>N</v>
          </cell>
          <cell r="H1285" t="str">
            <v>N</v>
          </cell>
          <cell r="I1285" t="str">
            <v>N</v>
          </cell>
          <cell r="J1285" t="str">
            <v>N</v>
          </cell>
          <cell r="K1285" t="str">
            <v>N</v>
          </cell>
          <cell r="L1285" t="str">
            <v>N</v>
          </cell>
          <cell r="M1285" t="str">
            <v>N</v>
          </cell>
          <cell r="N1285" t="str">
            <v>N</v>
          </cell>
          <cell r="O1285" t="str">
            <v>N</v>
          </cell>
          <cell r="P1285" t="str">
            <v>N</v>
          </cell>
          <cell r="Q1285" t="str">
            <v>N</v>
          </cell>
          <cell r="R1285">
            <v>0</v>
          </cell>
        </row>
        <row r="1286">
          <cell r="A1286" t="str">
            <v>FTRMYX</v>
          </cell>
          <cell r="B1286" t="str">
            <v xml:space="preserve">Norfolk &amp; Waveney Mental Health NHS Found Trust   </v>
          </cell>
          <cell r="C1286" t="str">
            <v>DOHCLS</v>
          </cell>
          <cell r="D1286" t="str">
            <v>T</v>
          </cell>
          <cell r="E1286" t="str">
            <v xml:space="preserve">CLS - DEPARTMENT OF HEALTH                        </v>
          </cell>
          <cell r="F1286" t="str">
            <v>N</v>
          </cell>
          <cell r="G1286" t="str">
            <v>N</v>
          </cell>
          <cell r="H1286" t="str">
            <v>N</v>
          </cell>
          <cell r="I1286" t="str">
            <v>N</v>
          </cell>
          <cell r="J1286" t="str">
            <v>N</v>
          </cell>
          <cell r="K1286" t="str">
            <v>N</v>
          </cell>
          <cell r="L1286" t="str">
            <v>N</v>
          </cell>
          <cell r="M1286" t="str">
            <v>N</v>
          </cell>
          <cell r="N1286" t="str">
            <v>N</v>
          </cell>
          <cell r="O1286" t="str">
            <v>N</v>
          </cell>
          <cell r="P1286" t="str">
            <v>N</v>
          </cell>
          <cell r="Q1286" t="str">
            <v>N</v>
          </cell>
          <cell r="R1286">
            <v>0</v>
          </cell>
        </row>
        <row r="1287">
          <cell r="A1287" t="str">
            <v>FTRN3X</v>
          </cell>
          <cell r="B1287" t="str">
            <v xml:space="preserve">Great Western Hospitals NHS Foundation Trust      </v>
          </cell>
          <cell r="C1287" t="str">
            <v>DOHCLS</v>
          </cell>
          <cell r="D1287" t="str">
            <v>T</v>
          </cell>
          <cell r="E1287" t="str">
            <v xml:space="preserve">CLS - DEPARTMENT OF HEALTH                        </v>
          </cell>
          <cell r="F1287" t="str">
            <v>N</v>
          </cell>
          <cell r="G1287" t="str">
            <v>N</v>
          </cell>
          <cell r="H1287" t="str">
            <v>N</v>
          </cell>
          <cell r="I1287" t="str">
            <v>N</v>
          </cell>
          <cell r="J1287" t="str">
            <v>N</v>
          </cell>
          <cell r="K1287" t="str">
            <v>N</v>
          </cell>
          <cell r="L1287" t="str">
            <v>N</v>
          </cell>
          <cell r="M1287" t="str">
            <v>N</v>
          </cell>
          <cell r="N1287" t="str">
            <v>N</v>
          </cell>
          <cell r="O1287" t="str">
            <v>N</v>
          </cell>
          <cell r="P1287" t="str">
            <v>N</v>
          </cell>
          <cell r="Q1287" t="str">
            <v>N</v>
          </cell>
          <cell r="R1287">
            <v>0</v>
          </cell>
        </row>
        <row r="1288">
          <cell r="A1288" t="str">
            <v>FTRNAX</v>
          </cell>
          <cell r="B1288" t="str">
            <v>The Dudley Group of Hospitals NHS Foundation Trust</v>
          </cell>
          <cell r="C1288" t="str">
            <v>DOHCLS</v>
          </cell>
          <cell r="D1288" t="str">
            <v>T</v>
          </cell>
          <cell r="E1288" t="str">
            <v xml:space="preserve">CLS - DEPARTMENT OF HEALTH                        </v>
          </cell>
          <cell r="F1288" t="str">
            <v>N</v>
          </cell>
          <cell r="G1288" t="str">
            <v>N</v>
          </cell>
          <cell r="H1288" t="str">
            <v>N</v>
          </cell>
          <cell r="I1288" t="str">
            <v>N</v>
          </cell>
          <cell r="J1288" t="str">
            <v>N</v>
          </cell>
          <cell r="K1288" t="str">
            <v>N</v>
          </cell>
          <cell r="L1288" t="str">
            <v>N</v>
          </cell>
          <cell r="M1288" t="str">
            <v>N</v>
          </cell>
          <cell r="N1288" t="str">
            <v>N</v>
          </cell>
          <cell r="O1288" t="str">
            <v>N</v>
          </cell>
          <cell r="P1288" t="str">
            <v>N</v>
          </cell>
          <cell r="Q1288" t="str">
            <v>N</v>
          </cell>
          <cell r="R1288">
            <v>0</v>
          </cell>
        </row>
        <row r="1289">
          <cell r="A1289" t="str">
            <v>FTRNKX</v>
          </cell>
          <cell r="B1289" t="str">
            <v xml:space="preserve">Tavistock and Portman NHS Foundation Trust        </v>
          </cell>
          <cell r="C1289" t="str">
            <v>DOHCLS</v>
          </cell>
          <cell r="D1289" t="str">
            <v>T</v>
          </cell>
          <cell r="E1289" t="str">
            <v xml:space="preserve">CLS - DEPARTMENT OF HEALTH                        </v>
          </cell>
          <cell r="F1289" t="str">
            <v>N</v>
          </cell>
          <cell r="G1289" t="str">
            <v>N</v>
          </cell>
          <cell r="H1289" t="str">
            <v>N</v>
          </cell>
          <cell r="I1289" t="str">
            <v>N</v>
          </cell>
          <cell r="J1289" t="str">
            <v>N</v>
          </cell>
          <cell r="K1289" t="str">
            <v>N</v>
          </cell>
          <cell r="L1289" t="str">
            <v>N</v>
          </cell>
          <cell r="M1289" t="str">
            <v>N</v>
          </cell>
          <cell r="N1289" t="str">
            <v>N</v>
          </cell>
          <cell r="O1289" t="str">
            <v>N</v>
          </cell>
          <cell r="P1289" t="str">
            <v>N</v>
          </cell>
          <cell r="Q1289" t="str">
            <v>N</v>
          </cell>
          <cell r="R1289">
            <v>0</v>
          </cell>
        </row>
        <row r="1290">
          <cell r="A1290" t="str">
            <v>FTRNNX</v>
          </cell>
          <cell r="B1290" t="str">
            <v xml:space="preserve">Cumbria Partnership NHS Foundation Trust          </v>
          </cell>
          <cell r="C1290" t="str">
            <v>DOHCLS</v>
          </cell>
          <cell r="D1290" t="str">
            <v>T</v>
          </cell>
          <cell r="E1290" t="str">
            <v xml:space="preserve">CLS - DEPARTMENT OF HEALTH                        </v>
          </cell>
          <cell r="F1290" t="str">
            <v>N</v>
          </cell>
          <cell r="G1290" t="str">
            <v>N</v>
          </cell>
          <cell r="H1290" t="str">
            <v>N</v>
          </cell>
          <cell r="I1290" t="str">
            <v>N</v>
          </cell>
          <cell r="J1290" t="str">
            <v>N</v>
          </cell>
          <cell r="K1290" t="str">
            <v>N</v>
          </cell>
          <cell r="L1290" t="str">
            <v>N</v>
          </cell>
          <cell r="M1290" t="str">
            <v>N</v>
          </cell>
          <cell r="N1290" t="str">
            <v>N</v>
          </cell>
          <cell r="O1290" t="str">
            <v>N</v>
          </cell>
          <cell r="P1290" t="str">
            <v>N</v>
          </cell>
          <cell r="Q1290" t="str">
            <v>N</v>
          </cell>
          <cell r="R1290">
            <v>0</v>
          </cell>
        </row>
        <row r="1291">
          <cell r="A1291" t="str">
            <v>FTRNQX</v>
          </cell>
          <cell r="B1291" t="str">
            <v xml:space="preserve">Kettering General Hospital FT                     </v>
          </cell>
          <cell r="C1291" t="str">
            <v>DOHCLS</v>
          </cell>
          <cell r="D1291" t="str">
            <v>T</v>
          </cell>
          <cell r="E1291" t="str">
            <v xml:space="preserve">CLS - DEPARTMENT OF HEALTH                        </v>
          </cell>
          <cell r="F1291" t="str">
            <v>N</v>
          </cell>
          <cell r="G1291" t="str">
            <v>N</v>
          </cell>
          <cell r="H1291" t="str">
            <v>N</v>
          </cell>
          <cell r="I1291" t="str">
            <v>N</v>
          </cell>
          <cell r="J1291" t="str">
            <v>N</v>
          </cell>
          <cell r="K1291" t="str">
            <v>N</v>
          </cell>
          <cell r="L1291" t="str">
            <v>N</v>
          </cell>
          <cell r="M1291" t="str">
            <v>N</v>
          </cell>
          <cell r="N1291" t="str">
            <v>N</v>
          </cell>
          <cell r="O1291" t="str">
            <v>N</v>
          </cell>
          <cell r="P1291" t="str">
            <v>N</v>
          </cell>
          <cell r="Q1291" t="str">
            <v>N</v>
          </cell>
          <cell r="R1291">
            <v>0</v>
          </cell>
        </row>
        <row r="1292">
          <cell r="A1292" t="str">
            <v>FTRNUX</v>
          </cell>
          <cell r="B1292" t="str">
            <v xml:space="preserve">Oxfordshire &amp; Bucks Mental Health NHS Found Trust </v>
          </cell>
          <cell r="C1292" t="str">
            <v>DOHCLS</v>
          </cell>
          <cell r="D1292" t="str">
            <v>T</v>
          </cell>
          <cell r="E1292" t="str">
            <v xml:space="preserve">CLS - DEPARTMENT OF HEALTH                        </v>
          </cell>
          <cell r="F1292" t="str">
            <v>N</v>
          </cell>
          <cell r="G1292" t="str">
            <v>N</v>
          </cell>
          <cell r="H1292" t="str">
            <v>N</v>
          </cell>
          <cell r="I1292" t="str">
            <v>N</v>
          </cell>
          <cell r="J1292" t="str">
            <v>N</v>
          </cell>
          <cell r="K1292" t="str">
            <v>N</v>
          </cell>
          <cell r="L1292" t="str">
            <v>N</v>
          </cell>
          <cell r="M1292" t="str">
            <v>N</v>
          </cell>
          <cell r="N1292" t="str">
            <v>N</v>
          </cell>
          <cell r="O1292" t="str">
            <v>N</v>
          </cell>
          <cell r="P1292" t="str">
            <v>N</v>
          </cell>
          <cell r="Q1292" t="str">
            <v>N</v>
          </cell>
          <cell r="R1292">
            <v>0</v>
          </cell>
        </row>
        <row r="1293">
          <cell r="A1293" t="str">
            <v>FTRNZX</v>
          </cell>
          <cell r="B1293" t="str">
            <v xml:space="preserve">Salisbury NHS Foundation Trust                    </v>
          </cell>
          <cell r="C1293" t="str">
            <v>DOHCLS</v>
          </cell>
          <cell r="D1293" t="str">
            <v>T</v>
          </cell>
          <cell r="E1293" t="str">
            <v xml:space="preserve">CLS - DEPARTMENT OF HEALTH                        </v>
          </cell>
          <cell r="F1293" t="str">
            <v>N</v>
          </cell>
          <cell r="G1293" t="str">
            <v>N</v>
          </cell>
          <cell r="H1293" t="str">
            <v>N</v>
          </cell>
          <cell r="I1293" t="str">
            <v>N</v>
          </cell>
          <cell r="J1293" t="str">
            <v>N</v>
          </cell>
          <cell r="K1293" t="str">
            <v>N</v>
          </cell>
          <cell r="L1293" t="str">
            <v>N</v>
          </cell>
          <cell r="M1293" t="str">
            <v>N</v>
          </cell>
          <cell r="N1293" t="str">
            <v>N</v>
          </cell>
          <cell r="O1293" t="str">
            <v>N</v>
          </cell>
          <cell r="P1293" t="str">
            <v>N</v>
          </cell>
          <cell r="Q1293" t="str">
            <v>N</v>
          </cell>
          <cell r="R1293">
            <v>0</v>
          </cell>
        </row>
        <row r="1294">
          <cell r="A1294" t="str">
            <v>FTRP1X</v>
          </cell>
          <cell r="B1294" t="str">
            <v xml:space="preserve">Northamptonshire Healthcare NHS Foundation Trust  </v>
          </cell>
          <cell r="C1294" t="str">
            <v>DOHCLS</v>
          </cell>
          <cell r="D1294" t="str">
            <v>T</v>
          </cell>
          <cell r="E1294" t="str">
            <v xml:space="preserve">CLS - DEPARTMENT OF HEALTH                        </v>
          </cell>
          <cell r="F1294" t="str">
            <v>N</v>
          </cell>
          <cell r="G1294" t="str">
            <v>N</v>
          </cell>
          <cell r="H1294" t="str">
            <v>N</v>
          </cell>
          <cell r="I1294" t="str">
            <v>N</v>
          </cell>
          <cell r="J1294" t="str">
            <v>N</v>
          </cell>
          <cell r="K1294" t="str">
            <v>N</v>
          </cell>
          <cell r="L1294" t="str">
            <v>N</v>
          </cell>
          <cell r="M1294" t="str">
            <v>N</v>
          </cell>
          <cell r="N1294" t="str">
            <v>N</v>
          </cell>
          <cell r="O1294" t="str">
            <v>N</v>
          </cell>
          <cell r="P1294" t="str">
            <v>N</v>
          </cell>
          <cell r="Q1294" t="str">
            <v>N</v>
          </cell>
          <cell r="R1294">
            <v>0</v>
          </cell>
        </row>
        <row r="1295">
          <cell r="A1295" t="str">
            <v>FTRP4X</v>
          </cell>
          <cell r="B1295" t="str">
            <v xml:space="preserve">Great Ormond Street Hospital for Children NHS FT  </v>
          </cell>
          <cell r="C1295" t="str">
            <v>DOHCLS</v>
          </cell>
          <cell r="D1295" t="str">
            <v>T</v>
          </cell>
          <cell r="E1295" t="str">
            <v xml:space="preserve">CLS - DEPARTMENT OF HEALTH                        </v>
          </cell>
          <cell r="F1295" t="str">
            <v>N</v>
          </cell>
          <cell r="G1295" t="str">
            <v>N</v>
          </cell>
          <cell r="H1295" t="str">
            <v>N</v>
          </cell>
          <cell r="I1295" t="str">
            <v>N</v>
          </cell>
          <cell r="J1295" t="str">
            <v>N</v>
          </cell>
          <cell r="K1295" t="str">
            <v>N</v>
          </cell>
          <cell r="L1295" t="str">
            <v>N</v>
          </cell>
          <cell r="M1295" t="str">
            <v>N</v>
          </cell>
          <cell r="N1295" t="str">
            <v>N</v>
          </cell>
          <cell r="O1295" t="str">
            <v>N</v>
          </cell>
          <cell r="P1295" t="str">
            <v>N</v>
          </cell>
          <cell r="Q1295" t="str">
            <v>N</v>
          </cell>
          <cell r="R1295">
            <v>0</v>
          </cell>
        </row>
        <row r="1296">
          <cell r="A1296" t="str">
            <v>FTRP5X</v>
          </cell>
          <cell r="B1296" t="str">
            <v xml:space="preserve">Doncaster &amp; Bassetlaw Hosp NHS Foundation Trust   </v>
          </cell>
          <cell r="C1296" t="str">
            <v>DOHCLS</v>
          </cell>
          <cell r="D1296" t="str">
            <v>T</v>
          </cell>
          <cell r="E1296" t="str">
            <v xml:space="preserve">CLS - DEPARTMENT OF HEALTH                        </v>
          </cell>
          <cell r="F1296" t="str">
            <v>N</v>
          </cell>
          <cell r="G1296" t="str">
            <v>N</v>
          </cell>
          <cell r="H1296" t="str">
            <v>N</v>
          </cell>
          <cell r="I1296" t="str">
            <v>N</v>
          </cell>
          <cell r="J1296" t="str">
            <v>N</v>
          </cell>
          <cell r="K1296" t="str">
            <v>N</v>
          </cell>
          <cell r="L1296" t="str">
            <v>N</v>
          </cell>
          <cell r="M1296" t="str">
            <v>N</v>
          </cell>
          <cell r="N1296" t="str">
            <v>N</v>
          </cell>
          <cell r="O1296" t="str">
            <v>N</v>
          </cell>
          <cell r="P1296" t="str">
            <v>N</v>
          </cell>
          <cell r="Q1296" t="str">
            <v>N</v>
          </cell>
          <cell r="R1296">
            <v>0</v>
          </cell>
        </row>
        <row r="1297">
          <cell r="A1297" t="str">
            <v>FTRP6X</v>
          </cell>
          <cell r="B1297" t="str">
            <v>Moorfields Eye Hospital NHSFT</v>
          </cell>
          <cell r="C1297" t="str">
            <v>DOHCLS</v>
          </cell>
          <cell r="D1297" t="str">
            <v>T</v>
          </cell>
          <cell r="E1297" t="str">
            <v xml:space="preserve">CLS - DEPARTMENT OF HEALTH                        </v>
          </cell>
          <cell r="F1297" t="str">
            <v>N</v>
          </cell>
          <cell r="G1297" t="str">
            <v>N</v>
          </cell>
          <cell r="H1297" t="str">
            <v>N</v>
          </cell>
          <cell r="I1297" t="str">
            <v>N</v>
          </cell>
          <cell r="J1297" t="str">
            <v>N</v>
          </cell>
          <cell r="K1297" t="str">
            <v>N</v>
          </cell>
          <cell r="L1297" t="str">
            <v>N</v>
          </cell>
          <cell r="M1297" t="str">
            <v>N</v>
          </cell>
          <cell r="N1297" t="str">
            <v>N</v>
          </cell>
          <cell r="O1297" t="str">
            <v>N</v>
          </cell>
          <cell r="P1297" t="str">
            <v>N</v>
          </cell>
          <cell r="Q1297" t="str">
            <v>N</v>
          </cell>
          <cell r="R1297">
            <v>0</v>
          </cell>
        </row>
        <row r="1298">
          <cell r="A1298" t="str">
            <v>FTRP7X</v>
          </cell>
          <cell r="B1298" t="str">
            <v xml:space="preserve">Lincolnshire Partnership NHS Foundation Trust     </v>
          </cell>
          <cell r="C1298" t="str">
            <v>DOHCLS</v>
          </cell>
          <cell r="D1298" t="str">
            <v>T</v>
          </cell>
          <cell r="E1298" t="str">
            <v xml:space="preserve">CLS - DEPARTMENT OF HEALTH                        </v>
          </cell>
          <cell r="F1298" t="str">
            <v>N</v>
          </cell>
          <cell r="G1298" t="str">
            <v>N</v>
          </cell>
          <cell r="H1298" t="str">
            <v>N</v>
          </cell>
          <cell r="I1298" t="str">
            <v>N</v>
          </cell>
          <cell r="J1298" t="str">
            <v>N</v>
          </cell>
          <cell r="K1298" t="str">
            <v>N</v>
          </cell>
          <cell r="L1298" t="str">
            <v>N</v>
          </cell>
          <cell r="M1298" t="str">
            <v>N</v>
          </cell>
          <cell r="N1298" t="str">
            <v>N</v>
          </cell>
          <cell r="O1298" t="str">
            <v>N</v>
          </cell>
          <cell r="P1298" t="str">
            <v>N</v>
          </cell>
          <cell r="Q1298" t="str">
            <v>N</v>
          </cell>
          <cell r="R1298">
            <v>0</v>
          </cell>
        </row>
        <row r="1299">
          <cell r="A1299" t="str">
            <v>FTRPAX</v>
          </cell>
          <cell r="B1299" t="str">
            <v xml:space="preserve">Medway FT                                         </v>
          </cell>
          <cell r="C1299" t="str">
            <v>DOHCLS</v>
          </cell>
          <cell r="D1299" t="str">
            <v>T</v>
          </cell>
          <cell r="E1299" t="str">
            <v xml:space="preserve">CLS - DEPARTMENT OF HEALTH                        </v>
          </cell>
          <cell r="F1299" t="str">
            <v>N</v>
          </cell>
          <cell r="G1299" t="str">
            <v>N</v>
          </cell>
          <cell r="H1299" t="str">
            <v>N</v>
          </cell>
          <cell r="I1299" t="str">
            <v>N</v>
          </cell>
          <cell r="J1299" t="str">
            <v>N</v>
          </cell>
          <cell r="K1299" t="str">
            <v>N</v>
          </cell>
          <cell r="L1299" t="str">
            <v>N</v>
          </cell>
          <cell r="M1299" t="str">
            <v>N</v>
          </cell>
          <cell r="N1299" t="str">
            <v>N</v>
          </cell>
          <cell r="O1299" t="str">
            <v>N</v>
          </cell>
          <cell r="P1299" t="str">
            <v>N</v>
          </cell>
          <cell r="Q1299" t="str">
            <v>N</v>
          </cell>
          <cell r="R1299">
            <v>0</v>
          </cell>
        </row>
        <row r="1300">
          <cell r="A1300" t="str">
            <v>FTRPCX</v>
          </cell>
          <cell r="B1300" t="str">
            <v xml:space="preserve">The Queen Victoria Hospital FT                    </v>
          </cell>
          <cell r="C1300" t="str">
            <v>DOHCLS</v>
          </cell>
          <cell r="D1300" t="str">
            <v>T</v>
          </cell>
          <cell r="E1300" t="str">
            <v xml:space="preserve">CLS - DEPARTMENT OF HEALTH                        </v>
          </cell>
          <cell r="F1300" t="str">
            <v>N</v>
          </cell>
          <cell r="G1300" t="str">
            <v>N</v>
          </cell>
          <cell r="H1300" t="str">
            <v>N</v>
          </cell>
          <cell r="I1300" t="str">
            <v>N</v>
          </cell>
          <cell r="J1300" t="str">
            <v>N</v>
          </cell>
          <cell r="K1300" t="str">
            <v>N</v>
          </cell>
          <cell r="L1300" t="str">
            <v>N</v>
          </cell>
          <cell r="M1300" t="str">
            <v>N</v>
          </cell>
          <cell r="N1300" t="str">
            <v>N</v>
          </cell>
          <cell r="O1300" t="str">
            <v>N</v>
          </cell>
          <cell r="P1300" t="str">
            <v>N</v>
          </cell>
          <cell r="Q1300" t="str">
            <v>N</v>
          </cell>
          <cell r="R1300">
            <v>0</v>
          </cell>
        </row>
        <row r="1301">
          <cell r="A1301" t="str">
            <v>FTRPGX</v>
          </cell>
          <cell r="B1301" t="str">
            <v xml:space="preserve">Oxleas NHS Foundation Trust                       </v>
          </cell>
          <cell r="C1301" t="str">
            <v>DOHCLS</v>
          </cell>
          <cell r="D1301" t="str">
            <v>T</v>
          </cell>
          <cell r="E1301" t="str">
            <v xml:space="preserve">CLS - DEPARTMENT OF HEALTH                        </v>
          </cell>
          <cell r="F1301" t="str">
            <v>N</v>
          </cell>
          <cell r="G1301" t="str">
            <v>N</v>
          </cell>
          <cell r="H1301" t="str">
            <v>N</v>
          </cell>
          <cell r="I1301" t="str">
            <v>N</v>
          </cell>
          <cell r="J1301" t="str">
            <v>N</v>
          </cell>
          <cell r="K1301" t="str">
            <v>N</v>
          </cell>
          <cell r="L1301" t="str">
            <v>N</v>
          </cell>
          <cell r="M1301" t="str">
            <v>N</v>
          </cell>
          <cell r="N1301" t="str">
            <v>N</v>
          </cell>
          <cell r="O1301" t="str">
            <v>N</v>
          </cell>
          <cell r="P1301" t="str">
            <v>N</v>
          </cell>
          <cell r="Q1301" t="str">
            <v>N</v>
          </cell>
          <cell r="R1301">
            <v>0</v>
          </cell>
        </row>
        <row r="1302">
          <cell r="A1302" t="str">
            <v>FTRPYX</v>
          </cell>
          <cell r="B1302" t="str">
            <v>The Royal Marsden NHSFT</v>
          </cell>
          <cell r="C1302" t="str">
            <v>DOHCLS</v>
          </cell>
          <cell r="D1302" t="str">
            <v>T</v>
          </cell>
          <cell r="E1302" t="str">
            <v xml:space="preserve">CLS - DEPARTMENT OF HEALTH                        </v>
          </cell>
          <cell r="F1302" t="str">
            <v>N</v>
          </cell>
          <cell r="G1302" t="str">
            <v>N</v>
          </cell>
          <cell r="H1302" t="str">
            <v>N</v>
          </cell>
          <cell r="I1302" t="str">
            <v>N</v>
          </cell>
          <cell r="J1302" t="str">
            <v>N</v>
          </cell>
          <cell r="K1302" t="str">
            <v>N</v>
          </cell>
          <cell r="L1302" t="str">
            <v>N</v>
          </cell>
          <cell r="M1302" t="str">
            <v>N</v>
          </cell>
          <cell r="N1302" t="str">
            <v>N</v>
          </cell>
          <cell r="O1302" t="str">
            <v>N</v>
          </cell>
          <cell r="P1302" t="str">
            <v>N</v>
          </cell>
          <cell r="Q1302" t="str">
            <v>N</v>
          </cell>
          <cell r="R1302">
            <v>0</v>
          </cell>
        </row>
        <row r="1303">
          <cell r="A1303" t="str">
            <v>FTRQ3X</v>
          </cell>
          <cell r="B1303" t="str">
            <v>Birmingham Childrens Hospital NHS Foundation Trust</v>
          </cell>
          <cell r="C1303" t="str">
            <v>DOHCLS</v>
          </cell>
          <cell r="D1303" t="str">
            <v>T</v>
          </cell>
          <cell r="E1303" t="str">
            <v xml:space="preserve">CLS - DEPARTMENT OF HEALTH                        </v>
          </cell>
          <cell r="F1303" t="str">
            <v>N</v>
          </cell>
          <cell r="G1303" t="str">
            <v>N</v>
          </cell>
          <cell r="H1303" t="str">
            <v>N</v>
          </cell>
          <cell r="I1303" t="str">
            <v>N</v>
          </cell>
          <cell r="J1303" t="str">
            <v>N</v>
          </cell>
          <cell r="K1303" t="str">
            <v>N</v>
          </cell>
          <cell r="L1303" t="str">
            <v>N</v>
          </cell>
          <cell r="M1303" t="str">
            <v>N</v>
          </cell>
          <cell r="N1303" t="str">
            <v>N</v>
          </cell>
          <cell r="O1303" t="str">
            <v>N</v>
          </cell>
          <cell r="P1303" t="str">
            <v>N</v>
          </cell>
          <cell r="Q1303" t="str">
            <v>N</v>
          </cell>
          <cell r="R1303">
            <v>0</v>
          </cell>
        </row>
        <row r="1304">
          <cell r="A1304" t="str">
            <v>FTRQMX</v>
          </cell>
          <cell r="B1304" t="str">
            <v xml:space="preserve">Chelsea &amp; Westminster Hosp NHS Foundation Trust   </v>
          </cell>
          <cell r="C1304" t="str">
            <v>DOHCLS</v>
          </cell>
          <cell r="D1304" t="str">
            <v>T</v>
          </cell>
          <cell r="E1304" t="str">
            <v xml:space="preserve">CLS - DEPARTMENT OF HEALTH                        </v>
          </cell>
          <cell r="F1304" t="str">
            <v>N</v>
          </cell>
          <cell r="G1304" t="str">
            <v>N</v>
          </cell>
          <cell r="H1304" t="str">
            <v>N</v>
          </cell>
          <cell r="I1304" t="str">
            <v>N</v>
          </cell>
          <cell r="J1304" t="str">
            <v>N</v>
          </cell>
          <cell r="K1304" t="str">
            <v>N</v>
          </cell>
          <cell r="L1304" t="str">
            <v>N</v>
          </cell>
          <cell r="M1304" t="str">
            <v>N</v>
          </cell>
          <cell r="N1304" t="str">
            <v>N</v>
          </cell>
          <cell r="O1304" t="str">
            <v>N</v>
          </cell>
          <cell r="P1304" t="str">
            <v>N</v>
          </cell>
          <cell r="Q1304" t="str">
            <v>N</v>
          </cell>
          <cell r="R1304">
            <v>0</v>
          </cell>
        </row>
        <row r="1305">
          <cell r="A1305" t="str">
            <v>FTRQXX</v>
          </cell>
          <cell r="B1305" t="str">
            <v xml:space="preserve">Homerton University Hospital FT                   </v>
          </cell>
          <cell r="C1305" t="str">
            <v>DOHCLS</v>
          </cell>
          <cell r="D1305" t="str">
            <v>T</v>
          </cell>
          <cell r="E1305" t="str">
            <v xml:space="preserve">CLS - DEPARTMENT OF HEALTH                        </v>
          </cell>
          <cell r="F1305" t="str">
            <v>N</v>
          </cell>
          <cell r="G1305" t="str">
            <v>N</v>
          </cell>
          <cell r="H1305" t="str">
            <v>N</v>
          </cell>
          <cell r="I1305" t="str">
            <v>N</v>
          </cell>
          <cell r="J1305" t="str">
            <v>N</v>
          </cell>
          <cell r="K1305" t="str">
            <v>N</v>
          </cell>
          <cell r="L1305" t="str">
            <v>N</v>
          </cell>
          <cell r="M1305" t="str">
            <v>N</v>
          </cell>
          <cell r="N1305" t="str">
            <v>N</v>
          </cell>
          <cell r="O1305" t="str">
            <v>N</v>
          </cell>
          <cell r="P1305" t="str">
            <v>N</v>
          </cell>
          <cell r="Q1305" t="str">
            <v>N</v>
          </cell>
          <cell r="R1305">
            <v>0</v>
          </cell>
        </row>
        <row r="1306">
          <cell r="A1306" t="str">
            <v>FTRR1X</v>
          </cell>
          <cell r="B1306" t="str">
            <v xml:space="preserve">Heart of England NHS Foundation Trust             </v>
          </cell>
          <cell r="C1306" t="str">
            <v>DOHCLS</v>
          </cell>
          <cell r="D1306" t="str">
            <v>T</v>
          </cell>
          <cell r="E1306" t="str">
            <v xml:space="preserve">CLS - DEPARTMENT OF HEALTH                        </v>
          </cell>
          <cell r="F1306" t="str">
            <v>N</v>
          </cell>
          <cell r="G1306" t="str">
            <v>N</v>
          </cell>
          <cell r="H1306" t="str">
            <v>N</v>
          </cell>
          <cell r="I1306" t="str">
            <v>N</v>
          </cell>
          <cell r="J1306" t="str">
            <v>N</v>
          </cell>
          <cell r="K1306" t="str">
            <v>N</v>
          </cell>
          <cell r="L1306" t="str">
            <v>N</v>
          </cell>
          <cell r="M1306" t="str">
            <v>N</v>
          </cell>
          <cell r="N1306" t="str">
            <v>N</v>
          </cell>
          <cell r="O1306" t="str">
            <v>N</v>
          </cell>
          <cell r="P1306" t="str">
            <v>N</v>
          </cell>
          <cell r="Q1306" t="str">
            <v>N</v>
          </cell>
          <cell r="R1306">
            <v>0</v>
          </cell>
        </row>
        <row r="1307">
          <cell r="A1307" t="str">
            <v>FTRR7X</v>
          </cell>
          <cell r="B1307" t="str">
            <v xml:space="preserve">Gateshead Health NHS Foundation Trust             </v>
          </cell>
          <cell r="C1307" t="str">
            <v>DOHCLS</v>
          </cell>
          <cell r="D1307" t="str">
            <v>T</v>
          </cell>
          <cell r="E1307" t="str">
            <v xml:space="preserve">CLS - DEPARTMENT OF HEALTH                        </v>
          </cell>
          <cell r="F1307" t="str">
            <v>N</v>
          </cell>
          <cell r="G1307" t="str">
            <v>N</v>
          </cell>
          <cell r="H1307" t="str">
            <v>N</v>
          </cell>
          <cell r="I1307" t="str">
            <v>N</v>
          </cell>
          <cell r="J1307" t="str">
            <v>N</v>
          </cell>
          <cell r="K1307" t="str">
            <v>N</v>
          </cell>
          <cell r="L1307" t="str">
            <v>N</v>
          </cell>
          <cell r="M1307" t="str">
            <v>N</v>
          </cell>
          <cell r="N1307" t="str">
            <v>N</v>
          </cell>
          <cell r="O1307" t="str">
            <v>N</v>
          </cell>
          <cell r="P1307" t="str">
            <v>N</v>
          </cell>
          <cell r="Q1307" t="str">
            <v>N</v>
          </cell>
          <cell r="R1307">
            <v>0</v>
          </cell>
        </row>
        <row r="1308">
          <cell r="A1308" t="str">
            <v>FTRRDX</v>
          </cell>
          <cell r="B1308" t="str">
            <v xml:space="preserve">North Essex Partnership NHS Foundation Trust      </v>
          </cell>
          <cell r="C1308" t="str">
            <v>DOHCLS</v>
          </cell>
          <cell r="D1308" t="str">
            <v>T</v>
          </cell>
          <cell r="E1308" t="str">
            <v xml:space="preserve">CLS - DEPARTMENT OF HEALTH                        </v>
          </cell>
          <cell r="F1308" t="str">
            <v>N</v>
          </cell>
          <cell r="G1308" t="str">
            <v>N</v>
          </cell>
          <cell r="H1308" t="str">
            <v>N</v>
          </cell>
          <cell r="I1308" t="str">
            <v>N</v>
          </cell>
          <cell r="J1308" t="str">
            <v>N</v>
          </cell>
          <cell r="K1308" t="str">
            <v>N</v>
          </cell>
          <cell r="L1308" t="str">
            <v>N</v>
          </cell>
          <cell r="M1308" t="str">
            <v>N</v>
          </cell>
          <cell r="N1308" t="str">
            <v>N</v>
          </cell>
          <cell r="O1308" t="str">
            <v>N</v>
          </cell>
          <cell r="P1308" t="str">
            <v>N</v>
          </cell>
          <cell r="Q1308" t="str">
            <v>N</v>
          </cell>
          <cell r="R1308">
            <v>0</v>
          </cell>
        </row>
        <row r="1309">
          <cell r="A1309" t="str">
            <v>FTRREX</v>
          </cell>
          <cell r="B1309" t="str">
            <v xml:space="preserve">Sth Staff &amp; Shropshire Healthcare NHS Found Trust </v>
          </cell>
          <cell r="C1309" t="str">
            <v>DOHCLS</v>
          </cell>
          <cell r="D1309" t="str">
            <v>T</v>
          </cell>
          <cell r="E1309" t="str">
            <v xml:space="preserve">CLS - DEPARTMENT OF HEALTH                        </v>
          </cell>
          <cell r="F1309" t="str">
            <v>N</v>
          </cell>
          <cell r="G1309" t="str">
            <v>N</v>
          </cell>
          <cell r="H1309" t="str">
            <v>N</v>
          </cell>
          <cell r="I1309" t="str">
            <v>N</v>
          </cell>
          <cell r="J1309" t="str">
            <v>N</v>
          </cell>
          <cell r="K1309" t="str">
            <v>N</v>
          </cell>
          <cell r="L1309" t="str">
            <v>N</v>
          </cell>
          <cell r="M1309" t="str">
            <v>N</v>
          </cell>
          <cell r="N1309" t="str">
            <v>N</v>
          </cell>
          <cell r="O1309" t="str">
            <v>N</v>
          </cell>
          <cell r="P1309" t="str">
            <v>N</v>
          </cell>
          <cell r="Q1309" t="str">
            <v>N</v>
          </cell>
          <cell r="R1309">
            <v>0</v>
          </cell>
        </row>
        <row r="1310">
          <cell r="A1310" t="str">
            <v>FTRRFX</v>
          </cell>
          <cell r="B1310" t="str">
            <v xml:space="preserve">Wrightington Wigan and Leigh NHS Foundation Trust </v>
          </cell>
          <cell r="C1310" t="str">
            <v>DOHCLS</v>
          </cell>
          <cell r="D1310" t="str">
            <v>T</v>
          </cell>
          <cell r="E1310" t="str">
            <v xml:space="preserve">CLS - DEPARTMENT OF HEALTH                        </v>
          </cell>
          <cell r="F1310" t="str">
            <v>N</v>
          </cell>
          <cell r="G1310" t="str">
            <v>N</v>
          </cell>
          <cell r="H1310" t="str">
            <v>N</v>
          </cell>
          <cell r="I1310" t="str">
            <v>N</v>
          </cell>
          <cell r="J1310" t="str">
            <v>N</v>
          </cell>
          <cell r="K1310" t="str">
            <v>N</v>
          </cell>
          <cell r="L1310" t="str">
            <v>N</v>
          </cell>
          <cell r="M1310" t="str">
            <v>N</v>
          </cell>
          <cell r="N1310" t="str">
            <v>N</v>
          </cell>
          <cell r="O1310" t="str">
            <v>N</v>
          </cell>
          <cell r="P1310" t="str">
            <v>N</v>
          </cell>
          <cell r="Q1310" t="str">
            <v>N</v>
          </cell>
          <cell r="R1310">
            <v>0</v>
          </cell>
        </row>
        <row r="1311">
          <cell r="A1311" t="str">
            <v>FTRRJX</v>
          </cell>
          <cell r="B1311" t="str">
            <v xml:space="preserve">The Royal Orthopaedic Hosp NHS Foundation Trust   </v>
          </cell>
          <cell r="C1311" t="str">
            <v>DOHCLS</v>
          </cell>
          <cell r="D1311" t="str">
            <v>T</v>
          </cell>
          <cell r="E1311" t="str">
            <v xml:space="preserve">CLS - DEPARTMENT OF HEALTH                        </v>
          </cell>
          <cell r="F1311" t="str">
            <v>N</v>
          </cell>
          <cell r="G1311" t="str">
            <v>N</v>
          </cell>
          <cell r="H1311" t="str">
            <v>N</v>
          </cell>
          <cell r="I1311" t="str">
            <v>N</v>
          </cell>
          <cell r="J1311" t="str">
            <v>N</v>
          </cell>
          <cell r="K1311" t="str">
            <v>N</v>
          </cell>
          <cell r="L1311" t="str">
            <v>N</v>
          </cell>
          <cell r="M1311" t="str">
            <v>N</v>
          </cell>
          <cell r="N1311" t="str">
            <v>N</v>
          </cell>
          <cell r="O1311" t="str">
            <v>N</v>
          </cell>
          <cell r="P1311" t="str">
            <v>N</v>
          </cell>
          <cell r="Q1311" t="str">
            <v>N</v>
          </cell>
          <cell r="R1311">
            <v>0</v>
          </cell>
        </row>
        <row r="1312">
          <cell r="A1312" t="str">
            <v>FTRRKX</v>
          </cell>
          <cell r="B1312" t="str">
            <v>University Hospital Birmingham NHSFT</v>
          </cell>
          <cell r="C1312" t="str">
            <v>DOHCLS</v>
          </cell>
          <cell r="D1312" t="str">
            <v>T</v>
          </cell>
          <cell r="E1312" t="str">
            <v xml:space="preserve">CLS - DEPARTMENT OF HEALTH                        </v>
          </cell>
          <cell r="F1312" t="str">
            <v>N</v>
          </cell>
          <cell r="G1312" t="str">
            <v>N</v>
          </cell>
          <cell r="H1312" t="str">
            <v>N</v>
          </cell>
          <cell r="I1312" t="str">
            <v>N</v>
          </cell>
          <cell r="J1312" t="str">
            <v>N</v>
          </cell>
          <cell r="K1312" t="str">
            <v>N</v>
          </cell>
          <cell r="L1312" t="str">
            <v>N</v>
          </cell>
          <cell r="M1312" t="str">
            <v>N</v>
          </cell>
          <cell r="N1312" t="str">
            <v>N</v>
          </cell>
          <cell r="O1312" t="str">
            <v>N</v>
          </cell>
          <cell r="P1312" t="str">
            <v>N</v>
          </cell>
          <cell r="Q1312" t="str">
            <v>N</v>
          </cell>
          <cell r="R1312">
            <v>0</v>
          </cell>
        </row>
        <row r="1313">
          <cell r="A1313" t="str">
            <v>FTRRVX</v>
          </cell>
          <cell r="B1313" t="str">
            <v xml:space="preserve">University College London Hosp FT                 </v>
          </cell>
          <cell r="C1313" t="str">
            <v>DOHCLS</v>
          </cell>
          <cell r="D1313" t="str">
            <v>T</v>
          </cell>
          <cell r="E1313" t="str">
            <v xml:space="preserve">CLS - DEPARTMENT OF HEALTH                        </v>
          </cell>
          <cell r="F1313" t="str">
            <v>N</v>
          </cell>
          <cell r="G1313" t="str">
            <v>N</v>
          </cell>
          <cell r="H1313" t="str">
            <v>N</v>
          </cell>
          <cell r="I1313" t="str">
            <v>N</v>
          </cell>
          <cell r="J1313" t="str">
            <v>N</v>
          </cell>
          <cell r="K1313" t="str">
            <v>N</v>
          </cell>
          <cell r="L1313" t="str">
            <v>N</v>
          </cell>
          <cell r="M1313" t="str">
            <v>N</v>
          </cell>
          <cell r="N1313" t="str">
            <v>N</v>
          </cell>
          <cell r="O1313" t="str">
            <v>N</v>
          </cell>
          <cell r="P1313" t="str">
            <v>N</v>
          </cell>
          <cell r="Q1313" t="str">
            <v>N</v>
          </cell>
          <cell r="R1313">
            <v>0</v>
          </cell>
        </row>
        <row r="1314">
          <cell r="A1314" t="str">
            <v>FTRT1X</v>
          </cell>
          <cell r="B1314" t="str">
            <v>Cambridgeshire &amp; Peterborough NHS Foundation Trust</v>
          </cell>
          <cell r="C1314" t="str">
            <v>DOHCLS</v>
          </cell>
          <cell r="D1314" t="str">
            <v>T</v>
          </cell>
          <cell r="E1314" t="str">
            <v xml:space="preserve">CLS - DEPARTMENT OF HEALTH                        </v>
          </cell>
          <cell r="F1314" t="str">
            <v>N</v>
          </cell>
          <cell r="G1314" t="str">
            <v>N</v>
          </cell>
          <cell r="H1314" t="str">
            <v>N</v>
          </cell>
          <cell r="I1314" t="str">
            <v>N</v>
          </cell>
          <cell r="J1314" t="str">
            <v>N</v>
          </cell>
          <cell r="K1314" t="str">
            <v>N</v>
          </cell>
          <cell r="L1314" t="str">
            <v>N</v>
          </cell>
          <cell r="M1314" t="str">
            <v>N</v>
          </cell>
          <cell r="N1314" t="str">
            <v>N</v>
          </cell>
          <cell r="O1314" t="str">
            <v>N</v>
          </cell>
          <cell r="P1314" t="str">
            <v>N</v>
          </cell>
          <cell r="Q1314" t="str">
            <v>N</v>
          </cell>
          <cell r="R1314">
            <v>0</v>
          </cell>
        </row>
        <row r="1315">
          <cell r="A1315" t="str">
            <v>FTRT2X</v>
          </cell>
          <cell r="B1315" t="str">
            <v xml:space="preserve">Pennine Care NHS Foundation Trust                 </v>
          </cell>
          <cell r="C1315" t="str">
            <v>DOHCLS</v>
          </cell>
          <cell r="D1315" t="str">
            <v>T</v>
          </cell>
          <cell r="E1315" t="str">
            <v xml:space="preserve">CLS - DEPARTMENT OF HEALTH                        </v>
          </cell>
          <cell r="F1315" t="str">
            <v>N</v>
          </cell>
          <cell r="G1315" t="str">
            <v>N</v>
          </cell>
          <cell r="H1315" t="str">
            <v>N</v>
          </cell>
          <cell r="I1315" t="str">
            <v>N</v>
          </cell>
          <cell r="J1315" t="str">
            <v>N</v>
          </cell>
          <cell r="K1315" t="str">
            <v>N</v>
          </cell>
          <cell r="L1315" t="str">
            <v>N</v>
          </cell>
          <cell r="M1315" t="str">
            <v>N</v>
          </cell>
          <cell r="N1315" t="str">
            <v>N</v>
          </cell>
          <cell r="O1315" t="str">
            <v>N</v>
          </cell>
          <cell r="P1315" t="str">
            <v>N</v>
          </cell>
          <cell r="Q1315" t="str">
            <v>N</v>
          </cell>
          <cell r="R1315">
            <v>0</v>
          </cell>
        </row>
        <row r="1316">
          <cell r="A1316" t="str">
            <v>FTRT3X</v>
          </cell>
          <cell r="B1316" t="str">
            <v xml:space="preserve">Royal Brompton and Harefield NHS Foundation Trust </v>
          </cell>
          <cell r="C1316" t="str">
            <v>DOHCLS</v>
          </cell>
          <cell r="D1316" t="str">
            <v>T</v>
          </cell>
          <cell r="E1316" t="str">
            <v xml:space="preserve">CLS - DEPARTMENT OF HEALTH                        </v>
          </cell>
          <cell r="F1316" t="str">
            <v>N</v>
          </cell>
          <cell r="G1316" t="str">
            <v>N</v>
          </cell>
          <cell r="H1316" t="str">
            <v>N</v>
          </cell>
          <cell r="I1316" t="str">
            <v>N</v>
          </cell>
          <cell r="J1316" t="str">
            <v>N</v>
          </cell>
          <cell r="K1316" t="str">
            <v>N</v>
          </cell>
          <cell r="L1316" t="str">
            <v>N</v>
          </cell>
          <cell r="M1316" t="str">
            <v>N</v>
          </cell>
          <cell r="N1316" t="str">
            <v>N</v>
          </cell>
          <cell r="O1316" t="str">
            <v>N</v>
          </cell>
          <cell r="P1316" t="str">
            <v>N</v>
          </cell>
          <cell r="Q1316" t="str">
            <v>N</v>
          </cell>
          <cell r="R1316">
            <v>0</v>
          </cell>
        </row>
        <row r="1317">
          <cell r="A1317" t="str">
            <v>FTRTDX</v>
          </cell>
          <cell r="B1317" t="str">
            <v xml:space="preserve">The Newcastle Upon Tyne Hospitals NHS Found Trust </v>
          </cell>
          <cell r="C1317" t="str">
            <v>DOHCLS</v>
          </cell>
          <cell r="D1317" t="str">
            <v>T</v>
          </cell>
          <cell r="E1317" t="str">
            <v xml:space="preserve">CLS - DEPARTMENT OF HEALTH                        </v>
          </cell>
          <cell r="F1317" t="str">
            <v>N</v>
          </cell>
          <cell r="G1317" t="str">
            <v>N</v>
          </cell>
          <cell r="H1317" t="str">
            <v>N</v>
          </cell>
          <cell r="I1317" t="str">
            <v>N</v>
          </cell>
          <cell r="J1317" t="str">
            <v>N</v>
          </cell>
          <cell r="K1317" t="str">
            <v>N</v>
          </cell>
          <cell r="L1317" t="str">
            <v>N</v>
          </cell>
          <cell r="M1317" t="str">
            <v>N</v>
          </cell>
          <cell r="N1317" t="str">
            <v>N</v>
          </cell>
          <cell r="O1317" t="str">
            <v>N</v>
          </cell>
          <cell r="P1317" t="str">
            <v>N</v>
          </cell>
          <cell r="Q1317" t="str">
            <v>N</v>
          </cell>
          <cell r="R1317">
            <v>0</v>
          </cell>
        </row>
        <row r="1318">
          <cell r="A1318" t="str">
            <v>FTRTEX</v>
          </cell>
          <cell r="B1318" t="str">
            <v xml:space="preserve">Gloucestershire Hospitals NHS Foundation Trust    </v>
          </cell>
          <cell r="C1318" t="str">
            <v>DOHCLS</v>
          </cell>
          <cell r="D1318" t="str">
            <v>T</v>
          </cell>
          <cell r="E1318" t="str">
            <v xml:space="preserve">CLS - DEPARTMENT OF HEALTH                        </v>
          </cell>
          <cell r="F1318" t="str">
            <v>N</v>
          </cell>
          <cell r="G1318" t="str">
            <v>N</v>
          </cell>
          <cell r="H1318" t="str">
            <v>N</v>
          </cell>
          <cell r="I1318" t="str">
            <v>N</v>
          </cell>
          <cell r="J1318" t="str">
            <v>N</v>
          </cell>
          <cell r="K1318" t="str">
            <v>N</v>
          </cell>
          <cell r="L1318" t="str">
            <v>N</v>
          </cell>
          <cell r="M1318" t="str">
            <v>N</v>
          </cell>
          <cell r="N1318" t="str">
            <v>N</v>
          </cell>
          <cell r="O1318" t="str">
            <v>N</v>
          </cell>
          <cell r="P1318" t="str">
            <v>N</v>
          </cell>
          <cell r="Q1318" t="str">
            <v>N</v>
          </cell>
          <cell r="R1318">
            <v>0</v>
          </cell>
        </row>
        <row r="1319">
          <cell r="A1319" t="str">
            <v>FTRTFX</v>
          </cell>
          <cell r="B1319" t="str">
            <v xml:space="preserve">Northumbria Healthcare NHS Foundation Trust       </v>
          </cell>
          <cell r="C1319" t="str">
            <v>DOHCLS</v>
          </cell>
          <cell r="D1319" t="str">
            <v>T</v>
          </cell>
          <cell r="E1319" t="str">
            <v xml:space="preserve">CLS - DEPARTMENT OF HEALTH                        </v>
          </cell>
          <cell r="F1319" t="str">
            <v>N</v>
          </cell>
          <cell r="G1319" t="str">
            <v>N</v>
          </cell>
          <cell r="H1319" t="str">
            <v>N</v>
          </cell>
          <cell r="I1319" t="str">
            <v>N</v>
          </cell>
          <cell r="J1319" t="str">
            <v>N</v>
          </cell>
          <cell r="K1319" t="str">
            <v>N</v>
          </cell>
          <cell r="L1319" t="str">
            <v>N</v>
          </cell>
          <cell r="M1319" t="str">
            <v>N</v>
          </cell>
          <cell r="N1319" t="str">
            <v>N</v>
          </cell>
          <cell r="O1319" t="str">
            <v>N</v>
          </cell>
          <cell r="P1319" t="str">
            <v>N</v>
          </cell>
          <cell r="Q1319" t="str">
            <v>N</v>
          </cell>
          <cell r="R1319">
            <v>0</v>
          </cell>
        </row>
        <row r="1320">
          <cell r="A1320" t="str">
            <v>FTRTGX</v>
          </cell>
          <cell r="B1320" t="str">
            <v>Derby Hospitals NHSFT</v>
          </cell>
          <cell r="C1320" t="str">
            <v>DOHCLS</v>
          </cell>
          <cell r="D1320" t="str">
            <v>T</v>
          </cell>
          <cell r="E1320" t="str">
            <v xml:space="preserve">CLS - DEPARTMENT OF HEALTH                        </v>
          </cell>
          <cell r="F1320" t="str">
            <v>N</v>
          </cell>
          <cell r="G1320" t="str">
            <v>N</v>
          </cell>
          <cell r="H1320" t="str">
            <v>N</v>
          </cell>
          <cell r="I1320" t="str">
            <v>N</v>
          </cell>
          <cell r="J1320" t="str">
            <v>N</v>
          </cell>
          <cell r="K1320" t="str">
            <v>N</v>
          </cell>
          <cell r="L1320" t="str">
            <v>N</v>
          </cell>
          <cell r="M1320" t="str">
            <v>N</v>
          </cell>
          <cell r="N1320" t="str">
            <v>N</v>
          </cell>
          <cell r="O1320" t="str">
            <v>N</v>
          </cell>
          <cell r="P1320" t="str">
            <v>N</v>
          </cell>
          <cell r="Q1320" t="str">
            <v>N</v>
          </cell>
          <cell r="R1320">
            <v>0</v>
          </cell>
        </row>
        <row r="1321">
          <cell r="A1321" t="str">
            <v>FTRTKX</v>
          </cell>
          <cell r="B1321" t="str">
            <v xml:space="preserve">Ashford and St Peter's Hospitals FT               </v>
          </cell>
          <cell r="C1321" t="str">
            <v>DOHCLS</v>
          </cell>
          <cell r="D1321" t="str">
            <v>T</v>
          </cell>
          <cell r="E1321" t="str">
            <v xml:space="preserve">CLS - DEPARTMENT OF HEALTH                        </v>
          </cell>
          <cell r="F1321" t="str">
            <v>N</v>
          </cell>
          <cell r="G1321" t="str">
            <v>N</v>
          </cell>
          <cell r="H1321" t="str">
            <v>N</v>
          </cell>
          <cell r="I1321" t="str">
            <v>N</v>
          </cell>
          <cell r="J1321" t="str">
            <v>N</v>
          </cell>
          <cell r="K1321" t="str">
            <v>N</v>
          </cell>
          <cell r="L1321" t="str">
            <v>N</v>
          </cell>
          <cell r="M1321" t="str">
            <v>N</v>
          </cell>
          <cell r="N1321" t="str">
            <v>N</v>
          </cell>
          <cell r="O1321" t="str">
            <v>N</v>
          </cell>
          <cell r="P1321" t="str">
            <v>N</v>
          </cell>
          <cell r="Q1321" t="str">
            <v>N</v>
          </cell>
          <cell r="R1321">
            <v>0</v>
          </cell>
        </row>
        <row r="1322">
          <cell r="A1322" t="str">
            <v>FTRTQX</v>
          </cell>
          <cell r="B1322" t="str">
            <v xml:space="preserve">2gether NHS Foundation Trust                      </v>
          </cell>
          <cell r="C1322" t="str">
            <v>DOHCLS</v>
          </cell>
          <cell r="D1322" t="str">
            <v>T</v>
          </cell>
          <cell r="E1322" t="str">
            <v xml:space="preserve">CLS - DEPARTMENT OF HEALTH                        </v>
          </cell>
          <cell r="F1322" t="str">
            <v>N</v>
          </cell>
          <cell r="G1322" t="str">
            <v>N</v>
          </cell>
          <cell r="H1322" t="str">
            <v>N</v>
          </cell>
          <cell r="I1322" t="str">
            <v>N</v>
          </cell>
          <cell r="J1322" t="str">
            <v>N</v>
          </cell>
          <cell r="K1322" t="str">
            <v>N</v>
          </cell>
          <cell r="L1322" t="str">
            <v>N</v>
          </cell>
          <cell r="M1322" t="str">
            <v>N</v>
          </cell>
          <cell r="N1322" t="str">
            <v>N</v>
          </cell>
          <cell r="O1322" t="str">
            <v>N</v>
          </cell>
          <cell r="P1322" t="str">
            <v>N</v>
          </cell>
          <cell r="Q1322" t="str">
            <v>N</v>
          </cell>
          <cell r="R1322">
            <v>0</v>
          </cell>
        </row>
        <row r="1323">
          <cell r="A1323" t="str">
            <v>FTRTRX</v>
          </cell>
          <cell r="B1323" t="str">
            <v xml:space="preserve">South Tees Hospitals NHS Foundation Trust         </v>
          </cell>
          <cell r="C1323" t="str">
            <v>DOHCLS</v>
          </cell>
          <cell r="D1323" t="str">
            <v>T</v>
          </cell>
          <cell r="E1323" t="str">
            <v xml:space="preserve">CLS - DEPARTMENT OF HEALTH                        </v>
          </cell>
          <cell r="F1323" t="str">
            <v>N</v>
          </cell>
          <cell r="G1323" t="str">
            <v>N</v>
          </cell>
          <cell r="H1323" t="str">
            <v>N</v>
          </cell>
          <cell r="I1323" t="str">
            <v>N</v>
          </cell>
          <cell r="J1323" t="str">
            <v>N</v>
          </cell>
          <cell r="K1323" t="str">
            <v>N</v>
          </cell>
          <cell r="L1323" t="str">
            <v>N</v>
          </cell>
          <cell r="M1323" t="str">
            <v>N</v>
          </cell>
          <cell r="N1323" t="str">
            <v>N</v>
          </cell>
          <cell r="O1323" t="str">
            <v>N</v>
          </cell>
          <cell r="P1323" t="str">
            <v>N</v>
          </cell>
          <cell r="Q1323" t="str">
            <v>N</v>
          </cell>
          <cell r="R1323">
            <v>0</v>
          </cell>
        </row>
        <row r="1324">
          <cell r="A1324" t="str">
            <v>FTRTVX</v>
          </cell>
          <cell r="B1324" t="str">
            <v xml:space="preserve">5 Boroughs Partnership FT                         </v>
          </cell>
          <cell r="C1324" t="str">
            <v>DOHCLS</v>
          </cell>
          <cell r="D1324" t="str">
            <v>T</v>
          </cell>
          <cell r="E1324" t="str">
            <v xml:space="preserve">CLS - DEPARTMENT OF HEALTH                        </v>
          </cell>
          <cell r="F1324" t="str">
            <v>N</v>
          </cell>
          <cell r="G1324" t="str">
            <v>N</v>
          </cell>
          <cell r="H1324" t="str">
            <v>N</v>
          </cell>
          <cell r="I1324" t="str">
            <v>N</v>
          </cell>
          <cell r="J1324" t="str">
            <v>N</v>
          </cell>
          <cell r="K1324" t="str">
            <v>N</v>
          </cell>
          <cell r="L1324" t="str">
            <v>N</v>
          </cell>
          <cell r="M1324" t="str">
            <v>N</v>
          </cell>
          <cell r="N1324" t="str">
            <v>N</v>
          </cell>
          <cell r="O1324" t="str">
            <v>N</v>
          </cell>
          <cell r="P1324" t="str">
            <v>N</v>
          </cell>
          <cell r="Q1324" t="str">
            <v>N</v>
          </cell>
          <cell r="R1324">
            <v>0</v>
          </cell>
        </row>
        <row r="1325">
          <cell r="A1325" t="str">
            <v>FTRTXX</v>
          </cell>
          <cell r="B1325" t="str">
            <v xml:space="preserve">Morecambe Bay Hospitals FT                        </v>
          </cell>
          <cell r="C1325" t="str">
            <v>DOHCLS</v>
          </cell>
          <cell r="D1325" t="str">
            <v>T</v>
          </cell>
          <cell r="E1325" t="str">
            <v xml:space="preserve">CLS - DEPARTMENT OF HEALTH                        </v>
          </cell>
          <cell r="F1325" t="str">
            <v>N</v>
          </cell>
          <cell r="G1325" t="str">
            <v>N</v>
          </cell>
          <cell r="H1325" t="str">
            <v>N</v>
          </cell>
          <cell r="I1325" t="str">
            <v>N</v>
          </cell>
          <cell r="J1325" t="str">
            <v>N</v>
          </cell>
          <cell r="K1325" t="str">
            <v>N</v>
          </cell>
          <cell r="L1325" t="str">
            <v>N</v>
          </cell>
          <cell r="M1325" t="str">
            <v>N</v>
          </cell>
          <cell r="N1325" t="str">
            <v>N</v>
          </cell>
          <cell r="O1325" t="str">
            <v>N</v>
          </cell>
          <cell r="P1325" t="str">
            <v>N</v>
          </cell>
          <cell r="Q1325" t="str">
            <v>N</v>
          </cell>
          <cell r="R1325">
            <v>0</v>
          </cell>
        </row>
        <row r="1326">
          <cell r="A1326" t="str">
            <v>FTRV3X</v>
          </cell>
          <cell r="B1326" t="str">
            <v>Central and North West London NHS Foundation Trust</v>
          </cell>
          <cell r="C1326" t="str">
            <v>DOHCLS</v>
          </cell>
          <cell r="D1326" t="str">
            <v>T</v>
          </cell>
          <cell r="E1326" t="str">
            <v xml:space="preserve">CLS - DEPARTMENT OF HEALTH                        </v>
          </cell>
          <cell r="F1326" t="str">
            <v>N</v>
          </cell>
          <cell r="G1326" t="str">
            <v>N</v>
          </cell>
          <cell r="H1326" t="str">
            <v>N</v>
          </cell>
          <cell r="I1326" t="str">
            <v>N</v>
          </cell>
          <cell r="J1326" t="str">
            <v>N</v>
          </cell>
          <cell r="K1326" t="str">
            <v>N</v>
          </cell>
          <cell r="L1326" t="str">
            <v>N</v>
          </cell>
          <cell r="M1326" t="str">
            <v>N</v>
          </cell>
          <cell r="N1326" t="str">
            <v>N</v>
          </cell>
          <cell r="O1326" t="str">
            <v>N</v>
          </cell>
          <cell r="P1326" t="str">
            <v>N</v>
          </cell>
          <cell r="Q1326" t="str">
            <v>N</v>
          </cell>
          <cell r="R1326">
            <v>0</v>
          </cell>
        </row>
        <row r="1327">
          <cell r="A1327" t="str">
            <v>FTRV5X</v>
          </cell>
          <cell r="B1327" t="str">
            <v xml:space="preserve">South London and Maudsley NHS Foundation Trust    </v>
          </cell>
          <cell r="C1327" t="str">
            <v>DOHCLS</v>
          </cell>
          <cell r="D1327" t="str">
            <v>T</v>
          </cell>
          <cell r="E1327" t="str">
            <v xml:space="preserve">CLS - DEPARTMENT OF HEALTH                        </v>
          </cell>
          <cell r="F1327" t="str">
            <v>N</v>
          </cell>
          <cell r="G1327" t="str">
            <v>N</v>
          </cell>
          <cell r="H1327" t="str">
            <v>N</v>
          </cell>
          <cell r="I1327" t="str">
            <v>N</v>
          </cell>
          <cell r="J1327" t="str">
            <v>N</v>
          </cell>
          <cell r="K1327" t="str">
            <v>N</v>
          </cell>
          <cell r="L1327" t="str">
            <v>N</v>
          </cell>
          <cell r="M1327" t="str">
            <v>N</v>
          </cell>
          <cell r="N1327" t="str">
            <v>N</v>
          </cell>
          <cell r="O1327" t="str">
            <v>N</v>
          </cell>
          <cell r="P1327" t="str">
            <v>N</v>
          </cell>
          <cell r="Q1327" t="str">
            <v>N</v>
          </cell>
          <cell r="R1327">
            <v>0</v>
          </cell>
        </row>
        <row r="1328">
          <cell r="A1328" t="str">
            <v>FTRV9X</v>
          </cell>
          <cell r="B1328" t="str">
            <v xml:space="preserve">Humber NHS Foundation Trust                       </v>
          </cell>
          <cell r="C1328" t="str">
            <v>DOHCLS</v>
          </cell>
          <cell r="D1328" t="str">
            <v>T</v>
          </cell>
          <cell r="E1328" t="str">
            <v xml:space="preserve">CLS - DEPARTMENT OF HEALTH                        </v>
          </cell>
          <cell r="F1328" t="str">
            <v>N</v>
          </cell>
          <cell r="G1328" t="str">
            <v>N</v>
          </cell>
          <cell r="H1328" t="str">
            <v>N</v>
          </cell>
          <cell r="I1328" t="str">
            <v>N</v>
          </cell>
          <cell r="J1328" t="str">
            <v>N</v>
          </cell>
          <cell r="K1328" t="str">
            <v>N</v>
          </cell>
          <cell r="L1328" t="str">
            <v>N</v>
          </cell>
          <cell r="M1328" t="str">
            <v>N</v>
          </cell>
          <cell r="N1328" t="str">
            <v>N</v>
          </cell>
          <cell r="O1328" t="str">
            <v>N</v>
          </cell>
          <cell r="P1328" t="str">
            <v>N</v>
          </cell>
          <cell r="Q1328" t="str">
            <v>N</v>
          </cell>
          <cell r="R1328">
            <v>0</v>
          </cell>
        </row>
        <row r="1329">
          <cell r="A1329" t="str">
            <v>FTRVVX</v>
          </cell>
          <cell r="B1329" t="str">
            <v xml:space="preserve">East Kent Hospitals Uni NHS Foundation Trust      </v>
          </cell>
          <cell r="C1329" t="str">
            <v>DOHCLS</v>
          </cell>
          <cell r="D1329" t="str">
            <v>T</v>
          </cell>
          <cell r="E1329" t="str">
            <v xml:space="preserve">CLS - DEPARTMENT OF HEALTH                        </v>
          </cell>
          <cell r="F1329" t="str">
            <v>N</v>
          </cell>
          <cell r="G1329" t="str">
            <v>N</v>
          </cell>
          <cell r="H1329" t="str">
            <v>N</v>
          </cell>
          <cell r="I1329" t="str">
            <v>N</v>
          </cell>
          <cell r="J1329" t="str">
            <v>N</v>
          </cell>
          <cell r="K1329" t="str">
            <v>N</v>
          </cell>
          <cell r="L1329" t="str">
            <v>N</v>
          </cell>
          <cell r="M1329" t="str">
            <v>N</v>
          </cell>
          <cell r="N1329" t="str">
            <v>N</v>
          </cell>
          <cell r="O1329" t="str">
            <v>N</v>
          </cell>
          <cell r="P1329" t="str">
            <v>N</v>
          </cell>
          <cell r="Q1329" t="str">
            <v>N</v>
          </cell>
          <cell r="R1329">
            <v>0</v>
          </cell>
        </row>
        <row r="1330">
          <cell r="A1330" t="str">
            <v>FTRVWX</v>
          </cell>
          <cell r="B1330" t="str">
            <v xml:space="preserve">North Tees and Hartlepool NHS Foundation Trust    </v>
          </cell>
          <cell r="C1330" t="str">
            <v>DOHCLS</v>
          </cell>
          <cell r="D1330" t="str">
            <v>T</v>
          </cell>
          <cell r="E1330" t="str">
            <v xml:space="preserve">CLS - DEPARTMENT OF HEALTH                        </v>
          </cell>
          <cell r="F1330" t="str">
            <v>N</v>
          </cell>
          <cell r="G1330" t="str">
            <v>N</v>
          </cell>
          <cell r="H1330" t="str">
            <v>N</v>
          </cell>
          <cell r="I1330" t="str">
            <v>N</v>
          </cell>
          <cell r="J1330" t="str">
            <v>N</v>
          </cell>
          <cell r="K1330" t="str">
            <v>N</v>
          </cell>
          <cell r="L1330" t="str">
            <v>N</v>
          </cell>
          <cell r="M1330" t="str">
            <v>N</v>
          </cell>
          <cell r="N1330" t="str">
            <v>N</v>
          </cell>
          <cell r="O1330" t="str">
            <v>N</v>
          </cell>
          <cell r="P1330" t="str">
            <v>N</v>
          </cell>
          <cell r="Q1330" t="str">
            <v>N</v>
          </cell>
          <cell r="R1330">
            <v>0</v>
          </cell>
        </row>
        <row r="1331">
          <cell r="A1331" t="str">
            <v>FTRW1X</v>
          </cell>
          <cell r="B1331" t="str">
            <v xml:space="preserve">Hampshire Partnership NSH Foundation Trust        </v>
          </cell>
          <cell r="C1331" t="str">
            <v>DOHCLS</v>
          </cell>
          <cell r="D1331" t="str">
            <v>T</v>
          </cell>
          <cell r="E1331" t="str">
            <v xml:space="preserve">CLS - DEPARTMENT OF HEALTH                        </v>
          </cell>
          <cell r="F1331" t="str">
            <v>N</v>
          </cell>
          <cell r="G1331" t="str">
            <v>N</v>
          </cell>
          <cell r="H1331" t="str">
            <v>N</v>
          </cell>
          <cell r="I1331" t="str">
            <v>N</v>
          </cell>
          <cell r="J1331" t="str">
            <v>N</v>
          </cell>
          <cell r="K1331" t="str">
            <v>N</v>
          </cell>
          <cell r="L1331" t="str">
            <v>N</v>
          </cell>
          <cell r="M1331" t="str">
            <v>N</v>
          </cell>
          <cell r="N1331" t="str">
            <v>N</v>
          </cell>
          <cell r="O1331" t="str">
            <v>N</v>
          </cell>
          <cell r="P1331" t="str">
            <v>N</v>
          </cell>
          <cell r="Q1331" t="str">
            <v>N</v>
          </cell>
          <cell r="R1331">
            <v>0</v>
          </cell>
        </row>
        <row r="1332">
          <cell r="A1332" t="str">
            <v>FTRW3X</v>
          </cell>
          <cell r="B1332" t="str">
            <v xml:space="preserve">Central Manchester Uni Hosp NHS Foundation Trust  </v>
          </cell>
          <cell r="C1332" t="str">
            <v>DOHCLS</v>
          </cell>
          <cell r="D1332" t="str">
            <v>T</v>
          </cell>
          <cell r="E1332" t="str">
            <v xml:space="preserve">CLS - DEPARTMENT OF HEALTH                        </v>
          </cell>
          <cell r="F1332" t="str">
            <v>N</v>
          </cell>
          <cell r="G1332" t="str">
            <v>N</v>
          </cell>
          <cell r="H1332" t="str">
            <v>N</v>
          </cell>
          <cell r="I1332" t="str">
            <v>N</v>
          </cell>
          <cell r="J1332" t="str">
            <v>N</v>
          </cell>
          <cell r="K1332" t="str">
            <v>N</v>
          </cell>
          <cell r="L1332" t="str">
            <v>N</v>
          </cell>
          <cell r="M1332" t="str">
            <v>N</v>
          </cell>
          <cell r="N1332" t="str">
            <v>N</v>
          </cell>
          <cell r="O1332" t="str">
            <v>N</v>
          </cell>
          <cell r="P1332" t="str">
            <v>N</v>
          </cell>
          <cell r="Q1332" t="str">
            <v>N</v>
          </cell>
          <cell r="R1332">
            <v>0</v>
          </cell>
        </row>
        <row r="1333">
          <cell r="A1333" t="str">
            <v>FTRW5X</v>
          </cell>
          <cell r="B1333" t="str">
            <v xml:space="preserve">Lancashire Care NHS Foundation Trust              </v>
          </cell>
          <cell r="C1333" t="str">
            <v>DOHCLS</v>
          </cell>
          <cell r="D1333" t="str">
            <v>T</v>
          </cell>
          <cell r="E1333" t="str">
            <v xml:space="preserve">CLS - DEPARTMENT OF HEALTH                        </v>
          </cell>
          <cell r="F1333" t="str">
            <v>N</v>
          </cell>
          <cell r="G1333" t="str">
            <v>N</v>
          </cell>
          <cell r="H1333" t="str">
            <v>N</v>
          </cell>
          <cell r="I1333" t="str">
            <v>N</v>
          </cell>
          <cell r="J1333" t="str">
            <v>N</v>
          </cell>
          <cell r="K1333" t="str">
            <v>N</v>
          </cell>
          <cell r="L1333" t="str">
            <v>N</v>
          </cell>
          <cell r="M1333" t="str">
            <v>N</v>
          </cell>
          <cell r="N1333" t="str">
            <v>N</v>
          </cell>
          <cell r="O1333" t="str">
            <v>N</v>
          </cell>
          <cell r="P1333" t="str">
            <v>N</v>
          </cell>
          <cell r="Q1333" t="str">
            <v>N</v>
          </cell>
          <cell r="R1333">
            <v>0</v>
          </cell>
        </row>
        <row r="1334">
          <cell r="A1334" t="str">
            <v>FTRWJX</v>
          </cell>
          <cell r="B1334" t="str">
            <v>Stockport NHSFT</v>
          </cell>
          <cell r="C1334" t="str">
            <v>DOHCLS</v>
          </cell>
          <cell r="D1334" t="str">
            <v>T</v>
          </cell>
          <cell r="E1334" t="str">
            <v xml:space="preserve">CLS - DEPARTMENT OF HEALTH                        </v>
          </cell>
          <cell r="F1334" t="str">
            <v>N</v>
          </cell>
          <cell r="G1334" t="str">
            <v>N</v>
          </cell>
          <cell r="H1334" t="str">
            <v>N</v>
          </cell>
          <cell r="I1334" t="str">
            <v>N</v>
          </cell>
          <cell r="J1334" t="str">
            <v>N</v>
          </cell>
          <cell r="K1334" t="str">
            <v>N</v>
          </cell>
          <cell r="L1334" t="str">
            <v>N</v>
          </cell>
          <cell r="M1334" t="str">
            <v>N</v>
          </cell>
          <cell r="N1334" t="str">
            <v>N</v>
          </cell>
          <cell r="O1334" t="str">
            <v>N</v>
          </cell>
          <cell r="P1334" t="str">
            <v>N</v>
          </cell>
          <cell r="Q1334" t="str">
            <v>N</v>
          </cell>
          <cell r="R1334">
            <v>0</v>
          </cell>
        </row>
        <row r="1335">
          <cell r="A1335" t="str">
            <v>FTRWKX</v>
          </cell>
          <cell r="B1335" t="str">
            <v xml:space="preserve">East London NHS Foundation Trust                  </v>
          </cell>
          <cell r="C1335" t="str">
            <v>DOHCLS</v>
          </cell>
          <cell r="D1335" t="str">
            <v>T</v>
          </cell>
          <cell r="E1335" t="str">
            <v xml:space="preserve">CLS - DEPARTMENT OF HEALTH                        </v>
          </cell>
          <cell r="F1335" t="str">
            <v>N</v>
          </cell>
          <cell r="G1335" t="str">
            <v>N</v>
          </cell>
          <cell r="H1335" t="str">
            <v>N</v>
          </cell>
          <cell r="I1335" t="str">
            <v>N</v>
          </cell>
          <cell r="J1335" t="str">
            <v>N</v>
          </cell>
          <cell r="K1335" t="str">
            <v>N</v>
          </cell>
          <cell r="L1335" t="str">
            <v>N</v>
          </cell>
          <cell r="M1335" t="str">
            <v>N</v>
          </cell>
          <cell r="N1335" t="str">
            <v>N</v>
          </cell>
          <cell r="O1335" t="str">
            <v>N</v>
          </cell>
          <cell r="P1335" t="str">
            <v>N</v>
          </cell>
          <cell r="Q1335" t="str">
            <v>N</v>
          </cell>
          <cell r="R1335">
            <v>0</v>
          </cell>
        </row>
        <row r="1336">
          <cell r="A1336" t="str">
            <v>FTRWNX</v>
          </cell>
          <cell r="B1336" t="str">
            <v xml:space="preserve">Sth Essex Partnership Uni NHS Foundation Trust    </v>
          </cell>
          <cell r="C1336" t="str">
            <v>DOHCLS</v>
          </cell>
          <cell r="D1336" t="str">
            <v>T</v>
          </cell>
          <cell r="E1336" t="str">
            <v xml:space="preserve">CLS - DEPARTMENT OF HEALTH                        </v>
          </cell>
          <cell r="F1336" t="str">
            <v>N</v>
          </cell>
          <cell r="G1336" t="str">
            <v>N</v>
          </cell>
          <cell r="H1336" t="str">
            <v>N</v>
          </cell>
          <cell r="I1336" t="str">
            <v>N</v>
          </cell>
          <cell r="J1336" t="str">
            <v>N</v>
          </cell>
          <cell r="K1336" t="str">
            <v>N</v>
          </cell>
          <cell r="L1336" t="str">
            <v>N</v>
          </cell>
          <cell r="M1336" t="str">
            <v>N</v>
          </cell>
          <cell r="N1336" t="str">
            <v>N</v>
          </cell>
          <cell r="O1336" t="str">
            <v>N</v>
          </cell>
          <cell r="P1336" t="str">
            <v>N</v>
          </cell>
          <cell r="Q1336" t="str">
            <v>N</v>
          </cell>
          <cell r="R1336">
            <v>0</v>
          </cell>
        </row>
        <row r="1337">
          <cell r="A1337" t="str">
            <v>FTRWRX</v>
          </cell>
          <cell r="B1337" t="str">
            <v xml:space="preserve">Hertfordshire Partnership NHS Foundation Trust    </v>
          </cell>
          <cell r="C1337" t="str">
            <v>DOHCLS</v>
          </cell>
          <cell r="D1337" t="str">
            <v>T</v>
          </cell>
          <cell r="E1337" t="str">
            <v xml:space="preserve">CLS - DEPARTMENT OF HEALTH                        </v>
          </cell>
          <cell r="F1337" t="str">
            <v>N</v>
          </cell>
          <cell r="G1337" t="str">
            <v>N</v>
          </cell>
          <cell r="H1337" t="str">
            <v>N</v>
          </cell>
          <cell r="I1337" t="str">
            <v>N</v>
          </cell>
          <cell r="J1337" t="str">
            <v>N</v>
          </cell>
          <cell r="K1337" t="str">
            <v>N</v>
          </cell>
          <cell r="L1337" t="str">
            <v>N</v>
          </cell>
          <cell r="M1337" t="str">
            <v>N</v>
          </cell>
          <cell r="N1337" t="str">
            <v>N</v>
          </cell>
          <cell r="O1337" t="str">
            <v>N</v>
          </cell>
          <cell r="P1337" t="str">
            <v>N</v>
          </cell>
          <cell r="Q1337" t="str">
            <v>N</v>
          </cell>
          <cell r="R1337">
            <v>0</v>
          </cell>
        </row>
        <row r="1338">
          <cell r="A1338" t="str">
            <v>FTRWWX</v>
          </cell>
          <cell r="B1338" t="str">
            <v>Warrington &amp; Halton Hospitals NHS Foundation Trust</v>
          </cell>
          <cell r="C1338" t="str">
            <v>DOHCLS</v>
          </cell>
          <cell r="D1338" t="str">
            <v>T</v>
          </cell>
          <cell r="E1338" t="str">
            <v xml:space="preserve">CLS - DEPARTMENT OF HEALTH                        </v>
          </cell>
          <cell r="F1338" t="str">
            <v>N</v>
          </cell>
          <cell r="G1338" t="str">
            <v>N</v>
          </cell>
          <cell r="H1338" t="str">
            <v>N</v>
          </cell>
          <cell r="I1338" t="str">
            <v>N</v>
          </cell>
          <cell r="J1338" t="str">
            <v>N</v>
          </cell>
          <cell r="K1338" t="str">
            <v>N</v>
          </cell>
          <cell r="L1338" t="str">
            <v>N</v>
          </cell>
          <cell r="M1338" t="str">
            <v>N</v>
          </cell>
          <cell r="N1338" t="str">
            <v>N</v>
          </cell>
          <cell r="O1338" t="str">
            <v>N</v>
          </cell>
          <cell r="P1338" t="str">
            <v>N</v>
          </cell>
          <cell r="Q1338" t="str">
            <v>N</v>
          </cell>
          <cell r="R1338">
            <v>0</v>
          </cell>
        </row>
        <row r="1339">
          <cell r="A1339" t="str">
            <v>FTRWXX</v>
          </cell>
          <cell r="B1339" t="str">
            <v xml:space="preserve">Berkshire Healthcare NHS Foundation Trust         </v>
          </cell>
          <cell r="C1339" t="str">
            <v>DOHCLS</v>
          </cell>
          <cell r="D1339" t="str">
            <v>T</v>
          </cell>
          <cell r="E1339" t="str">
            <v xml:space="preserve">CLS - DEPARTMENT OF HEALTH                        </v>
          </cell>
          <cell r="F1339" t="str">
            <v>N</v>
          </cell>
          <cell r="G1339" t="str">
            <v>N</v>
          </cell>
          <cell r="H1339" t="str">
            <v>N</v>
          </cell>
          <cell r="I1339" t="str">
            <v>N</v>
          </cell>
          <cell r="J1339" t="str">
            <v>N</v>
          </cell>
          <cell r="K1339" t="str">
            <v>N</v>
          </cell>
          <cell r="L1339" t="str">
            <v>N</v>
          </cell>
          <cell r="M1339" t="str">
            <v>N</v>
          </cell>
          <cell r="N1339" t="str">
            <v>N</v>
          </cell>
          <cell r="O1339" t="str">
            <v>N</v>
          </cell>
          <cell r="P1339" t="str">
            <v>N</v>
          </cell>
          <cell r="Q1339" t="str">
            <v>N</v>
          </cell>
          <cell r="R1339">
            <v>0</v>
          </cell>
        </row>
        <row r="1340">
          <cell r="A1340" t="str">
            <v>FTRWYX</v>
          </cell>
          <cell r="B1340" t="str">
            <v xml:space="preserve">Calderdale and Huddersfield NHS Foundation Trust  </v>
          </cell>
          <cell r="C1340" t="str">
            <v>DOHCLS</v>
          </cell>
          <cell r="D1340" t="str">
            <v>T</v>
          </cell>
          <cell r="E1340" t="str">
            <v xml:space="preserve">CLS - DEPARTMENT OF HEALTH                        </v>
          </cell>
          <cell r="F1340" t="str">
            <v>N</v>
          </cell>
          <cell r="G1340" t="str">
            <v>N</v>
          </cell>
          <cell r="H1340" t="str">
            <v>N</v>
          </cell>
          <cell r="I1340" t="str">
            <v>N</v>
          </cell>
          <cell r="J1340" t="str">
            <v>N</v>
          </cell>
          <cell r="K1340" t="str">
            <v>N</v>
          </cell>
          <cell r="L1340" t="str">
            <v>N</v>
          </cell>
          <cell r="M1340" t="str">
            <v>N</v>
          </cell>
          <cell r="N1340" t="str">
            <v>N</v>
          </cell>
          <cell r="O1340" t="str">
            <v>N</v>
          </cell>
          <cell r="P1340" t="str">
            <v>N</v>
          </cell>
          <cell r="Q1340" t="str">
            <v>N</v>
          </cell>
          <cell r="R1340">
            <v>0</v>
          </cell>
        </row>
        <row r="1341">
          <cell r="A1341" t="str">
            <v>FTRX2X</v>
          </cell>
          <cell r="B1341" t="str">
            <v xml:space="preserve">Sussex Partnership NHS Foundation Trust           </v>
          </cell>
          <cell r="C1341" t="str">
            <v>DOHCLS</v>
          </cell>
          <cell r="D1341" t="str">
            <v>T</v>
          </cell>
          <cell r="E1341" t="str">
            <v xml:space="preserve">CLS - DEPARTMENT OF HEALTH                        </v>
          </cell>
          <cell r="F1341" t="str">
            <v>N</v>
          </cell>
          <cell r="G1341" t="str">
            <v>N</v>
          </cell>
          <cell r="H1341" t="str">
            <v>N</v>
          </cell>
          <cell r="I1341" t="str">
            <v>N</v>
          </cell>
          <cell r="J1341" t="str">
            <v>N</v>
          </cell>
          <cell r="K1341" t="str">
            <v>N</v>
          </cell>
          <cell r="L1341" t="str">
            <v>N</v>
          </cell>
          <cell r="M1341" t="str">
            <v>N</v>
          </cell>
          <cell r="N1341" t="str">
            <v>N</v>
          </cell>
          <cell r="O1341" t="str">
            <v>N</v>
          </cell>
          <cell r="P1341" t="str">
            <v>N</v>
          </cell>
          <cell r="Q1341" t="str">
            <v>N</v>
          </cell>
          <cell r="R1341">
            <v>0</v>
          </cell>
        </row>
        <row r="1342">
          <cell r="A1342" t="str">
            <v>FTRX3X</v>
          </cell>
          <cell r="B1342" t="str">
            <v xml:space="preserve">Tees Esk and Wear Valleys NHS Foundation Trust    </v>
          </cell>
          <cell r="C1342" t="str">
            <v>DOHCLS</v>
          </cell>
          <cell r="D1342" t="str">
            <v>T</v>
          </cell>
          <cell r="E1342" t="str">
            <v xml:space="preserve">CLS - DEPARTMENT OF HEALTH                        </v>
          </cell>
          <cell r="F1342" t="str">
            <v>N</v>
          </cell>
          <cell r="G1342" t="str">
            <v>N</v>
          </cell>
          <cell r="H1342" t="str">
            <v>N</v>
          </cell>
          <cell r="I1342" t="str">
            <v>N</v>
          </cell>
          <cell r="J1342" t="str">
            <v>N</v>
          </cell>
          <cell r="K1342" t="str">
            <v>N</v>
          </cell>
          <cell r="L1342" t="str">
            <v>N</v>
          </cell>
          <cell r="M1342" t="str">
            <v>N</v>
          </cell>
          <cell r="N1342" t="str">
            <v>N</v>
          </cell>
          <cell r="O1342" t="str">
            <v>N</v>
          </cell>
          <cell r="P1342" t="str">
            <v>N</v>
          </cell>
          <cell r="Q1342" t="str">
            <v>N</v>
          </cell>
          <cell r="R1342">
            <v>0</v>
          </cell>
        </row>
        <row r="1343">
          <cell r="A1343" t="str">
            <v>FTRX4X</v>
          </cell>
          <cell r="B1343" t="str">
            <v xml:space="preserve">Northumberland Tyne and Wear NHS Foundation Trust </v>
          </cell>
          <cell r="C1343" t="str">
            <v>DOHCLS</v>
          </cell>
          <cell r="D1343" t="str">
            <v>T</v>
          </cell>
          <cell r="E1343" t="str">
            <v xml:space="preserve">CLS - DEPARTMENT OF HEALTH                        </v>
          </cell>
          <cell r="F1343" t="str">
            <v>N</v>
          </cell>
          <cell r="G1343" t="str">
            <v>N</v>
          </cell>
          <cell r="H1343" t="str">
            <v>N</v>
          </cell>
          <cell r="I1343" t="str">
            <v>N</v>
          </cell>
          <cell r="J1343" t="str">
            <v>N</v>
          </cell>
          <cell r="K1343" t="str">
            <v>N</v>
          </cell>
          <cell r="L1343" t="str">
            <v>N</v>
          </cell>
          <cell r="M1343" t="str">
            <v>N</v>
          </cell>
          <cell r="N1343" t="str">
            <v>N</v>
          </cell>
          <cell r="O1343" t="str">
            <v>N</v>
          </cell>
          <cell r="P1343" t="str">
            <v>N</v>
          </cell>
          <cell r="Q1343" t="str">
            <v>N</v>
          </cell>
          <cell r="R1343">
            <v>0</v>
          </cell>
        </row>
        <row r="1344">
          <cell r="A1344" t="str">
            <v>FTRXAX</v>
          </cell>
          <cell r="B1344" t="str">
            <v>Cheshire &amp; Wirral Partnership NHS Foundation Trust</v>
          </cell>
          <cell r="C1344" t="str">
            <v>DOHCLS</v>
          </cell>
          <cell r="D1344" t="str">
            <v>T</v>
          </cell>
          <cell r="E1344" t="str">
            <v xml:space="preserve">CLS - DEPARTMENT OF HEALTH                        </v>
          </cell>
          <cell r="F1344" t="str">
            <v>N</v>
          </cell>
          <cell r="G1344" t="str">
            <v>N</v>
          </cell>
          <cell r="H1344" t="str">
            <v>N</v>
          </cell>
          <cell r="I1344" t="str">
            <v>N</v>
          </cell>
          <cell r="J1344" t="str">
            <v>N</v>
          </cell>
          <cell r="K1344" t="str">
            <v>N</v>
          </cell>
          <cell r="L1344" t="str">
            <v>N</v>
          </cell>
          <cell r="M1344" t="str">
            <v>N</v>
          </cell>
          <cell r="N1344" t="str">
            <v>N</v>
          </cell>
          <cell r="O1344" t="str">
            <v>N</v>
          </cell>
          <cell r="P1344" t="str">
            <v>N</v>
          </cell>
          <cell r="Q1344" t="str">
            <v>N</v>
          </cell>
          <cell r="R1344">
            <v>0</v>
          </cell>
        </row>
        <row r="1345">
          <cell r="A1345" t="str">
            <v>FTRXEX</v>
          </cell>
          <cell r="B1345" t="str">
            <v xml:space="preserve">Rotherham Doncaster &amp; South Humber NHSFT </v>
          </cell>
          <cell r="C1345" t="str">
            <v>DOHCLS</v>
          </cell>
          <cell r="D1345" t="str">
            <v>T</v>
          </cell>
          <cell r="E1345" t="str">
            <v xml:space="preserve">CLS - DEPARTMENT OF HEALTH                        </v>
          </cell>
          <cell r="F1345" t="str">
            <v>N</v>
          </cell>
          <cell r="G1345" t="str">
            <v>N</v>
          </cell>
          <cell r="H1345" t="str">
            <v>N</v>
          </cell>
          <cell r="I1345" t="str">
            <v>N</v>
          </cell>
          <cell r="J1345" t="str">
            <v>N</v>
          </cell>
          <cell r="K1345" t="str">
            <v>N</v>
          </cell>
          <cell r="L1345" t="str">
            <v>N</v>
          </cell>
          <cell r="M1345" t="str">
            <v>N</v>
          </cell>
          <cell r="N1345" t="str">
            <v>N</v>
          </cell>
          <cell r="O1345" t="str">
            <v>N</v>
          </cell>
          <cell r="P1345" t="str">
            <v>N</v>
          </cell>
          <cell r="Q1345" t="str">
            <v>N</v>
          </cell>
          <cell r="R1345">
            <v>0</v>
          </cell>
        </row>
        <row r="1346">
          <cell r="A1346" t="str">
            <v>FTRXGX</v>
          </cell>
          <cell r="B1346" t="str">
            <v xml:space="preserve">South West Yorkshire Partnership NHS Found Trust  </v>
          </cell>
          <cell r="C1346" t="str">
            <v>DOHCLS</v>
          </cell>
          <cell r="D1346" t="str">
            <v>T</v>
          </cell>
          <cell r="E1346" t="str">
            <v xml:space="preserve">CLS - DEPARTMENT OF HEALTH                        </v>
          </cell>
          <cell r="F1346" t="str">
            <v>N</v>
          </cell>
          <cell r="G1346" t="str">
            <v>N</v>
          </cell>
          <cell r="H1346" t="str">
            <v>N</v>
          </cell>
          <cell r="I1346" t="str">
            <v>N</v>
          </cell>
          <cell r="J1346" t="str">
            <v>N</v>
          </cell>
          <cell r="K1346" t="str">
            <v>N</v>
          </cell>
          <cell r="L1346" t="str">
            <v>N</v>
          </cell>
          <cell r="M1346" t="str">
            <v>N</v>
          </cell>
          <cell r="N1346" t="str">
            <v>N</v>
          </cell>
          <cell r="O1346" t="str">
            <v>N</v>
          </cell>
          <cell r="P1346" t="str">
            <v>N</v>
          </cell>
          <cell r="Q1346" t="str">
            <v>N</v>
          </cell>
          <cell r="R1346">
            <v>0</v>
          </cell>
        </row>
        <row r="1347">
          <cell r="A1347" t="str">
            <v>FTRXLX</v>
          </cell>
          <cell r="B1347" t="str">
            <v>Blackpool Fylde and Wyre Hospitals NHS Found Trust</v>
          </cell>
          <cell r="C1347" t="str">
            <v>DOHCLS</v>
          </cell>
          <cell r="D1347" t="str">
            <v>T</v>
          </cell>
          <cell r="E1347" t="str">
            <v xml:space="preserve">CLS - DEPARTMENT OF HEALTH                        </v>
          </cell>
          <cell r="F1347" t="str">
            <v>N</v>
          </cell>
          <cell r="G1347" t="str">
            <v>N</v>
          </cell>
          <cell r="H1347" t="str">
            <v>N</v>
          </cell>
          <cell r="I1347" t="str">
            <v>N</v>
          </cell>
          <cell r="J1347" t="str">
            <v>N</v>
          </cell>
          <cell r="K1347" t="str">
            <v>N</v>
          </cell>
          <cell r="L1347" t="str">
            <v>N</v>
          </cell>
          <cell r="M1347" t="str">
            <v>N</v>
          </cell>
          <cell r="N1347" t="str">
            <v>N</v>
          </cell>
          <cell r="O1347" t="str">
            <v>N</v>
          </cell>
          <cell r="P1347" t="str">
            <v>N</v>
          </cell>
          <cell r="Q1347" t="str">
            <v>N</v>
          </cell>
          <cell r="R1347">
            <v>0</v>
          </cell>
        </row>
        <row r="1348">
          <cell r="A1348" t="str">
            <v>FTRXMX</v>
          </cell>
          <cell r="B1348" t="str">
            <v xml:space="preserve">Derbyshire Mental Health Services FT              </v>
          </cell>
          <cell r="C1348" t="str">
            <v>DOHCLS</v>
          </cell>
          <cell r="D1348" t="str">
            <v>T</v>
          </cell>
          <cell r="E1348" t="str">
            <v xml:space="preserve">CLS - DEPARTMENT OF HEALTH                        </v>
          </cell>
          <cell r="F1348" t="str">
            <v>N</v>
          </cell>
          <cell r="G1348" t="str">
            <v>N</v>
          </cell>
          <cell r="H1348" t="str">
            <v>N</v>
          </cell>
          <cell r="I1348" t="str">
            <v>N</v>
          </cell>
          <cell r="J1348" t="str">
            <v>N</v>
          </cell>
          <cell r="K1348" t="str">
            <v>N</v>
          </cell>
          <cell r="L1348" t="str">
            <v>N</v>
          </cell>
          <cell r="M1348" t="str">
            <v>N</v>
          </cell>
          <cell r="N1348" t="str">
            <v>N</v>
          </cell>
          <cell r="O1348" t="str">
            <v>N</v>
          </cell>
          <cell r="P1348" t="str">
            <v>N</v>
          </cell>
          <cell r="Q1348" t="str">
            <v>N</v>
          </cell>
          <cell r="R1348">
            <v>0</v>
          </cell>
        </row>
        <row r="1349">
          <cell r="A1349" t="str">
            <v>FTRXNX</v>
          </cell>
          <cell r="B1349" t="str">
            <v>Lancashire Teaching Hospitals NHS Foundation Trust</v>
          </cell>
          <cell r="C1349" t="str">
            <v>DOHCLS</v>
          </cell>
          <cell r="D1349" t="str">
            <v>T</v>
          </cell>
          <cell r="E1349" t="str">
            <v xml:space="preserve">CLS - DEPARTMENT OF HEALTH                        </v>
          </cell>
          <cell r="F1349" t="str">
            <v>N</v>
          </cell>
          <cell r="G1349" t="str">
            <v>N</v>
          </cell>
          <cell r="H1349" t="str">
            <v>N</v>
          </cell>
          <cell r="I1349" t="str">
            <v>N</v>
          </cell>
          <cell r="J1349" t="str">
            <v>N</v>
          </cell>
          <cell r="K1349" t="str">
            <v>N</v>
          </cell>
          <cell r="L1349" t="str">
            <v>N</v>
          </cell>
          <cell r="M1349" t="str">
            <v>N</v>
          </cell>
          <cell r="N1349" t="str">
            <v>N</v>
          </cell>
          <cell r="O1349" t="str">
            <v>N</v>
          </cell>
          <cell r="P1349" t="str">
            <v>N</v>
          </cell>
          <cell r="Q1349" t="str">
            <v>N</v>
          </cell>
          <cell r="R1349">
            <v>0</v>
          </cell>
        </row>
        <row r="1350">
          <cell r="A1350" t="str">
            <v>FTRXPX</v>
          </cell>
          <cell r="B1350" t="str">
            <v xml:space="preserve">County Durham and Darlington NHS Foundation Trust </v>
          </cell>
          <cell r="C1350" t="str">
            <v>DOHCLS</v>
          </cell>
          <cell r="D1350" t="str">
            <v>T</v>
          </cell>
          <cell r="E1350" t="str">
            <v xml:space="preserve">CLS - DEPARTMENT OF HEALTH                        </v>
          </cell>
          <cell r="F1350" t="str">
            <v>N</v>
          </cell>
          <cell r="G1350" t="str">
            <v>N</v>
          </cell>
          <cell r="H1350" t="str">
            <v>N</v>
          </cell>
          <cell r="I1350" t="str">
            <v>N</v>
          </cell>
          <cell r="J1350" t="str">
            <v>N</v>
          </cell>
          <cell r="K1350" t="str">
            <v>N</v>
          </cell>
          <cell r="L1350" t="str">
            <v>N</v>
          </cell>
          <cell r="M1350" t="str">
            <v>N</v>
          </cell>
          <cell r="N1350" t="str">
            <v>N</v>
          </cell>
          <cell r="O1350" t="str">
            <v>N</v>
          </cell>
          <cell r="P1350" t="str">
            <v>N</v>
          </cell>
          <cell r="Q1350" t="str">
            <v>N</v>
          </cell>
          <cell r="R1350">
            <v>0</v>
          </cell>
        </row>
        <row r="1351">
          <cell r="A1351" t="str">
            <v>FTRXTX</v>
          </cell>
          <cell r="B1351" t="str">
            <v xml:space="preserve">Birmham &amp; Solihull Mental Health NHS Found Trust  </v>
          </cell>
          <cell r="C1351" t="str">
            <v>DOHCLS</v>
          </cell>
          <cell r="D1351" t="str">
            <v>T</v>
          </cell>
          <cell r="E1351" t="str">
            <v xml:space="preserve">CLS - DEPARTMENT OF HEALTH                        </v>
          </cell>
          <cell r="F1351" t="str">
            <v>N</v>
          </cell>
          <cell r="G1351" t="str">
            <v>N</v>
          </cell>
          <cell r="H1351" t="str">
            <v>N</v>
          </cell>
          <cell r="I1351" t="str">
            <v>N</v>
          </cell>
          <cell r="J1351" t="str">
            <v>N</v>
          </cell>
          <cell r="K1351" t="str">
            <v>N</v>
          </cell>
          <cell r="L1351" t="str">
            <v>N</v>
          </cell>
          <cell r="M1351" t="str">
            <v>N</v>
          </cell>
          <cell r="N1351" t="str">
            <v>N</v>
          </cell>
          <cell r="O1351" t="str">
            <v>N</v>
          </cell>
          <cell r="P1351" t="str">
            <v>N</v>
          </cell>
          <cell r="Q1351" t="str">
            <v>N</v>
          </cell>
          <cell r="R1351">
            <v>0</v>
          </cell>
        </row>
        <row r="1352">
          <cell r="A1352" t="str">
            <v>FTRXVX</v>
          </cell>
          <cell r="B1352" t="str">
            <v>Greater Manchester Wst Mental Hlth NHS Found Trust</v>
          </cell>
          <cell r="C1352" t="str">
            <v>DOHCLS</v>
          </cell>
          <cell r="D1352" t="str">
            <v>T</v>
          </cell>
          <cell r="E1352" t="str">
            <v xml:space="preserve">CLS - DEPARTMENT OF HEALTH                        </v>
          </cell>
          <cell r="F1352" t="str">
            <v>N</v>
          </cell>
          <cell r="G1352" t="str">
            <v>N</v>
          </cell>
          <cell r="H1352" t="str">
            <v>N</v>
          </cell>
          <cell r="I1352" t="str">
            <v>N</v>
          </cell>
          <cell r="J1352" t="str">
            <v>N</v>
          </cell>
          <cell r="K1352" t="str">
            <v>N</v>
          </cell>
          <cell r="L1352" t="str">
            <v>N</v>
          </cell>
          <cell r="M1352" t="str">
            <v>N</v>
          </cell>
          <cell r="N1352" t="str">
            <v>N</v>
          </cell>
          <cell r="O1352" t="str">
            <v>N</v>
          </cell>
          <cell r="P1352" t="str">
            <v>N</v>
          </cell>
          <cell r="Q1352" t="str">
            <v>N</v>
          </cell>
          <cell r="R1352">
            <v>0</v>
          </cell>
        </row>
        <row r="1353">
          <cell r="A1353" t="str">
            <v>FTRXXX</v>
          </cell>
          <cell r="B1353" t="str">
            <v xml:space="preserve">Surrey &amp; Borders Partnership NHS Foundation Trust </v>
          </cell>
          <cell r="C1353" t="str">
            <v>DOHCLS</v>
          </cell>
          <cell r="D1353" t="str">
            <v>T</v>
          </cell>
          <cell r="E1353" t="str">
            <v xml:space="preserve">CLS - DEPARTMENT OF HEALTH                        </v>
          </cell>
          <cell r="F1353" t="str">
            <v>N</v>
          </cell>
          <cell r="G1353" t="str">
            <v>N</v>
          </cell>
          <cell r="H1353" t="str">
            <v>N</v>
          </cell>
          <cell r="I1353" t="str">
            <v>N</v>
          </cell>
          <cell r="J1353" t="str">
            <v>N</v>
          </cell>
          <cell r="K1353" t="str">
            <v>N</v>
          </cell>
          <cell r="L1353" t="str">
            <v>N</v>
          </cell>
          <cell r="M1353" t="str">
            <v>N</v>
          </cell>
          <cell r="N1353" t="str">
            <v>N</v>
          </cell>
          <cell r="O1353" t="str">
            <v>N</v>
          </cell>
          <cell r="P1353" t="str">
            <v>N</v>
          </cell>
          <cell r="Q1353" t="str">
            <v>N</v>
          </cell>
          <cell r="R1353">
            <v>0</v>
          </cell>
        </row>
        <row r="1354">
          <cell r="A1354" t="str">
            <v>FTRY6X</v>
          </cell>
          <cell r="B1354" t="str">
            <v>North East Ambulance Service NHSFT</v>
          </cell>
          <cell r="C1354" t="str">
            <v>DOHCLS</v>
          </cell>
          <cell r="D1354" t="str">
            <v>T</v>
          </cell>
          <cell r="E1354" t="str">
            <v xml:space="preserve">CLS - DEPARTMENT OF HEALTH                        </v>
          </cell>
          <cell r="F1354" t="str">
            <v>N</v>
          </cell>
          <cell r="G1354" t="str">
            <v>N</v>
          </cell>
          <cell r="H1354" t="str">
            <v>N</v>
          </cell>
          <cell r="I1354" t="str">
            <v>N</v>
          </cell>
          <cell r="J1354" t="str">
            <v>N</v>
          </cell>
          <cell r="K1354" t="str">
            <v>N</v>
          </cell>
          <cell r="L1354" t="str">
            <v>N</v>
          </cell>
          <cell r="M1354" t="str">
            <v>N</v>
          </cell>
          <cell r="N1354" t="str">
            <v>N</v>
          </cell>
          <cell r="O1354" t="str">
            <v>N</v>
          </cell>
          <cell r="P1354" t="str">
            <v>N</v>
          </cell>
          <cell r="Q1354" t="str">
            <v>N</v>
          </cell>
          <cell r="R1354">
            <v>0</v>
          </cell>
        </row>
        <row r="1355">
          <cell r="A1355" t="str">
            <v>FTRYAX</v>
          </cell>
          <cell r="B1355" t="str">
            <v>West Midlands Ambulance Service NHSFT</v>
          </cell>
          <cell r="C1355" t="str">
            <v>DOHCLS</v>
          </cell>
          <cell r="D1355" t="str">
            <v>T</v>
          </cell>
          <cell r="E1355" t="str">
            <v xml:space="preserve">CLS - DEPARTMENT OF HEALTH                        </v>
          </cell>
          <cell r="F1355" t="str">
            <v>N</v>
          </cell>
          <cell r="G1355" t="str">
            <v>N</v>
          </cell>
          <cell r="H1355" t="str">
            <v>N</v>
          </cell>
          <cell r="I1355" t="str">
            <v>N</v>
          </cell>
          <cell r="J1355" t="str">
            <v>N</v>
          </cell>
          <cell r="K1355" t="str">
            <v>N</v>
          </cell>
          <cell r="L1355" t="str">
            <v>N</v>
          </cell>
          <cell r="M1355" t="str">
            <v>N</v>
          </cell>
          <cell r="N1355" t="str">
            <v>N</v>
          </cell>
          <cell r="O1355" t="str">
            <v>N</v>
          </cell>
          <cell r="P1355" t="str">
            <v>N</v>
          </cell>
          <cell r="Q1355" t="str">
            <v>N</v>
          </cell>
          <cell r="R1355">
            <v>0</v>
          </cell>
        </row>
        <row r="1356">
          <cell r="A1356" t="str">
            <v>FTRYDX</v>
          </cell>
          <cell r="B1356" t="str">
            <v xml:space="preserve">SE Coast Ambulance Service NHS Foundation Trust   </v>
          </cell>
          <cell r="C1356" t="str">
            <v>DOHCLS</v>
          </cell>
          <cell r="D1356" t="str">
            <v>T</v>
          </cell>
          <cell r="E1356" t="str">
            <v xml:space="preserve">CLS - DEPARTMENT OF HEALTH                        </v>
          </cell>
          <cell r="F1356" t="str">
            <v>N</v>
          </cell>
          <cell r="G1356" t="str">
            <v>N</v>
          </cell>
          <cell r="H1356" t="str">
            <v>N</v>
          </cell>
          <cell r="I1356" t="str">
            <v>N</v>
          </cell>
          <cell r="J1356" t="str">
            <v>N</v>
          </cell>
          <cell r="K1356" t="str">
            <v>N</v>
          </cell>
          <cell r="L1356" t="str">
            <v>N</v>
          </cell>
          <cell r="M1356" t="str">
            <v>N</v>
          </cell>
          <cell r="N1356" t="str">
            <v>N</v>
          </cell>
          <cell r="O1356" t="str">
            <v>N</v>
          </cell>
          <cell r="P1356" t="str">
            <v>N</v>
          </cell>
          <cell r="Q1356" t="str">
            <v>N</v>
          </cell>
          <cell r="R1356">
            <v>0</v>
          </cell>
        </row>
        <row r="1357">
          <cell r="A1357" t="str">
            <v>FTRYFX</v>
          </cell>
          <cell r="B1357" t="str">
            <v xml:space="preserve">South Western Ambulance Service NHS FT            </v>
          </cell>
          <cell r="C1357" t="str">
            <v>DOHCLS</v>
          </cell>
          <cell r="D1357" t="str">
            <v>T</v>
          </cell>
          <cell r="E1357" t="str">
            <v xml:space="preserve">CLS - DEPARTMENT OF HEALTH                        </v>
          </cell>
          <cell r="F1357" t="str">
            <v>N</v>
          </cell>
          <cell r="G1357" t="str">
            <v>N</v>
          </cell>
          <cell r="H1357" t="str">
            <v>N</v>
          </cell>
          <cell r="I1357" t="str">
            <v>N</v>
          </cell>
          <cell r="J1357" t="str">
            <v>N</v>
          </cell>
          <cell r="K1357" t="str">
            <v>N</v>
          </cell>
          <cell r="L1357" t="str">
            <v>N</v>
          </cell>
          <cell r="M1357" t="str">
            <v>N</v>
          </cell>
          <cell r="N1357" t="str">
            <v>N</v>
          </cell>
          <cell r="O1357" t="str">
            <v>N</v>
          </cell>
          <cell r="P1357" t="str">
            <v>N</v>
          </cell>
          <cell r="Q1357" t="str">
            <v>N</v>
          </cell>
          <cell r="R1357">
            <v>0</v>
          </cell>
        </row>
        <row r="1358">
          <cell r="A1358" t="str">
            <v>FTRYRX</v>
          </cell>
          <cell r="B1358" t="str">
            <v>Western Sussex Hospitals NHSFT</v>
          </cell>
          <cell r="C1358" t="str">
            <v>DOHCLS</v>
          </cell>
          <cell r="D1358" t="str">
            <v>T</v>
          </cell>
          <cell r="E1358" t="str">
            <v xml:space="preserve">CLS - DEPARTMENT OF HEALTH                        </v>
          </cell>
          <cell r="F1358" t="str">
            <v>N</v>
          </cell>
          <cell r="G1358" t="str">
            <v>N</v>
          </cell>
          <cell r="H1358" t="str">
            <v>N</v>
          </cell>
          <cell r="I1358" t="str">
            <v>N</v>
          </cell>
          <cell r="J1358" t="str">
            <v>N</v>
          </cell>
          <cell r="K1358" t="str">
            <v>N</v>
          </cell>
          <cell r="L1358" t="str">
            <v>N</v>
          </cell>
          <cell r="M1358" t="str">
            <v>N</v>
          </cell>
          <cell r="N1358" t="str">
            <v>N</v>
          </cell>
          <cell r="O1358" t="str">
            <v>N</v>
          </cell>
          <cell r="P1358" t="str">
            <v>N</v>
          </cell>
          <cell r="Q1358" t="str">
            <v>N</v>
          </cell>
          <cell r="R1358">
            <v>0</v>
          </cell>
        </row>
        <row r="1359">
          <cell r="A1359" t="str">
            <v>FTSUMX</v>
          </cell>
          <cell r="B1359" t="str">
            <v xml:space="preserve">Foundation Trust Summary Account                  </v>
          </cell>
          <cell r="C1359" t="str">
            <v>DOHCLS</v>
          </cell>
          <cell r="D1359" t="str">
            <v>T</v>
          </cell>
          <cell r="E1359" t="str">
            <v xml:space="preserve">CLS - DEPARTMENT OF HEALTH                        </v>
          </cell>
          <cell r="F1359" t="str">
            <v>N</v>
          </cell>
          <cell r="G1359" t="str">
            <v>N</v>
          </cell>
          <cell r="H1359" t="str">
            <v>N</v>
          </cell>
          <cell r="I1359" t="str">
            <v>N</v>
          </cell>
          <cell r="J1359" t="str">
            <v>N</v>
          </cell>
          <cell r="K1359" t="str">
            <v>N</v>
          </cell>
          <cell r="L1359" t="str">
            <v>N</v>
          </cell>
          <cell r="M1359" t="str">
            <v>N</v>
          </cell>
          <cell r="N1359" t="str">
            <v>N</v>
          </cell>
          <cell r="O1359" t="str">
            <v>N</v>
          </cell>
          <cell r="P1359" t="str">
            <v>N</v>
          </cell>
          <cell r="Q1359" t="str">
            <v>N</v>
          </cell>
          <cell r="R1359">
            <v>0</v>
          </cell>
        </row>
        <row r="1360">
          <cell r="A1360" t="str">
            <v>FTTAFX</v>
          </cell>
          <cell r="B1360" t="str">
            <v xml:space="preserve">Camden and Islington NHS Foundation Trust         </v>
          </cell>
          <cell r="C1360" t="str">
            <v>DOHCLS</v>
          </cell>
          <cell r="D1360" t="str">
            <v>T</v>
          </cell>
          <cell r="E1360" t="str">
            <v xml:space="preserve">CLS - DEPARTMENT OF HEALTH                        </v>
          </cell>
          <cell r="F1360" t="str">
            <v>N</v>
          </cell>
          <cell r="G1360" t="str">
            <v>N</v>
          </cell>
          <cell r="H1360" t="str">
            <v>N</v>
          </cell>
          <cell r="I1360" t="str">
            <v>N</v>
          </cell>
          <cell r="J1360" t="str">
            <v>N</v>
          </cell>
          <cell r="K1360" t="str">
            <v>N</v>
          </cell>
          <cell r="L1360" t="str">
            <v>N</v>
          </cell>
          <cell r="M1360" t="str">
            <v>N</v>
          </cell>
          <cell r="N1360" t="str">
            <v>N</v>
          </cell>
          <cell r="O1360" t="str">
            <v>N</v>
          </cell>
          <cell r="P1360" t="str">
            <v>N</v>
          </cell>
          <cell r="Q1360" t="str">
            <v>N</v>
          </cell>
          <cell r="R1360">
            <v>0</v>
          </cell>
        </row>
        <row r="1361">
          <cell r="A1361" t="str">
            <v>FTTAHX</v>
          </cell>
          <cell r="B1361" t="str">
            <v xml:space="preserve">Sheffield Health &amp; Social Care NHS Found Trust    </v>
          </cell>
          <cell r="C1361" t="str">
            <v>DOHCLS</v>
          </cell>
          <cell r="D1361" t="str">
            <v>T</v>
          </cell>
          <cell r="E1361" t="str">
            <v xml:space="preserve">CLS - DEPARTMENT OF HEALTH                        </v>
          </cell>
          <cell r="F1361" t="str">
            <v>N</v>
          </cell>
          <cell r="G1361" t="str">
            <v>N</v>
          </cell>
          <cell r="H1361" t="str">
            <v>N</v>
          </cell>
          <cell r="I1361" t="str">
            <v>N</v>
          </cell>
          <cell r="J1361" t="str">
            <v>N</v>
          </cell>
          <cell r="K1361" t="str">
            <v>N</v>
          </cell>
          <cell r="L1361" t="str">
            <v>N</v>
          </cell>
          <cell r="M1361" t="str">
            <v>N</v>
          </cell>
          <cell r="N1361" t="str">
            <v>N</v>
          </cell>
          <cell r="O1361" t="str">
            <v>N</v>
          </cell>
          <cell r="P1361" t="str">
            <v>N</v>
          </cell>
          <cell r="Q1361" t="str">
            <v>N</v>
          </cell>
          <cell r="R1361">
            <v>0</v>
          </cell>
        </row>
        <row r="1362">
          <cell r="A1362" t="str">
            <v>FTTAJX</v>
          </cell>
          <cell r="B1362" t="str">
            <v>Sandwell Mental Hlth &amp; Social Care NHS Found Trust</v>
          </cell>
          <cell r="C1362" t="str">
            <v>DOHCLS</v>
          </cell>
          <cell r="D1362" t="str">
            <v>T</v>
          </cell>
          <cell r="E1362" t="str">
            <v xml:space="preserve">CLS - DEPARTMENT OF HEALTH                        </v>
          </cell>
          <cell r="F1362" t="str">
            <v>N</v>
          </cell>
          <cell r="G1362" t="str">
            <v>N</v>
          </cell>
          <cell r="H1362" t="str">
            <v>N</v>
          </cell>
          <cell r="I1362" t="str">
            <v>N</v>
          </cell>
          <cell r="J1362" t="str">
            <v>N</v>
          </cell>
          <cell r="K1362" t="str">
            <v>N</v>
          </cell>
          <cell r="L1362" t="str">
            <v>N</v>
          </cell>
          <cell r="M1362" t="str">
            <v>N</v>
          </cell>
          <cell r="N1362" t="str">
            <v>N</v>
          </cell>
          <cell r="O1362" t="str">
            <v>N</v>
          </cell>
          <cell r="P1362" t="str">
            <v>N</v>
          </cell>
          <cell r="Q1362" t="str">
            <v>N</v>
          </cell>
          <cell r="R1362">
            <v>0</v>
          </cell>
        </row>
        <row r="1363">
          <cell r="A1363" t="str">
            <v>NFTR1A</v>
          </cell>
          <cell r="B1363" t="str">
            <v xml:space="preserve">Worcestershire Health and Care NHS Trust          </v>
          </cell>
          <cell r="C1363" t="str">
            <v>DOHCLS</v>
          </cell>
          <cell r="D1363" t="str">
            <v>T</v>
          </cell>
          <cell r="E1363" t="str">
            <v xml:space="preserve">CLS - DEPARTMENT OF HEALTH                        </v>
          </cell>
          <cell r="F1363" t="str">
            <v>N</v>
          </cell>
          <cell r="G1363" t="str">
            <v>N</v>
          </cell>
          <cell r="H1363" t="str">
            <v>N</v>
          </cell>
          <cell r="I1363" t="str">
            <v>N</v>
          </cell>
          <cell r="J1363" t="str">
            <v>N</v>
          </cell>
          <cell r="K1363" t="str">
            <v>N</v>
          </cell>
          <cell r="L1363" t="str">
            <v>N</v>
          </cell>
          <cell r="M1363" t="str">
            <v>N</v>
          </cell>
          <cell r="N1363" t="str">
            <v>N</v>
          </cell>
          <cell r="O1363" t="str">
            <v>N</v>
          </cell>
          <cell r="P1363" t="str">
            <v>N</v>
          </cell>
          <cell r="Q1363" t="str">
            <v>N</v>
          </cell>
          <cell r="R1363">
            <v>0</v>
          </cell>
        </row>
        <row r="1364">
          <cell r="A1364" t="str">
            <v>NFTR1C</v>
          </cell>
          <cell r="B1364" t="str">
            <v xml:space="preserve">The Solent NHS Trust                              </v>
          </cell>
          <cell r="C1364" t="str">
            <v>DOHCLS</v>
          </cell>
          <cell r="D1364" t="str">
            <v>T</v>
          </cell>
          <cell r="E1364" t="str">
            <v xml:space="preserve">CLS - DEPARTMENT OF HEALTH                        </v>
          </cell>
          <cell r="F1364" t="str">
            <v>N</v>
          </cell>
          <cell r="G1364" t="str">
            <v>N</v>
          </cell>
          <cell r="H1364" t="str">
            <v>N</v>
          </cell>
          <cell r="I1364" t="str">
            <v>N</v>
          </cell>
          <cell r="J1364" t="str">
            <v>N</v>
          </cell>
          <cell r="K1364" t="str">
            <v>N</v>
          </cell>
          <cell r="L1364" t="str">
            <v>N</v>
          </cell>
          <cell r="M1364" t="str">
            <v>N</v>
          </cell>
          <cell r="N1364" t="str">
            <v>N</v>
          </cell>
          <cell r="O1364" t="str">
            <v>N</v>
          </cell>
          <cell r="P1364" t="str">
            <v>N</v>
          </cell>
          <cell r="Q1364" t="str">
            <v>N</v>
          </cell>
          <cell r="R1364">
            <v>0</v>
          </cell>
        </row>
        <row r="1365">
          <cell r="A1365" t="str">
            <v>NFTR1D</v>
          </cell>
          <cell r="B1365" t="str">
            <v xml:space="preserve">Shropshire Community NHS Trust                    </v>
          </cell>
          <cell r="C1365" t="str">
            <v>DOHCLS</v>
          </cell>
          <cell r="D1365" t="str">
            <v>T</v>
          </cell>
          <cell r="E1365" t="str">
            <v xml:space="preserve">CLS - DEPARTMENT OF HEALTH                        </v>
          </cell>
          <cell r="F1365" t="str">
            <v>N</v>
          </cell>
          <cell r="G1365" t="str">
            <v>N</v>
          </cell>
          <cell r="H1365" t="str">
            <v>N</v>
          </cell>
          <cell r="I1365" t="str">
            <v>N</v>
          </cell>
          <cell r="J1365" t="str">
            <v>N</v>
          </cell>
          <cell r="K1365" t="str">
            <v>N</v>
          </cell>
          <cell r="L1365" t="str">
            <v>N</v>
          </cell>
          <cell r="M1365" t="str">
            <v>N</v>
          </cell>
          <cell r="N1365" t="str">
            <v>N</v>
          </cell>
          <cell r="O1365" t="str">
            <v>N</v>
          </cell>
          <cell r="P1365" t="str">
            <v>N</v>
          </cell>
          <cell r="Q1365" t="str">
            <v>N</v>
          </cell>
          <cell r="R1365">
            <v>0</v>
          </cell>
        </row>
        <row r="1366">
          <cell r="A1366" t="str">
            <v>NFTR1E</v>
          </cell>
          <cell r="B1366" t="str">
            <v>Staffordshire and Stoke on Trent Partnership NHS T</v>
          </cell>
          <cell r="C1366" t="str">
            <v>DOHCLS</v>
          </cell>
          <cell r="D1366" t="str">
            <v>T</v>
          </cell>
          <cell r="E1366" t="str">
            <v xml:space="preserve">CLS - DEPARTMENT OF HEALTH                        </v>
          </cell>
          <cell r="F1366" t="str">
            <v>N</v>
          </cell>
          <cell r="G1366" t="str">
            <v>N</v>
          </cell>
          <cell r="H1366" t="str">
            <v>N</v>
          </cell>
          <cell r="I1366" t="str">
            <v>N</v>
          </cell>
          <cell r="J1366" t="str">
            <v>N</v>
          </cell>
          <cell r="K1366" t="str">
            <v>N</v>
          </cell>
          <cell r="L1366" t="str">
            <v>N</v>
          </cell>
          <cell r="M1366" t="str">
            <v>N</v>
          </cell>
          <cell r="N1366" t="str">
            <v>N</v>
          </cell>
          <cell r="O1366" t="str">
            <v>N</v>
          </cell>
          <cell r="P1366" t="str">
            <v>N</v>
          </cell>
          <cell r="Q1366" t="str">
            <v>N</v>
          </cell>
          <cell r="R1366">
            <v>0</v>
          </cell>
        </row>
        <row r="1367">
          <cell r="A1367" t="str">
            <v>NFTR1F</v>
          </cell>
          <cell r="B1367" t="str">
            <v>Isle of Wight NHS Trust</v>
          </cell>
          <cell r="C1367" t="str">
            <v>DOHCLS</v>
          </cell>
          <cell r="D1367" t="str">
            <v>T</v>
          </cell>
          <cell r="E1367" t="str">
            <v xml:space="preserve">CLS - DEPARTMENT OF HEALTH                        </v>
          </cell>
          <cell r="F1367" t="str">
            <v>N</v>
          </cell>
          <cell r="G1367" t="str">
            <v>N</v>
          </cell>
          <cell r="H1367" t="str">
            <v>N</v>
          </cell>
          <cell r="I1367" t="str">
            <v>N</v>
          </cell>
          <cell r="J1367" t="str">
            <v>N</v>
          </cell>
          <cell r="K1367" t="str">
            <v>N</v>
          </cell>
          <cell r="L1367" t="str">
            <v>N</v>
          </cell>
          <cell r="M1367" t="str">
            <v>N</v>
          </cell>
          <cell r="N1367" t="str">
            <v>N</v>
          </cell>
          <cell r="O1367" t="str">
            <v>N</v>
          </cell>
          <cell r="P1367" t="str">
            <v>N</v>
          </cell>
          <cell r="Q1367" t="str">
            <v>N</v>
          </cell>
          <cell r="R1367">
            <v>0</v>
          </cell>
        </row>
        <row r="1368">
          <cell r="A1368" t="str">
            <v>NFTR1G</v>
          </cell>
          <cell r="B1368" t="str">
            <v>Torbay and Southern Devon Health and Care NHS Trust</v>
          </cell>
          <cell r="C1368" t="str">
            <v>DOHCLS</v>
          </cell>
          <cell r="D1368" t="str">
            <v>T</v>
          </cell>
          <cell r="E1368" t="str">
            <v xml:space="preserve">CLS - DEPARTMENT OF HEALTH                        </v>
          </cell>
          <cell r="F1368" t="str">
            <v>N</v>
          </cell>
          <cell r="G1368" t="str">
            <v>N</v>
          </cell>
          <cell r="H1368" t="str">
            <v>N</v>
          </cell>
          <cell r="I1368" t="str">
            <v>N</v>
          </cell>
          <cell r="J1368" t="str">
            <v>N</v>
          </cell>
          <cell r="K1368" t="str">
            <v>N</v>
          </cell>
          <cell r="L1368" t="str">
            <v>N</v>
          </cell>
          <cell r="M1368" t="str">
            <v>N</v>
          </cell>
          <cell r="N1368" t="str">
            <v>N</v>
          </cell>
          <cell r="O1368" t="str">
            <v>N</v>
          </cell>
          <cell r="P1368" t="str">
            <v>N</v>
          </cell>
          <cell r="Q1368" t="str">
            <v>N</v>
          </cell>
          <cell r="R1368">
            <v>0</v>
          </cell>
        </row>
        <row r="1369">
          <cell r="A1369" t="str">
            <v>NFTR1H</v>
          </cell>
          <cell r="B1369" t="str">
            <v>Barts Health NHS Trust</v>
          </cell>
          <cell r="C1369" t="str">
            <v>DOHCLS</v>
          </cell>
          <cell r="D1369" t="str">
            <v>T</v>
          </cell>
          <cell r="E1369" t="str">
            <v xml:space="preserve">CLS - DEPARTMENT OF HEALTH                        </v>
          </cell>
          <cell r="F1369" t="str">
            <v>N</v>
          </cell>
          <cell r="G1369" t="str">
            <v>N</v>
          </cell>
          <cell r="H1369" t="str">
            <v>N</v>
          </cell>
          <cell r="I1369" t="str">
            <v>N</v>
          </cell>
          <cell r="J1369" t="str">
            <v>N</v>
          </cell>
          <cell r="K1369" t="str">
            <v>N</v>
          </cell>
          <cell r="L1369" t="str">
            <v>N</v>
          </cell>
          <cell r="M1369" t="str">
            <v>N</v>
          </cell>
          <cell r="N1369" t="str">
            <v>N</v>
          </cell>
          <cell r="O1369" t="str">
            <v>N</v>
          </cell>
          <cell r="P1369" t="str">
            <v>N</v>
          </cell>
          <cell r="Q1369" t="str">
            <v>N</v>
          </cell>
          <cell r="R1369">
            <v>0</v>
          </cell>
        </row>
        <row r="1370">
          <cell r="A1370" t="str">
            <v>NFTR1J</v>
          </cell>
          <cell r="B1370" t="str">
            <v>Gloucestershire Care Services NHS Trust</v>
          </cell>
          <cell r="C1370" t="str">
            <v>DOHCLS</v>
          </cell>
          <cell r="D1370" t="str">
            <v>T</v>
          </cell>
          <cell r="E1370" t="str">
            <v xml:space="preserve">CLS - DEPARTMENT OF HEALTH                        </v>
          </cell>
          <cell r="F1370" t="str">
            <v>N</v>
          </cell>
          <cell r="G1370" t="str">
            <v>N</v>
          </cell>
          <cell r="H1370" t="str">
            <v>N</v>
          </cell>
          <cell r="I1370" t="str">
            <v>N</v>
          </cell>
          <cell r="J1370" t="str">
            <v>N</v>
          </cell>
          <cell r="K1370" t="str">
            <v>N</v>
          </cell>
          <cell r="L1370" t="str">
            <v>N</v>
          </cell>
          <cell r="M1370" t="str">
            <v>N</v>
          </cell>
          <cell r="N1370" t="str">
            <v>N</v>
          </cell>
          <cell r="O1370" t="str">
            <v>N</v>
          </cell>
          <cell r="P1370" t="str">
            <v>N</v>
          </cell>
          <cell r="Q1370" t="str">
            <v>N</v>
          </cell>
          <cell r="R1370">
            <v>0</v>
          </cell>
        </row>
        <row r="1371">
          <cell r="A1371" t="str">
            <v>NFTRA2</v>
          </cell>
          <cell r="B1371" t="str">
            <v xml:space="preserve">Royal Surrey County Hospital NFT                  </v>
          </cell>
          <cell r="C1371" t="str">
            <v>DOHCLS</v>
          </cell>
          <cell r="D1371" t="str">
            <v>T</v>
          </cell>
          <cell r="E1371" t="str">
            <v xml:space="preserve">CLS - DEPARTMENT OF HEALTH                        </v>
          </cell>
          <cell r="F1371" t="str">
            <v>N</v>
          </cell>
          <cell r="G1371" t="str">
            <v>N</v>
          </cell>
          <cell r="H1371" t="str">
            <v>N</v>
          </cell>
          <cell r="I1371" t="str">
            <v>N</v>
          </cell>
          <cell r="J1371" t="str">
            <v>N</v>
          </cell>
          <cell r="K1371" t="str">
            <v>N</v>
          </cell>
          <cell r="L1371" t="str">
            <v>N</v>
          </cell>
          <cell r="M1371" t="str">
            <v>N</v>
          </cell>
          <cell r="N1371" t="str">
            <v>N</v>
          </cell>
          <cell r="O1371" t="str">
            <v>N</v>
          </cell>
          <cell r="P1371" t="str">
            <v>N</v>
          </cell>
          <cell r="Q1371" t="str">
            <v>N</v>
          </cell>
          <cell r="R1371">
            <v>0</v>
          </cell>
        </row>
        <row r="1372">
          <cell r="A1372" t="str">
            <v>NFTRA3</v>
          </cell>
          <cell r="B1372" t="str">
            <v xml:space="preserve">Weston Area Health NFT                            </v>
          </cell>
          <cell r="C1372" t="str">
            <v>DOHCLS</v>
          </cell>
          <cell r="D1372" t="str">
            <v>T</v>
          </cell>
          <cell r="E1372" t="str">
            <v xml:space="preserve">CLS - DEPARTMENT OF HEALTH                        </v>
          </cell>
          <cell r="F1372" t="str">
            <v>N</v>
          </cell>
          <cell r="G1372" t="str">
            <v>N</v>
          </cell>
          <cell r="H1372" t="str">
            <v>N</v>
          </cell>
          <cell r="I1372" t="str">
            <v>N</v>
          </cell>
          <cell r="J1372" t="str">
            <v>N</v>
          </cell>
          <cell r="K1372" t="str">
            <v>N</v>
          </cell>
          <cell r="L1372" t="str">
            <v>N</v>
          </cell>
          <cell r="M1372" t="str">
            <v>N</v>
          </cell>
          <cell r="N1372" t="str">
            <v>N</v>
          </cell>
          <cell r="O1372" t="str">
            <v>N</v>
          </cell>
          <cell r="P1372" t="str">
            <v>N</v>
          </cell>
          <cell r="Q1372" t="str">
            <v>N</v>
          </cell>
          <cell r="R1372">
            <v>0</v>
          </cell>
        </row>
        <row r="1373">
          <cell r="A1373" t="str">
            <v>NFTRAN</v>
          </cell>
          <cell r="B1373" t="str">
            <v xml:space="preserve">Royal National Orthopaedic Hospital NFT           </v>
          </cell>
          <cell r="C1373" t="str">
            <v>DOHCLS</v>
          </cell>
          <cell r="D1373" t="str">
            <v>T</v>
          </cell>
          <cell r="E1373" t="str">
            <v xml:space="preserve">CLS - DEPARTMENT OF HEALTH                        </v>
          </cell>
          <cell r="F1373" t="str">
            <v>N</v>
          </cell>
          <cell r="G1373" t="str">
            <v>N</v>
          </cell>
          <cell r="H1373" t="str">
            <v>N</v>
          </cell>
          <cell r="I1373" t="str">
            <v>N</v>
          </cell>
          <cell r="J1373" t="str">
            <v>N</v>
          </cell>
          <cell r="K1373" t="str">
            <v>N</v>
          </cell>
          <cell r="L1373" t="str">
            <v>N</v>
          </cell>
          <cell r="M1373" t="str">
            <v>N</v>
          </cell>
          <cell r="N1373" t="str">
            <v>N</v>
          </cell>
          <cell r="O1373" t="str">
            <v>N</v>
          </cell>
          <cell r="P1373" t="str">
            <v>N</v>
          </cell>
          <cell r="Q1373" t="str">
            <v>N</v>
          </cell>
          <cell r="R1373">
            <v>0</v>
          </cell>
        </row>
        <row r="1374">
          <cell r="A1374" t="str">
            <v>NFTRAP</v>
          </cell>
          <cell r="B1374" t="str">
            <v xml:space="preserve">North Middlesex University Hospital NFT           </v>
          </cell>
          <cell r="C1374" t="str">
            <v>DOHCLS</v>
          </cell>
          <cell r="D1374" t="str">
            <v>T</v>
          </cell>
          <cell r="E1374" t="str">
            <v xml:space="preserve">CLS - DEPARTMENT OF HEALTH                        </v>
          </cell>
          <cell r="F1374" t="str">
            <v>N</v>
          </cell>
          <cell r="G1374" t="str">
            <v>N</v>
          </cell>
          <cell r="H1374" t="str">
            <v>N</v>
          </cell>
          <cell r="I1374" t="str">
            <v>N</v>
          </cell>
          <cell r="J1374" t="str">
            <v>N</v>
          </cell>
          <cell r="K1374" t="str">
            <v>N</v>
          </cell>
          <cell r="L1374" t="str">
            <v>N</v>
          </cell>
          <cell r="M1374" t="str">
            <v>N</v>
          </cell>
          <cell r="N1374" t="str">
            <v>N</v>
          </cell>
          <cell r="O1374" t="str">
            <v>N</v>
          </cell>
          <cell r="P1374" t="str">
            <v>N</v>
          </cell>
          <cell r="Q1374" t="str">
            <v>N</v>
          </cell>
          <cell r="R1374">
            <v>0</v>
          </cell>
        </row>
        <row r="1375">
          <cell r="A1375" t="str">
            <v>NFTRAS</v>
          </cell>
          <cell r="B1375" t="str">
            <v xml:space="preserve">The Hillingdon Hospital NFT                       </v>
          </cell>
          <cell r="C1375" t="str">
            <v>DOHCLS</v>
          </cell>
          <cell r="D1375" t="str">
            <v>T</v>
          </cell>
          <cell r="E1375" t="str">
            <v xml:space="preserve">CLS - DEPARTMENT OF HEALTH                        </v>
          </cell>
          <cell r="F1375" t="str">
            <v>N</v>
          </cell>
          <cell r="G1375" t="str">
            <v>N</v>
          </cell>
          <cell r="H1375" t="str">
            <v>N</v>
          </cell>
          <cell r="I1375" t="str">
            <v>N</v>
          </cell>
          <cell r="J1375" t="str">
            <v>N</v>
          </cell>
          <cell r="K1375" t="str">
            <v>N</v>
          </cell>
          <cell r="L1375" t="str">
            <v>N</v>
          </cell>
          <cell r="M1375" t="str">
            <v>N</v>
          </cell>
          <cell r="N1375" t="str">
            <v>N</v>
          </cell>
          <cell r="O1375" t="str">
            <v>N</v>
          </cell>
          <cell r="P1375" t="str">
            <v>N</v>
          </cell>
          <cell r="Q1375" t="str">
            <v>N</v>
          </cell>
          <cell r="R1375">
            <v>0</v>
          </cell>
        </row>
        <row r="1376">
          <cell r="A1376" t="str">
            <v>NFTRBF</v>
          </cell>
          <cell r="B1376" t="str">
            <v xml:space="preserve">Nuffield Orthopaedic Centre NFT                   </v>
          </cell>
          <cell r="C1376" t="str">
            <v>DOHCLS</v>
          </cell>
          <cell r="D1376" t="str">
            <v>T</v>
          </cell>
          <cell r="E1376" t="str">
            <v xml:space="preserve">CLS - DEPARTMENT OF HEALTH                        </v>
          </cell>
          <cell r="F1376" t="str">
            <v>N</v>
          </cell>
          <cell r="G1376" t="str">
            <v>N</v>
          </cell>
          <cell r="H1376" t="str">
            <v>N</v>
          </cell>
          <cell r="I1376" t="str">
            <v>N</v>
          </cell>
          <cell r="J1376" t="str">
            <v>N</v>
          </cell>
          <cell r="K1376" t="str">
            <v>N</v>
          </cell>
          <cell r="L1376" t="str">
            <v>N</v>
          </cell>
          <cell r="M1376" t="str">
            <v>N</v>
          </cell>
          <cell r="N1376" t="str">
            <v>N</v>
          </cell>
          <cell r="O1376" t="str">
            <v>N</v>
          </cell>
          <cell r="P1376" t="str">
            <v>N</v>
          </cell>
          <cell r="Q1376" t="str">
            <v>N</v>
          </cell>
          <cell r="R1376">
            <v>0</v>
          </cell>
        </row>
        <row r="1377">
          <cell r="A1377" t="str">
            <v>NFTRBK</v>
          </cell>
          <cell r="B1377" t="str">
            <v xml:space="preserve">Walsall Hospitals NFT                             </v>
          </cell>
          <cell r="C1377" t="str">
            <v>DOHCLS</v>
          </cell>
          <cell r="D1377" t="str">
            <v>T</v>
          </cell>
          <cell r="E1377" t="str">
            <v xml:space="preserve">CLS - DEPARTMENT OF HEALTH                        </v>
          </cell>
          <cell r="F1377" t="str">
            <v>N</v>
          </cell>
          <cell r="G1377" t="str">
            <v>N</v>
          </cell>
          <cell r="H1377" t="str">
            <v>N</v>
          </cell>
          <cell r="I1377" t="str">
            <v>N</v>
          </cell>
          <cell r="J1377" t="str">
            <v>N</v>
          </cell>
          <cell r="K1377" t="str">
            <v>N</v>
          </cell>
          <cell r="L1377" t="str">
            <v>N</v>
          </cell>
          <cell r="M1377" t="str">
            <v>N</v>
          </cell>
          <cell r="N1377" t="str">
            <v>N</v>
          </cell>
          <cell r="O1377" t="str">
            <v>N</v>
          </cell>
          <cell r="P1377" t="str">
            <v>N</v>
          </cell>
          <cell r="Q1377" t="str">
            <v>N</v>
          </cell>
          <cell r="R1377">
            <v>0</v>
          </cell>
        </row>
        <row r="1378">
          <cell r="A1378" t="str">
            <v>NFTRBN</v>
          </cell>
          <cell r="B1378" t="str">
            <v xml:space="preserve">St Helens and Knowsley Hospitals NFT              </v>
          </cell>
          <cell r="C1378" t="str">
            <v>DOHCLS</v>
          </cell>
          <cell r="D1378" t="str">
            <v>T</v>
          </cell>
          <cell r="E1378" t="str">
            <v xml:space="preserve">CLS - DEPARTMENT OF HEALTH                        </v>
          </cell>
          <cell r="F1378" t="str">
            <v>N</v>
          </cell>
          <cell r="G1378" t="str">
            <v>N</v>
          </cell>
          <cell r="H1378" t="str">
            <v>N</v>
          </cell>
          <cell r="I1378" t="str">
            <v>N</v>
          </cell>
          <cell r="J1378" t="str">
            <v>N</v>
          </cell>
          <cell r="K1378" t="str">
            <v>N</v>
          </cell>
          <cell r="L1378" t="str">
            <v>N</v>
          </cell>
          <cell r="M1378" t="str">
            <v>N</v>
          </cell>
          <cell r="N1378" t="str">
            <v>N</v>
          </cell>
          <cell r="O1378" t="str">
            <v>N</v>
          </cell>
          <cell r="P1378" t="str">
            <v>N</v>
          </cell>
          <cell r="Q1378" t="str">
            <v>N</v>
          </cell>
          <cell r="R1378">
            <v>0</v>
          </cell>
        </row>
        <row r="1379">
          <cell r="A1379" t="str">
            <v>NFTRBQ</v>
          </cell>
          <cell r="B1379" t="str">
            <v xml:space="preserve">The Cardiothoracic Centre - Liverpool NFT         </v>
          </cell>
          <cell r="C1379" t="str">
            <v>DOHCLS</v>
          </cell>
          <cell r="D1379" t="str">
            <v>T</v>
          </cell>
          <cell r="E1379" t="str">
            <v xml:space="preserve">CLS - DEPARTMENT OF HEALTH                        </v>
          </cell>
          <cell r="F1379" t="str">
            <v>N</v>
          </cell>
          <cell r="G1379" t="str">
            <v>N</v>
          </cell>
          <cell r="H1379" t="str">
            <v>N</v>
          </cell>
          <cell r="I1379" t="str">
            <v>N</v>
          </cell>
          <cell r="J1379" t="str">
            <v>N</v>
          </cell>
          <cell r="K1379" t="str">
            <v>N</v>
          </cell>
          <cell r="L1379" t="str">
            <v>N</v>
          </cell>
          <cell r="M1379" t="str">
            <v>N</v>
          </cell>
          <cell r="N1379" t="str">
            <v>N</v>
          </cell>
          <cell r="O1379" t="str">
            <v>N</v>
          </cell>
          <cell r="P1379" t="str">
            <v>N</v>
          </cell>
          <cell r="Q1379" t="str">
            <v>N</v>
          </cell>
          <cell r="R1379">
            <v>0</v>
          </cell>
        </row>
        <row r="1380">
          <cell r="A1380" t="str">
            <v>NFTRBZ</v>
          </cell>
          <cell r="B1380" t="str">
            <v xml:space="preserve">Northern Devon Healthcare NFT                     </v>
          </cell>
          <cell r="C1380" t="str">
            <v>DOHCLS</v>
          </cell>
          <cell r="D1380" t="str">
            <v>T</v>
          </cell>
          <cell r="E1380" t="str">
            <v xml:space="preserve">CLS - DEPARTMENT OF HEALTH                        </v>
          </cell>
          <cell r="F1380" t="str">
            <v>N</v>
          </cell>
          <cell r="G1380" t="str">
            <v>N</v>
          </cell>
          <cell r="H1380" t="str">
            <v>N</v>
          </cell>
          <cell r="I1380" t="str">
            <v>N</v>
          </cell>
          <cell r="J1380" t="str">
            <v>N</v>
          </cell>
          <cell r="K1380" t="str">
            <v>N</v>
          </cell>
          <cell r="L1380" t="str">
            <v>N</v>
          </cell>
          <cell r="M1380" t="str">
            <v>N</v>
          </cell>
          <cell r="N1380" t="str">
            <v>N</v>
          </cell>
          <cell r="O1380" t="str">
            <v>N</v>
          </cell>
          <cell r="P1380" t="str">
            <v>N</v>
          </cell>
          <cell r="Q1380" t="str">
            <v>N</v>
          </cell>
          <cell r="R1380">
            <v>0</v>
          </cell>
        </row>
        <row r="1381">
          <cell r="A1381" t="str">
            <v>NFTRC1</v>
          </cell>
          <cell r="B1381" t="str">
            <v xml:space="preserve">Bedford Hospitals NFT                             </v>
          </cell>
          <cell r="C1381" t="str">
            <v>DOHCLS</v>
          </cell>
          <cell r="D1381" t="str">
            <v>T</v>
          </cell>
          <cell r="E1381" t="str">
            <v xml:space="preserve">CLS - DEPARTMENT OF HEALTH                        </v>
          </cell>
          <cell r="F1381" t="str">
            <v>N</v>
          </cell>
          <cell r="G1381" t="str">
            <v>N</v>
          </cell>
          <cell r="H1381" t="str">
            <v>N</v>
          </cell>
          <cell r="I1381" t="str">
            <v>N</v>
          </cell>
          <cell r="J1381" t="str">
            <v>N</v>
          </cell>
          <cell r="K1381" t="str">
            <v>N</v>
          </cell>
          <cell r="L1381" t="str">
            <v>N</v>
          </cell>
          <cell r="M1381" t="str">
            <v>N</v>
          </cell>
          <cell r="N1381" t="str">
            <v>N</v>
          </cell>
          <cell r="O1381" t="str">
            <v>N</v>
          </cell>
          <cell r="P1381" t="str">
            <v>N</v>
          </cell>
          <cell r="Q1381" t="str">
            <v>N</v>
          </cell>
          <cell r="R1381">
            <v>0</v>
          </cell>
        </row>
        <row r="1382">
          <cell r="A1382" t="str">
            <v>NFTRC3</v>
          </cell>
          <cell r="B1382" t="str">
            <v xml:space="preserve">Ealing Hospital NFT                               </v>
          </cell>
          <cell r="C1382" t="str">
            <v>DOHCLS</v>
          </cell>
          <cell r="D1382" t="str">
            <v>T</v>
          </cell>
          <cell r="E1382" t="str">
            <v xml:space="preserve">CLS - DEPARTMENT OF HEALTH                        </v>
          </cell>
          <cell r="F1382" t="str">
            <v>N</v>
          </cell>
          <cell r="G1382" t="str">
            <v>N</v>
          </cell>
          <cell r="H1382" t="str">
            <v>N</v>
          </cell>
          <cell r="I1382" t="str">
            <v>N</v>
          </cell>
          <cell r="J1382" t="str">
            <v>N</v>
          </cell>
          <cell r="K1382" t="str">
            <v>N</v>
          </cell>
          <cell r="L1382" t="str">
            <v>N</v>
          </cell>
          <cell r="M1382" t="str">
            <v>N</v>
          </cell>
          <cell r="N1382" t="str">
            <v>N</v>
          </cell>
          <cell r="O1382" t="str">
            <v>N</v>
          </cell>
          <cell r="P1382" t="str">
            <v>N</v>
          </cell>
          <cell r="Q1382" t="str">
            <v>N</v>
          </cell>
          <cell r="R1382">
            <v>0</v>
          </cell>
        </row>
        <row r="1383">
          <cell r="A1383" t="str">
            <v>NFTRCF</v>
          </cell>
          <cell r="B1383" t="str">
            <v xml:space="preserve">Airedale NFT                                      </v>
          </cell>
          <cell r="C1383" t="str">
            <v>DOHCLS</v>
          </cell>
          <cell r="D1383" t="str">
            <v>T</v>
          </cell>
          <cell r="E1383" t="str">
            <v xml:space="preserve">CLS - DEPARTMENT OF HEALTH                        </v>
          </cell>
          <cell r="F1383" t="str">
            <v>N</v>
          </cell>
          <cell r="G1383" t="str">
            <v>N</v>
          </cell>
          <cell r="H1383" t="str">
            <v>N</v>
          </cell>
          <cell r="I1383" t="str">
            <v>N</v>
          </cell>
          <cell r="J1383" t="str">
            <v>N</v>
          </cell>
          <cell r="K1383" t="str">
            <v>N</v>
          </cell>
          <cell r="L1383" t="str">
            <v>N</v>
          </cell>
          <cell r="M1383" t="str">
            <v>N</v>
          </cell>
          <cell r="N1383" t="str">
            <v>N</v>
          </cell>
          <cell r="O1383" t="str">
            <v>N</v>
          </cell>
          <cell r="P1383" t="str">
            <v>N</v>
          </cell>
          <cell r="Q1383" t="str">
            <v>N</v>
          </cell>
          <cell r="R1383">
            <v>0</v>
          </cell>
        </row>
        <row r="1384">
          <cell r="A1384" t="str">
            <v>NFTRCX</v>
          </cell>
          <cell r="B1384" t="str">
            <v xml:space="preserve">Kings Lynn and Wisbech Hospitals NFT              </v>
          </cell>
          <cell r="C1384" t="str">
            <v>DOHCLS</v>
          </cell>
          <cell r="D1384" t="str">
            <v>T</v>
          </cell>
          <cell r="E1384" t="str">
            <v xml:space="preserve">CLS - DEPARTMENT OF HEALTH                        </v>
          </cell>
          <cell r="F1384" t="str">
            <v>N</v>
          </cell>
          <cell r="G1384" t="str">
            <v>N</v>
          </cell>
          <cell r="H1384" t="str">
            <v>N</v>
          </cell>
          <cell r="I1384" t="str">
            <v>N</v>
          </cell>
          <cell r="J1384" t="str">
            <v>N</v>
          </cell>
          <cell r="K1384" t="str">
            <v>N</v>
          </cell>
          <cell r="L1384" t="str">
            <v>N</v>
          </cell>
          <cell r="M1384" t="str">
            <v>N</v>
          </cell>
          <cell r="N1384" t="str">
            <v>N</v>
          </cell>
          <cell r="O1384" t="str">
            <v>N</v>
          </cell>
          <cell r="P1384" t="str">
            <v>N</v>
          </cell>
          <cell r="Q1384" t="str">
            <v>N</v>
          </cell>
          <cell r="R1384">
            <v>0</v>
          </cell>
        </row>
        <row r="1385">
          <cell r="A1385" t="str">
            <v>NFTRD1</v>
          </cell>
          <cell r="B1385" t="str">
            <v xml:space="preserve">Royal United Hospital Bath NFT                    </v>
          </cell>
          <cell r="C1385" t="str">
            <v>DOHCLS</v>
          </cell>
          <cell r="D1385" t="str">
            <v>T</v>
          </cell>
          <cell r="E1385" t="str">
            <v xml:space="preserve">CLS - DEPARTMENT OF HEALTH                        </v>
          </cell>
          <cell r="F1385" t="str">
            <v>N</v>
          </cell>
          <cell r="G1385" t="str">
            <v>N</v>
          </cell>
          <cell r="H1385" t="str">
            <v>N</v>
          </cell>
          <cell r="I1385" t="str">
            <v>N</v>
          </cell>
          <cell r="J1385" t="str">
            <v>N</v>
          </cell>
          <cell r="K1385" t="str">
            <v>N</v>
          </cell>
          <cell r="L1385" t="str">
            <v>N</v>
          </cell>
          <cell r="M1385" t="str">
            <v>N</v>
          </cell>
          <cell r="N1385" t="str">
            <v>N</v>
          </cell>
          <cell r="O1385" t="str">
            <v>N</v>
          </cell>
          <cell r="P1385" t="str">
            <v>N</v>
          </cell>
          <cell r="Q1385" t="str">
            <v>N</v>
          </cell>
          <cell r="R1385">
            <v>0</v>
          </cell>
        </row>
        <row r="1386">
          <cell r="A1386" t="str">
            <v>NFTRDR</v>
          </cell>
          <cell r="B1386" t="str">
            <v xml:space="preserve">South Downs Health NFT                            </v>
          </cell>
          <cell r="C1386" t="str">
            <v>DOHCLS</v>
          </cell>
          <cell r="D1386" t="str">
            <v>T</v>
          </cell>
          <cell r="E1386" t="str">
            <v xml:space="preserve">CLS - DEPARTMENT OF HEALTH                        </v>
          </cell>
          <cell r="F1386" t="str">
            <v>N</v>
          </cell>
          <cell r="G1386" t="str">
            <v>N</v>
          </cell>
          <cell r="H1386" t="str">
            <v>N</v>
          </cell>
          <cell r="I1386" t="str">
            <v>N</v>
          </cell>
          <cell r="J1386" t="str">
            <v>N</v>
          </cell>
          <cell r="K1386" t="str">
            <v>N</v>
          </cell>
          <cell r="L1386" t="str">
            <v>N</v>
          </cell>
          <cell r="M1386" t="str">
            <v>N</v>
          </cell>
          <cell r="N1386" t="str">
            <v>N</v>
          </cell>
          <cell r="O1386" t="str">
            <v>N</v>
          </cell>
          <cell r="P1386" t="str">
            <v>N</v>
          </cell>
          <cell r="Q1386" t="str">
            <v>N</v>
          </cell>
          <cell r="R1386">
            <v>0</v>
          </cell>
        </row>
        <row r="1387">
          <cell r="A1387" t="str">
            <v>NFTREF</v>
          </cell>
          <cell r="B1387" t="str">
            <v xml:space="preserve">Royal Cornwall Hospitals NFT                      </v>
          </cell>
          <cell r="C1387" t="str">
            <v>DOHCLS</v>
          </cell>
          <cell r="D1387" t="str">
            <v>T</v>
          </cell>
          <cell r="E1387" t="str">
            <v xml:space="preserve">CLS - DEPARTMENT OF HEALTH                        </v>
          </cell>
          <cell r="F1387" t="str">
            <v>N</v>
          </cell>
          <cell r="G1387" t="str">
            <v>N</v>
          </cell>
          <cell r="H1387" t="str">
            <v>N</v>
          </cell>
          <cell r="I1387" t="str">
            <v>N</v>
          </cell>
          <cell r="J1387" t="str">
            <v>N</v>
          </cell>
          <cell r="K1387" t="str">
            <v>N</v>
          </cell>
          <cell r="L1387" t="str">
            <v>N</v>
          </cell>
          <cell r="M1387" t="str">
            <v>N</v>
          </cell>
          <cell r="N1387" t="str">
            <v>N</v>
          </cell>
          <cell r="O1387" t="str">
            <v>N</v>
          </cell>
          <cell r="P1387" t="str">
            <v>N</v>
          </cell>
          <cell r="Q1387" t="str">
            <v>N</v>
          </cell>
          <cell r="R1387">
            <v>0</v>
          </cell>
        </row>
        <row r="1388">
          <cell r="A1388" t="str">
            <v>NFTRET</v>
          </cell>
          <cell r="B1388" t="str">
            <v xml:space="preserve">Walton Centre for Neurology and Neurosur NFT      </v>
          </cell>
          <cell r="C1388" t="str">
            <v>DOHCLS</v>
          </cell>
          <cell r="D1388" t="str">
            <v>T</v>
          </cell>
          <cell r="E1388" t="str">
            <v xml:space="preserve">CLS - DEPARTMENT OF HEALTH                        </v>
          </cell>
          <cell r="F1388" t="str">
            <v>N</v>
          </cell>
          <cell r="G1388" t="str">
            <v>N</v>
          </cell>
          <cell r="H1388" t="str">
            <v>N</v>
          </cell>
          <cell r="I1388" t="str">
            <v>N</v>
          </cell>
          <cell r="J1388" t="str">
            <v>N</v>
          </cell>
          <cell r="K1388" t="str">
            <v>N</v>
          </cell>
          <cell r="L1388" t="str">
            <v>N</v>
          </cell>
          <cell r="M1388" t="str">
            <v>N</v>
          </cell>
          <cell r="N1388" t="str">
            <v>N</v>
          </cell>
          <cell r="O1388" t="str">
            <v>N</v>
          </cell>
          <cell r="P1388" t="str">
            <v>N</v>
          </cell>
          <cell r="Q1388" t="str">
            <v>N</v>
          </cell>
          <cell r="R1388">
            <v>0</v>
          </cell>
        </row>
        <row r="1389">
          <cell r="A1389" t="str">
            <v>NFTRF4</v>
          </cell>
          <cell r="B1389" t="str">
            <v xml:space="preserve">Barking Havering and Redbridge Hospital NFT       </v>
          </cell>
          <cell r="C1389" t="str">
            <v>DOHCLS</v>
          </cell>
          <cell r="D1389" t="str">
            <v>T</v>
          </cell>
          <cell r="E1389" t="str">
            <v xml:space="preserve">CLS - DEPARTMENT OF HEALTH                        </v>
          </cell>
          <cell r="F1389" t="str">
            <v>N</v>
          </cell>
          <cell r="G1389" t="str">
            <v>N</v>
          </cell>
          <cell r="H1389" t="str">
            <v>N</v>
          </cell>
          <cell r="I1389" t="str">
            <v>N</v>
          </cell>
          <cell r="J1389" t="str">
            <v>N</v>
          </cell>
          <cell r="K1389" t="str">
            <v>N</v>
          </cell>
          <cell r="L1389" t="str">
            <v>N</v>
          </cell>
          <cell r="M1389" t="str">
            <v>N</v>
          </cell>
          <cell r="N1389" t="str">
            <v>N</v>
          </cell>
          <cell r="O1389" t="str">
            <v>N</v>
          </cell>
          <cell r="P1389" t="str">
            <v>N</v>
          </cell>
          <cell r="Q1389" t="str">
            <v>N</v>
          </cell>
          <cell r="R1389">
            <v>0</v>
          </cell>
        </row>
        <row r="1390">
          <cell r="A1390" t="str">
            <v>NFTRFW</v>
          </cell>
          <cell r="B1390" t="str">
            <v xml:space="preserve">West Middlesex University NFT                     </v>
          </cell>
          <cell r="C1390" t="str">
            <v>DOHCLS</v>
          </cell>
          <cell r="D1390" t="str">
            <v>T</v>
          </cell>
          <cell r="E1390" t="str">
            <v xml:space="preserve">CLS - DEPARTMENT OF HEALTH                        </v>
          </cell>
          <cell r="F1390" t="str">
            <v>N</v>
          </cell>
          <cell r="G1390" t="str">
            <v>N</v>
          </cell>
          <cell r="H1390" t="str">
            <v>N</v>
          </cell>
          <cell r="I1390" t="str">
            <v>N</v>
          </cell>
          <cell r="J1390" t="str">
            <v>N</v>
          </cell>
          <cell r="K1390" t="str">
            <v>N</v>
          </cell>
          <cell r="L1390" t="str">
            <v>N</v>
          </cell>
          <cell r="M1390" t="str">
            <v>N</v>
          </cell>
          <cell r="N1390" t="str">
            <v>N</v>
          </cell>
          <cell r="O1390" t="str">
            <v>N</v>
          </cell>
          <cell r="P1390" t="str">
            <v>N</v>
          </cell>
          <cell r="Q1390" t="str">
            <v>N</v>
          </cell>
          <cell r="R1390">
            <v>0</v>
          </cell>
        </row>
        <row r="1391">
          <cell r="A1391" t="str">
            <v>NFTRGC</v>
          </cell>
          <cell r="B1391" t="str">
            <v xml:space="preserve">Whipps Cross University Hospital NFT              </v>
          </cell>
          <cell r="C1391" t="str">
            <v>DOHCLS</v>
          </cell>
          <cell r="D1391" t="str">
            <v>T</v>
          </cell>
          <cell r="E1391" t="str">
            <v xml:space="preserve">CLS - DEPARTMENT OF HEALTH                        </v>
          </cell>
          <cell r="F1391" t="str">
            <v>N</v>
          </cell>
          <cell r="G1391" t="str">
            <v>N</v>
          </cell>
          <cell r="H1391" t="str">
            <v>N</v>
          </cell>
          <cell r="I1391" t="str">
            <v>N</v>
          </cell>
          <cell r="J1391" t="str">
            <v>N</v>
          </cell>
          <cell r="K1391" t="str">
            <v>N</v>
          </cell>
          <cell r="L1391" t="str">
            <v>N</v>
          </cell>
          <cell r="M1391" t="str">
            <v>N</v>
          </cell>
          <cell r="N1391" t="str">
            <v>N</v>
          </cell>
          <cell r="O1391" t="str">
            <v>N</v>
          </cell>
          <cell r="P1391" t="str">
            <v>N</v>
          </cell>
          <cell r="Q1391" t="str">
            <v>N</v>
          </cell>
          <cell r="R1391">
            <v>0</v>
          </cell>
        </row>
        <row r="1392">
          <cell r="A1392" t="str">
            <v>NFTRGQ</v>
          </cell>
          <cell r="B1392" t="str">
            <v xml:space="preserve">Ipswich Hospital NFT                              </v>
          </cell>
          <cell r="C1392" t="str">
            <v>DOHCLS</v>
          </cell>
          <cell r="D1392" t="str">
            <v>T</v>
          </cell>
          <cell r="E1392" t="str">
            <v xml:space="preserve">CLS - DEPARTMENT OF HEALTH                        </v>
          </cell>
          <cell r="F1392" t="str">
            <v>N</v>
          </cell>
          <cell r="G1392" t="str">
            <v>N</v>
          </cell>
          <cell r="H1392" t="str">
            <v>N</v>
          </cell>
          <cell r="I1392" t="str">
            <v>N</v>
          </cell>
          <cell r="J1392" t="str">
            <v>N</v>
          </cell>
          <cell r="K1392" t="str">
            <v>N</v>
          </cell>
          <cell r="L1392" t="str">
            <v>N</v>
          </cell>
          <cell r="M1392" t="str">
            <v>N</v>
          </cell>
          <cell r="N1392" t="str">
            <v>N</v>
          </cell>
          <cell r="O1392" t="str">
            <v>N</v>
          </cell>
          <cell r="P1392" t="str">
            <v>N</v>
          </cell>
          <cell r="Q1392" t="str">
            <v>N</v>
          </cell>
          <cell r="R1392">
            <v>0</v>
          </cell>
        </row>
        <row r="1393">
          <cell r="A1393" t="str">
            <v>NFTRGR</v>
          </cell>
          <cell r="B1393" t="str">
            <v xml:space="preserve">West Suffolk Hospitals NFT                        </v>
          </cell>
          <cell r="C1393" t="str">
            <v>DOHCLS</v>
          </cell>
          <cell r="D1393" t="str">
            <v>T</v>
          </cell>
          <cell r="E1393" t="str">
            <v xml:space="preserve">CLS - DEPARTMENT OF HEALTH                        </v>
          </cell>
          <cell r="F1393" t="str">
            <v>N</v>
          </cell>
          <cell r="G1393" t="str">
            <v>N</v>
          </cell>
          <cell r="H1393" t="str">
            <v>N</v>
          </cell>
          <cell r="I1393" t="str">
            <v>N</v>
          </cell>
          <cell r="J1393" t="str">
            <v>N</v>
          </cell>
          <cell r="K1393" t="str">
            <v>N</v>
          </cell>
          <cell r="L1393" t="str">
            <v>N</v>
          </cell>
          <cell r="M1393" t="str">
            <v>N</v>
          </cell>
          <cell r="N1393" t="str">
            <v>N</v>
          </cell>
          <cell r="O1393" t="str">
            <v>N</v>
          </cell>
          <cell r="P1393" t="str">
            <v>N</v>
          </cell>
          <cell r="Q1393" t="str">
            <v>N</v>
          </cell>
          <cell r="R1393">
            <v>0</v>
          </cell>
        </row>
        <row r="1394">
          <cell r="A1394" t="str">
            <v>NFTRHA</v>
          </cell>
          <cell r="B1394" t="str">
            <v xml:space="preserve">Nottinghamshire Healthcare NFT                    </v>
          </cell>
          <cell r="C1394" t="str">
            <v>DOHCLS</v>
          </cell>
          <cell r="D1394" t="str">
            <v>T</v>
          </cell>
          <cell r="E1394" t="str">
            <v xml:space="preserve">CLS - DEPARTMENT OF HEALTH                        </v>
          </cell>
          <cell r="F1394" t="str">
            <v>N</v>
          </cell>
          <cell r="G1394" t="str">
            <v>N</v>
          </cell>
          <cell r="H1394" t="str">
            <v>N</v>
          </cell>
          <cell r="I1394" t="str">
            <v>N</v>
          </cell>
          <cell r="J1394" t="str">
            <v>N</v>
          </cell>
          <cell r="K1394" t="str">
            <v>N</v>
          </cell>
          <cell r="L1394" t="str">
            <v>N</v>
          </cell>
          <cell r="M1394" t="str">
            <v>N</v>
          </cell>
          <cell r="N1394" t="str">
            <v>N</v>
          </cell>
          <cell r="O1394" t="str">
            <v>N</v>
          </cell>
          <cell r="P1394" t="str">
            <v>N</v>
          </cell>
          <cell r="Q1394" t="str">
            <v>N</v>
          </cell>
          <cell r="R1394">
            <v>0</v>
          </cell>
        </row>
        <row r="1395">
          <cell r="A1395" t="str">
            <v>NFTRHM</v>
          </cell>
          <cell r="B1395" t="str">
            <v xml:space="preserve">Southampton University Hospitals NFT              </v>
          </cell>
          <cell r="C1395" t="str">
            <v>DOHCLS</v>
          </cell>
          <cell r="D1395" t="str">
            <v>T</v>
          </cell>
          <cell r="E1395" t="str">
            <v xml:space="preserve">CLS - DEPARTMENT OF HEALTH                        </v>
          </cell>
          <cell r="F1395" t="str">
            <v>N</v>
          </cell>
          <cell r="G1395" t="str">
            <v>N</v>
          </cell>
          <cell r="H1395" t="str">
            <v>N</v>
          </cell>
          <cell r="I1395" t="str">
            <v>N</v>
          </cell>
          <cell r="J1395" t="str">
            <v>N</v>
          </cell>
          <cell r="K1395" t="str">
            <v>N</v>
          </cell>
          <cell r="L1395" t="str">
            <v>N</v>
          </cell>
          <cell r="M1395" t="str">
            <v>N</v>
          </cell>
          <cell r="N1395" t="str">
            <v>N</v>
          </cell>
          <cell r="O1395" t="str">
            <v>N</v>
          </cell>
          <cell r="P1395" t="str">
            <v>N</v>
          </cell>
          <cell r="Q1395" t="str">
            <v>N</v>
          </cell>
          <cell r="R1395">
            <v>0</v>
          </cell>
        </row>
        <row r="1396">
          <cell r="A1396" t="str">
            <v>NFTRHU</v>
          </cell>
          <cell r="B1396" t="str">
            <v xml:space="preserve">Portsmouth Hospitals NFT                          </v>
          </cell>
          <cell r="C1396" t="str">
            <v>DOHCLS</v>
          </cell>
          <cell r="D1396" t="str">
            <v>T</v>
          </cell>
          <cell r="E1396" t="str">
            <v xml:space="preserve">CLS - DEPARTMENT OF HEALTH                        </v>
          </cell>
          <cell r="F1396" t="str">
            <v>N</v>
          </cell>
          <cell r="G1396" t="str">
            <v>N</v>
          </cell>
          <cell r="H1396" t="str">
            <v>N</v>
          </cell>
          <cell r="I1396" t="str">
            <v>N</v>
          </cell>
          <cell r="J1396" t="str">
            <v>N</v>
          </cell>
          <cell r="K1396" t="str">
            <v>N</v>
          </cell>
          <cell r="L1396" t="str">
            <v>N</v>
          </cell>
          <cell r="M1396" t="str">
            <v>N</v>
          </cell>
          <cell r="N1396" t="str">
            <v>N</v>
          </cell>
          <cell r="O1396" t="str">
            <v>N</v>
          </cell>
          <cell r="P1396" t="str">
            <v>N</v>
          </cell>
          <cell r="Q1396" t="str">
            <v>N</v>
          </cell>
          <cell r="R1396">
            <v>0</v>
          </cell>
        </row>
        <row r="1397">
          <cell r="A1397" t="str">
            <v>NFTRJ2</v>
          </cell>
          <cell r="B1397" t="str">
            <v xml:space="preserve">The Lewisham Hospital NFT                         </v>
          </cell>
          <cell r="C1397" t="str">
            <v>DOHCLS</v>
          </cell>
          <cell r="D1397" t="str">
            <v>T</v>
          </cell>
          <cell r="E1397" t="str">
            <v xml:space="preserve">CLS - DEPARTMENT OF HEALTH                        </v>
          </cell>
          <cell r="F1397" t="str">
            <v>N</v>
          </cell>
          <cell r="G1397" t="str">
            <v>N</v>
          </cell>
          <cell r="H1397" t="str">
            <v>N</v>
          </cell>
          <cell r="I1397" t="str">
            <v>N</v>
          </cell>
          <cell r="J1397" t="str">
            <v>N</v>
          </cell>
          <cell r="K1397" t="str">
            <v>N</v>
          </cell>
          <cell r="L1397" t="str">
            <v>N</v>
          </cell>
          <cell r="M1397" t="str">
            <v>N</v>
          </cell>
          <cell r="N1397" t="str">
            <v>N</v>
          </cell>
          <cell r="O1397" t="str">
            <v>N</v>
          </cell>
          <cell r="P1397" t="str">
            <v>N</v>
          </cell>
          <cell r="Q1397" t="str">
            <v>N</v>
          </cell>
          <cell r="R1397">
            <v>0</v>
          </cell>
        </row>
        <row r="1398">
          <cell r="A1398" t="str">
            <v>NFTRJ6</v>
          </cell>
          <cell r="B1398" t="str">
            <v xml:space="preserve">Mayday Healthcare NFT                             </v>
          </cell>
          <cell r="C1398" t="str">
            <v>DOHCLS</v>
          </cell>
          <cell r="D1398" t="str">
            <v>T</v>
          </cell>
          <cell r="E1398" t="str">
            <v xml:space="preserve">CLS - DEPARTMENT OF HEALTH                        </v>
          </cell>
          <cell r="F1398" t="str">
            <v>N</v>
          </cell>
          <cell r="G1398" t="str">
            <v>N</v>
          </cell>
          <cell r="H1398" t="str">
            <v>N</v>
          </cell>
          <cell r="I1398" t="str">
            <v>N</v>
          </cell>
          <cell r="J1398" t="str">
            <v>N</v>
          </cell>
          <cell r="K1398" t="str">
            <v>N</v>
          </cell>
          <cell r="L1398" t="str">
            <v>N</v>
          </cell>
          <cell r="M1398" t="str">
            <v>N</v>
          </cell>
          <cell r="N1398" t="str">
            <v>N</v>
          </cell>
          <cell r="O1398" t="str">
            <v>N</v>
          </cell>
          <cell r="P1398" t="str">
            <v>N</v>
          </cell>
          <cell r="Q1398" t="str">
            <v>N</v>
          </cell>
          <cell r="R1398">
            <v>0</v>
          </cell>
        </row>
        <row r="1399">
          <cell r="A1399" t="str">
            <v>NFTRJ7</v>
          </cell>
          <cell r="B1399" t="str">
            <v xml:space="preserve">St George's Healthcare NFT                        </v>
          </cell>
          <cell r="C1399" t="str">
            <v>DOHCLS</v>
          </cell>
          <cell r="D1399" t="str">
            <v>T</v>
          </cell>
          <cell r="E1399" t="str">
            <v xml:space="preserve">CLS - DEPARTMENT OF HEALTH                        </v>
          </cell>
          <cell r="F1399" t="str">
            <v>N</v>
          </cell>
          <cell r="G1399" t="str">
            <v>N</v>
          </cell>
          <cell r="H1399" t="str">
            <v>N</v>
          </cell>
          <cell r="I1399" t="str">
            <v>N</v>
          </cell>
          <cell r="J1399" t="str">
            <v>N</v>
          </cell>
          <cell r="K1399" t="str">
            <v>N</v>
          </cell>
          <cell r="L1399" t="str">
            <v>N</v>
          </cell>
          <cell r="M1399" t="str">
            <v>N</v>
          </cell>
          <cell r="N1399" t="str">
            <v>N</v>
          </cell>
          <cell r="O1399" t="str">
            <v>N</v>
          </cell>
          <cell r="P1399" t="str">
            <v>N</v>
          </cell>
          <cell r="Q1399" t="str">
            <v>N</v>
          </cell>
          <cell r="R1399">
            <v>0</v>
          </cell>
        </row>
        <row r="1400">
          <cell r="A1400" t="str">
            <v>NFTRJ8</v>
          </cell>
          <cell r="B1400" t="str">
            <v xml:space="preserve">Cornwall Partnership NFT                          </v>
          </cell>
          <cell r="C1400" t="str">
            <v>DOHCLS</v>
          </cell>
          <cell r="D1400" t="str">
            <v>T</v>
          </cell>
          <cell r="E1400" t="str">
            <v xml:space="preserve">CLS - DEPARTMENT OF HEALTH                        </v>
          </cell>
          <cell r="F1400" t="str">
            <v>N</v>
          </cell>
          <cell r="G1400" t="str">
            <v>N</v>
          </cell>
          <cell r="H1400" t="str">
            <v>N</v>
          </cell>
          <cell r="I1400" t="str">
            <v>N</v>
          </cell>
          <cell r="J1400" t="str">
            <v>N</v>
          </cell>
          <cell r="K1400" t="str">
            <v>N</v>
          </cell>
          <cell r="L1400" t="str">
            <v>N</v>
          </cell>
          <cell r="M1400" t="str">
            <v>N</v>
          </cell>
          <cell r="N1400" t="str">
            <v>N</v>
          </cell>
          <cell r="O1400" t="str">
            <v>N</v>
          </cell>
          <cell r="P1400" t="str">
            <v>N</v>
          </cell>
          <cell r="Q1400" t="str">
            <v>N</v>
          </cell>
          <cell r="R1400">
            <v>0</v>
          </cell>
        </row>
        <row r="1401">
          <cell r="A1401" t="str">
            <v>NFTRJC</v>
          </cell>
          <cell r="B1401" t="str">
            <v xml:space="preserve">South Warwickshire General Hospitals NFT          </v>
          </cell>
          <cell r="C1401" t="str">
            <v>DOHCLS</v>
          </cell>
          <cell r="D1401" t="str">
            <v>T</v>
          </cell>
          <cell r="E1401" t="str">
            <v xml:space="preserve">CLS - DEPARTMENT OF HEALTH                        </v>
          </cell>
          <cell r="F1401" t="str">
            <v>N</v>
          </cell>
          <cell r="G1401" t="str">
            <v>N</v>
          </cell>
          <cell r="H1401" t="str">
            <v>N</v>
          </cell>
          <cell r="I1401" t="str">
            <v>N</v>
          </cell>
          <cell r="J1401" t="str">
            <v>N</v>
          </cell>
          <cell r="K1401" t="str">
            <v>N</v>
          </cell>
          <cell r="L1401" t="str">
            <v>N</v>
          </cell>
          <cell r="M1401" t="str">
            <v>N</v>
          </cell>
          <cell r="N1401" t="str">
            <v>N</v>
          </cell>
          <cell r="O1401" t="str">
            <v>N</v>
          </cell>
          <cell r="P1401" t="str">
            <v>N</v>
          </cell>
          <cell r="Q1401" t="str">
            <v>N</v>
          </cell>
          <cell r="R1401">
            <v>0</v>
          </cell>
        </row>
        <row r="1402">
          <cell r="A1402" t="str">
            <v>NFTRJE</v>
          </cell>
          <cell r="B1402" t="str">
            <v xml:space="preserve">University Hospital of North Staffordshi NFT      </v>
          </cell>
          <cell r="C1402" t="str">
            <v>DOHCLS</v>
          </cell>
          <cell r="D1402" t="str">
            <v>T</v>
          </cell>
          <cell r="E1402" t="str">
            <v xml:space="preserve">CLS - DEPARTMENT OF HEALTH                        </v>
          </cell>
          <cell r="F1402" t="str">
            <v>N</v>
          </cell>
          <cell r="G1402" t="str">
            <v>N</v>
          </cell>
          <cell r="H1402" t="str">
            <v>N</v>
          </cell>
          <cell r="I1402" t="str">
            <v>N</v>
          </cell>
          <cell r="J1402" t="str">
            <v>N</v>
          </cell>
          <cell r="K1402" t="str">
            <v>N</v>
          </cell>
          <cell r="L1402" t="str">
            <v>N</v>
          </cell>
          <cell r="M1402" t="str">
            <v>N</v>
          </cell>
          <cell r="N1402" t="str">
            <v>N</v>
          </cell>
          <cell r="O1402" t="str">
            <v>N</v>
          </cell>
          <cell r="P1402" t="str">
            <v>N</v>
          </cell>
          <cell r="Q1402" t="str">
            <v>N</v>
          </cell>
          <cell r="R1402">
            <v>0</v>
          </cell>
        </row>
        <row r="1403">
          <cell r="A1403" t="str">
            <v>NFTRJN</v>
          </cell>
          <cell r="B1403" t="str">
            <v xml:space="preserve">East Cheshire NFT                                 </v>
          </cell>
          <cell r="C1403" t="str">
            <v>DOHCLS</v>
          </cell>
          <cell r="D1403" t="str">
            <v>T</v>
          </cell>
          <cell r="E1403" t="str">
            <v xml:space="preserve">CLS - DEPARTMENT OF HEALTH                        </v>
          </cell>
          <cell r="F1403" t="str">
            <v>N</v>
          </cell>
          <cell r="G1403" t="str">
            <v>N</v>
          </cell>
          <cell r="H1403" t="str">
            <v>N</v>
          </cell>
          <cell r="I1403" t="str">
            <v>N</v>
          </cell>
          <cell r="J1403" t="str">
            <v>N</v>
          </cell>
          <cell r="K1403" t="str">
            <v>N</v>
          </cell>
          <cell r="L1403" t="str">
            <v>N</v>
          </cell>
          <cell r="M1403" t="str">
            <v>N</v>
          </cell>
          <cell r="N1403" t="str">
            <v>N</v>
          </cell>
          <cell r="O1403" t="str">
            <v>N</v>
          </cell>
          <cell r="P1403" t="str">
            <v>N</v>
          </cell>
          <cell r="Q1403" t="str">
            <v>N</v>
          </cell>
          <cell r="R1403">
            <v>0</v>
          </cell>
        </row>
        <row r="1404">
          <cell r="A1404" t="str">
            <v>NFTRK9</v>
          </cell>
          <cell r="B1404" t="str">
            <v xml:space="preserve">Plymouth Hospitals NFT                            </v>
          </cell>
          <cell r="C1404" t="str">
            <v>DOHCLS</v>
          </cell>
          <cell r="D1404" t="str">
            <v>T</v>
          </cell>
          <cell r="E1404" t="str">
            <v xml:space="preserve">CLS - DEPARTMENT OF HEALTH                        </v>
          </cell>
          <cell r="F1404" t="str">
            <v>N</v>
          </cell>
          <cell r="G1404" t="str">
            <v>N</v>
          </cell>
          <cell r="H1404" t="str">
            <v>N</v>
          </cell>
          <cell r="I1404" t="str">
            <v>N</v>
          </cell>
          <cell r="J1404" t="str">
            <v>N</v>
          </cell>
          <cell r="K1404" t="str">
            <v>N</v>
          </cell>
          <cell r="L1404" t="str">
            <v>N</v>
          </cell>
          <cell r="M1404" t="str">
            <v>N</v>
          </cell>
          <cell r="N1404" t="str">
            <v>N</v>
          </cell>
          <cell r="O1404" t="str">
            <v>N</v>
          </cell>
          <cell r="P1404" t="str">
            <v>N</v>
          </cell>
          <cell r="Q1404" t="str">
            <v>N</v>
          </cell>
          <cell r="R1404">
            <v>0</v>
          </cell>
        </row>
        <row r="1405">
          <cell r="A1405" t="str">
            <v>NFTRKB</v>
          </cell>
          <cell r="B1405" t="str">
            <v xml:space="preserve">University Hospitals Coventry and Warwic NFT      </v>
          </cell>
          <cell r="C1405" t="str">
            <v>DOHCLS</v>
          </cell>
          <cell r="D1405" t="str">
            <v>T</v>
          </cell>
          <cell r="E1405" t="str">
            <v xml:space="preserve">CLS - DEPARTMENT OF HEALTH                        </v>
          </cell>
          <cell r="F1405" t="str">
            <v>N</v>
          </cell>
          <cell r="G1405" t="str">
            <v>N</v>
          </cell>
          <cell r="H1405" t="str">
            <v>N</v>
          </cell>
          <cell r="I1405" t="str">
            <v>N</v>
          </cell>
          <cell r="J1405" t="str">
            <v>N</v>
          </cell>
          <cell r="K1405" t="str">
            <v>N</v>
          </cell>
          <cell r="L1405" t="str">
            <v>N</v>
          </cell>
          <cell r="M1405" t="str">
            <v>N</v>
          </cell>
          <cell r="N1405" t="str">
            <v>N</v>
          </cell>
          <cell r="O1405" t="str">
            <v>N</v>
          </cell>
          <cell r="P1405" t="str">
            <v>N</v>
          </cell>
          <cell r="Q1405" t="str">
            <v>N</v>
          </cell>
          <cell r="R1405">
            <v>0</v>
          </cell>
        </row>
        <row r="1406">
          <cell r="A1406" t="str">
            <v>NFTRKE</v>
          </cell>
          <cell r="B1406" t="str">
            <v xml:space="preserve">The Whittington Hospital NFT                      </v>
          </cell>
          <cell r="C1406" t="str">
            <v>DOHCLS</v>
          </cell>
          <cell r="D1406" t="str">
            <v>T</v>
          </cell>
          <cell r="E1406" t="str">
            <v xml:space="preserve">CLS - DEPARTMENT OF HEALTH                        </v>
          </cell>
          <cell r="F1406" t="str">
            <v>N</v>
          </cell>
          <cell r="G1406" t="str">
            <v>N</v>
          </cell>
          <cell r="H1406" t="str">
            <v>N</v>
          </cell>
          <cell r="I1406" t="str">
            <v>N</v>
          </cell>
          <cell r="J1406" t="str">
            <v>N</v>
          </cell>
          <cell r="K1406" t="str">
            <v>N</v>
          </cell>
          <cell r="L1406" t="str">
            <v>N</v>
          </cell>
          <cell r="M1406" t="str">
            <v>N</v>
          </cell>
          <cell r="N1406" t="str">
            <v>N</v>
          </cell>
          <cell r="O1406" t="str">
            <v>N</v>
          </cell>
          <cell r="P1406" t="str">
            <v>N</v>
          </cell>
          <cell r="Q1406" t="str">
            <v>N</v>
          </cell>
          <cell r="R1406">
            <v>0</v>
          </cell>
        </row>
        <row r="1407">
          <cell r="A1407" t="str">
            <v>NFTRKL</v>
          </cell>
          <cell r="B1407" t="str">
            <v xml:space="preserve">West London Mental Health NFT                     </v>
          </cell>
          <cell r="C1407" t="str">
            <v>DOHCLS</v>
          </cell>
          <cell r="D1407" t="str">
            <v>T</v>
          </cell>
          <cell r="E1407" t="str">
            <v xml:space="preserve">CLS - DEPARTMENT OF HEALTH                        </v>
          </cell>
          <cell r="F1407" t="str">
            <v>N</v>
          </cell>
          <cell r="G1407" t="str">
            <v>N</v>
          </cell>
          <cell r="H1407" t="str">
            <v>N</v>
          </cell>
          <cell r="I1407" t="str">
            <v>N</v>
          </cell>
          <cell r="J1407" t="str">
            <v>N</v>
          </cell>
          <cell r="K1407" t="str">
            <v>N</v>
          </cell>
          <cell r="L1407" t="str">
            <v>N</v>
          </cell>
          <cell r="M1407" t="str">
            <v>N</v>
          </cell>
          <cell r="N1407" t="str">
            <v>N</v>
          </cell>
          <cell r="O1407" t="str">
            <v>N</v>
          </cell>
          <cell r="P1407" t="str">
            <v>N</v>
          </cell>
          <cell r="Q1407" t="str">
            <v>N</v>
          </cell>
          <cell r="R1407">
            <v>0</v>
          </cell>
        </row>
        <row r="1408">
          <cell r="A1408" t="str">
            <v>NFTRL1</v>
          </cell>
          <cell r="B1408" t="str">
            <v xml:space="preserve">Robert Jones and Agnes Hunt Orthopaedic NFT       </v>
          </cell>
          <cell r="C1408" t="str">
            <v>DOHCLS</v>
          </cell>
          <cell r="D1408" t="str">
            <v>T</v>
          </cell>
          <cell r="E1408" t="str">
            <v xml:space="preserve">CLS - DEPARTMENT OF HEALTH                        </v>
          </cell>
          <cell r="F1408" t="str">
            <v>N</v>
          </cell>
          <cell r="G1408" t="str">
            <v>N</v>
          </cell>
          <cell r="H1408" t="str">
            <v>N</v>
          </cell>
          <cell r="I1408" t="str">
            <v>N</v>
          </cell>
          <cell r="J1408" t="str">
            <v>N</v>
          </cell>
          <cell r="K1408" t="str">
            <v>N</v>
          </cell>
          <cell r="L1408" t="str">
            <v>N</v>
          </cell>
          <cell r="M1408" t="str">
            <v>N</v>
          </cell>
          <cell r="N1408" t="str">
            <v>N</v>
          </cell>
          <cell r="O1408" t="str">
            <v>N</v>
          </cell>
          <cell r="P1408" t="str">
            <v>N</v>
          </cell>
          <cell r="Q1408" t="str">
            <v>N</v>
          </cell>
          <cell r="R1408">
            <v>0</v>
          </cell>
        </row>
        <row r="1409">
          <cell r="A1409" t="str">
            <v>NFTRL4</v>
          </cell>
          <cell r="B1409" t="str">
            <v xml:space="preserve">The Royal Wolverhampton Hospitals NFT             </v>
          </cell>
          <cell r="C1409" t="str">
            <v>DOHCLS</v>
          </cell>
          <cell r="D1409" t="str">
            <v>T</v>
          </cell>
          <cell r="E1409" t="str">
            <v xml:space="preserve">CLS - DEPARTMENT OF HEALTH                        </v>
          </cell>
          <cell r="F1409" t="str">
            <v>N</v>
          </cell>
          <cell r="G1409" t="str">
            <v>N</v>
          </cell>
          <cell r="H1409" t="str">
            <v>N</v>
          </cell>
          <cell r="I1409" t="str">
            <v>N</v>
          </cell>
          <cell r="J1409" t="str">
            <v>N</v>
          </cell>
          <cell r="K1409" t="str">
            <v>N</v>
          </cell>
          <cell r="L1409" t="str">
            <v>N</v>
          </cell>
          <cell r="M1409" t="str">
            <v>N</v>
          </cell>
          <cell r="N1409" t="str">
            <v>N</v>
          </cell>
          <cell r="O1409" t="str">
            <v>N</v>
          </cell>
          <cell r="P1409" t="str">
            <v>N</v>
          </cell>
          <cell r="Q1409" t="str">
            <v>N</v>
          </cell>
          <cell r="R1409">
            <v>0</v>
          </cell>
        </row>
        <row r="1410">
          <cell r="A1410" t="str">
            <v>NFTRLQ</v>
          </cell>
          <cell r="B1410" t="str">
            <v xml:space="preserve">Hereford Hospitals NFT                            </v>
          </cell>
          <cell r="C1410" t="str">
            <v>DOHCLS</v>
          </cell>
          <cell r="D1410" t="str">
            <v>T</v>
          </cell>
          <cell r="E1410" t="str">
            <v xml:space="preserve">CLS - DEPARTMENT OF HEALTH                        </v>
          </cell>
          <cell r="F1410" t="str">
            <v>N</v>
          </cell>
          <cell r="G1410" t="str">
            <v>N</v>
          </cell>
          <cell r="H1410" t="str">
            <v>N</v>
          </cell>
          <cell r="I1410" t="str">
            <v>N</v>
          </cell>
          <cell r="J1410" t="str">
            <v>N</v>
          </cell>
          <cell r="K1410" t="str">
            <v>N</v>
          </cell>
          <cell r="L1410" t="str">
            <v>N</v>
          </cell>
          <cell r="M1410" t="str">
            <v>N</v>
          </cell>
          <cell r="N1410" t="str">
            <v>N</v>
          </cell>
          <cell r="O1410" t="str">
            <v>N</v>
          </cell>
          <cell r="P1410" t="str">
            <v>N</v>
          </cell>
          <cell r="Q1410" t="str">
            <v>N</v>
          </cell>
          <cell r="R1410">
            <v>0</v>
          </cell>
        </row>
        <row r="1411">
          <cell r="A1411" t="str">
            <v>NFTRLT</v>
          </cell>
          <cell r="B1411" t="str">
            <v xml:space="preserve">George Eliot Hospital NFT                         </v>
          </cell>
          <cell r="C1411" t="str">
            <v>DOHCLS</v>
          </cell>
          <cell r="D1411" t="str">
            <v>T</v>
          </cell>
          <cell r="E1411" t="str">
            <v xml:space="preserve">CLS - DEPARTMENT OF HEALTH                        </v>
          </cell>
          <cell r="F1411" t="str">
            <v>N</v>
          </cell>
          <cell r="G1411" t="str">
            <v>N</v>
          </cell>
          <cell r="H1411" t="str">
            <v>N</v>
          </cell>
          <cell r="I1411" t="str">
            <v>N</v>
          </cell>
          <cell r="J1411" t="str">
            <v>N</v>
          </cell>
          <cell r="K1411" t="str">
            <v>N</v>
          </cell>
          <cell r="L1411" t="str">
            <v>N</v>
          </cell>
          <cell r="M1411" t="str">
            <v>N</v>
          </cell>
          <cell r="N1411" t="str">
            <v>N</v>
          </cell>
          <cell r="O1411" t="str">
            <v>N</v>
          </cell>
          <cell r="P1411" t="str">
            <v>N</v>
          </cell>
          <cell r="Q1411" t="str">
            <v>N</v>
          </cell>
          <cell r="R1411">
            <v>0</v>
          </cell>
        </row>
        <row r="1412">
          <cell r="A1412" t="str">
            <v>NFTRLY</v>
          </cell>
          <cell r="B1412" t="str">
            <v xml:space="preserve">North Staffordshire Combined Healthcare NFT       </v>
          </cell>
          <cell r="C1412" t="str">
            <v>DOHCLS</v>
          </cell>
          <cell r="D1412" t="str">
            <v>T</v>
          </cell>
          <cell r="E1412" t="str">
            <v xml:space="preserve">CLS - DEPARTMENT OF HEALTH                        </v>
          </cell>
          <cell r="F1412" t="str">
            <v>N</v>
          </cell>
          <cell r="G1412" t="str">
            <v>N</v>
          </cell>
          <cell r="H1412" t="str">
            <v>N</v>
          </cell>
          <cell r="I1412" t="str">
            <v>N</v>
          </cell>
          <cell r="J1412" t="str">
            <v>N</v>
          </cell>
          <cell r="K1412" t="str">
            <v>N</v>
          </cell>
          <cell r="L1412" t="str">
            <v>N</v>
          </cell>
          <cell r="M1412" t="str">
            <v>N</v>
          </cell>
          <cell r="N1412" t="str">
            <v>N</v>
          </cell>
          <cell r="O1412" t="str">
            <v>N</v>
          </cell>
          <cell r="P1412" t="str">
            <v>N</v>
          </cell>
          <cell r="Q1412" t="str">
            <v>N</v>
          </cell>
          <cell r="R1412">
            <v>0</v>
          </cell>
        </row>
        <row r="1413">
          <cell r="A1413" t="str">
            <v>NFTRN1</v>
          </cell>
          <cell r="B1413" t="str">
            <v xml:space="preserve">Winchester and Eastleigh Healthcare NFT           </v>
          </cell>
          <cell r="C1413" t="str">
            <v>DOHCLS</v>
          </cell>
          <cell r="D1413" t="str">
            <v>T</v>
          </cell>
          <cell r="E1413" t="str">
            <v xml:space="preserve">CLS - DEPARTMENT OF HEALTH                        </v>
          </cell>
          <cell r="F1413" t="str">
            <v>N</v>
          </cell>
          <cell r="G1413" t="str">
            <v>N</v>
          </cell>
          <cell r="H1413" t="str">
            <v>N</v>
          </cell>
          <cell r="I1413" t="str">
            <v>N</v>
          </cell>
          <cell r="J1413" t="str">
            <v>N</v>
          </cell>
          <cell r="K1413" t="str">
            <v>N</v>
          </cell>
          <cell r="L1413" t="str">
            <v>N</v>
          </cell>
          <cell r="M1413" t="str">
            <v>N</v>
          </cell>
          <cell r="N1413" t="str">
            <v>N</v>
          </cell>
          <cell r="O1413" t="str">
            <v>N</v>
          </cell>
          <cell r="P1413" t="str">
            <v>N</v>
          </cell>
          <cell r="Q1413" t="str">
            <v>N</v>
          </cell>
          <cell r="R1413">
            <v>0</v>
          </cell>
        </row>
        <row r="1414">
          <cell r="A1414" t="str">
            <v>NFTRN7</v>
          </cell>
          <cell r="B1414" t="str">
            <v xml:space="preserve">Dartford and Gravesham NFT                        </v>
          </cell>
          <cell r="C1414" t="str">
            <v>DOHCLS</v>
          </cell>
          <cell r="D1414" t="str">
            <v>T</v>
          </cell>
          <cell r="E1414" t="str">
            <v xml:space="preserve">CLS - DEPARTMENT OF HEALTH                        </v>
          </cell>
          <cell r="F1414" t="str">
            <v>N</v>
          </cell>
          <cell r="G1414" t="str">
            <v>N</v>
          </cell>
          <cell r="H1414" t="str">
            <v>N</v>
          </cell>
          <cell r="I1414" t="str">
            <v>N</v>
          </cell>
          <cell r="J1414" t="str">
            <v>N</v>
          </cell>
          <cell r="K1414" t="str">
            <v>N</v>
          </cell>
          <cell r="L1414" t="str">
            <v>N</v>
          </cell>
          <cell r="M1414" t="str">
            <v>N</v>
          </cell>
          <cell r="N1414" t="str">
            <v>N</v>
          </cell>
          <cell r="O1414" t="str">
            <v>N</v>
          </cell>
          <cell r="P1414" t="str">
            <v>N</v>
          </cell>
          <cell r="Q1414" t="str">
            <v>N</v>
          </cell>
          <cell r="R1414">
            <v>0</v>
          </cell>
        </row>
        <row r="1415">
          <cell r="A1415" t="str">
            <v>NFTRNL</v>
          </cell>
          <cell r="B1415" t="str">
            <v xml:space="preserve">North Cumbria Acute Hospitals NFT                 </v>
          </cell>
          <cell r="C1415" t="str">
            <v>DOHCLS</v>
          </cell>
          <cell r="D1415" t="str">
            <v>T</v>
          </cell>
          <cell r="E1415" t="str">
            <v xml:space="preserve">CLS - DEPARTMENT OF HEALTH                        </v>
          </cell>
          <cell r="F1415" t="str">
            <v>N</v>
          </cell>
          <cell r="G1415" t="str">
            <v>N</v>
          </cell>
          <cell r="H1415" t="str">
            <v>N</v>
          </cell>
          <cell r="I1415" t="str">
            <v>N</v>
          </cell>
          <cell r="J1415" t="str">
            <v>N</v>
          </cell>
          <cell r="K1415" t="str">
            <v>N</v>
          </cell>
          <cell r="L1415" t="str">
            <v>N</v>
          </cell>
          <cell r="M1415" t="str">
            <v>N</v>
          </cell>
          <cell r="N1415" t="str">
            <v>N</v>
          </cell>
          <cell r="O1415" t="str">
            <v>N</v>
          </cell>
          <cell r="P1415" t="str">
            <v>N</v>
          </cell>
          <cell r="Q1415" t="str">
            <v>N</v>
          </cell>
          <cell r="R1415">
            <v>0</v>
          </cell>
        </row>
        <row r="1416">
          <cell r="A1416" t="str">
            <v>NFTRNS</v>
          </cell>
          <cell r="B1416" t="str">
            <v xml:space="preserve">Northampton General Hospital NFT                  </v>
          </cell>
          <cell r="C1416" t="str">
            <v>DOHCLS</v>
          </cell>
          <cell r="D1416" t="str">
            <v>T</v>
          </cell>
          <cell r="E1416" t="str">
            <v xml:space="preserve">CLS - DEPARTMENT OF HEALTH                        </v>
          </cell>
          <cell r="F1416" t="str">
            <v>N</v>
          </cell>
          <cell r="G1416" t="str">
            <v>N</v>
          </cell>
          <cell r="H1416" t="str">
            <v>N</v>
          </cell>
          <cell r="I1416" t="str">
            <v>N</v>
          </cell>
          <cell r="J1416" t="str">
            <v>N</v>
          </cell>
          <cell r="K1416" t="str">
            <v>N</v>
          </cell>
          <cell r="L1416" t="str">
            <v>N</v>
          </cell>
          <cell r="M1416" t="str">
            <v>N</v>
          </cell>
          <cell r="N1416" t="str">
            <v>N</v>
          </cell>
          <cell r="O1416" t="str">
            <v>N</v>
          </cell>
          <cell r="P1416" t="str">
            <v>N</v>
          </cell>
          <cell r="Q1416" t="str">
            <v>N</v>
          </cell>
          <cell r="R1416">
            <v>0</v>
          </cell>
        </row>
        <row r="1417">
          <cell r="A1417" t="str">
            <v>NFTRP1</v>
          </cell>
          <cell r="B1417" t="str">
            <v xml:space="preserve">Northamptonshire Healthcare NFT                   </v>
          </cell>
          <cell r="C1417" t="str">
            <v>DOHCLS</v>
          </cell>
          <cell r="D1417" t="str">
            <v>T</v>
          </cell>
          <cell r="E1417" t="str">
            <v xml:space="preserve">CLS - DEPARTMENT OF HEALTH                        </v>
          </cell>
          <cell r="F1417" t="str">
            <v>N</v>
          </cell>
          <cell r="G1417" t="str">
            <v>N</v>
          </cell>
          <cell r="H1417" t="str">
            <v>N</v>
          </cell>
          <cell r="I1417" t="str">
            <v>N</v>
          </cell>
          <cell r="J1417" t="str">
            <v>N</v>
          </cell>
          <cell r="K1417" t="str">
            <v>N</v>
          </cell>
          <cell r="L1417" t="str">
            <v>N</v>
          </cell>
          <cell r="M1417" t="str">
            <v>N</v>
          </cell>
          <cell r="N1417" t="str">
            <v>N</v>
          </cell>
          <cell r="O1417" t="str">
            <v>N</v>
          </cell>
          <cell r="P1417" t="str">
            <v>N</v>
          </cell>
          <cell r="Q1417" t="str">
            <v>N</v>
          </cell>
          <cell r="R1417">
            <v>0</v>
          </cell>
        </row>
        <row r="1418">
          <cell r="A1418" t="str">
            <v>NFTRP4</v>
          </cell>
          <cell r="B1418" t="str">
            <v xml:space="preserve">Great Ormond Street Hospital NFT                  </v>
          </cell>
          <cell r="C1418" t="str">
            <v>DOHCLS</v>
          </cell>
          <cell r="D1418" t="str">
            <v>T</v>
          </cell>
          <cell r="E1418" t="str">
            <v xml:space="preserve">CLS - DEPARTMENT OF HEALTH                        </v>
          </cell>
          <cell r="F1418" t="str">
            <v>N</v>
          </cell>
          <cell r="G1418" t="str">
            <v>N</v>
          </cell>
          <cell r="H1418" t="str">
            <v>N</v>
          </cell>
          <cell r="I1418" t="str">
            <v>N</v>
          </cell>
          <cell r="J1418" t="str">
            <v>N</v>
          </cell>
          <cell r="K1418" t="str">
            <v>N</v>
          </cell>
          <cell r="L1418" t="str">
            <v>N</v>
          </cell>
          <cell r="M1418" t="str">
            <v>N</v>
          </cell>
          <cell r="N1418" t="str">
            <v>N</v>
          </cell>
          <cell r="O1418" t="str">
            <v>N</v>
          </cell>
          <cell r="P1418" t="str">
            <v>N</v>
          </cell>
          <cell r="Q1418" t="str">
            <v>N</v>
          </cell>
          <cell r="R1418">
            <v>0</v>
          </cell>
        </row>
        <row r="1419">
          <cell r="A1419" t="str">
            <v>NFTRPR</v>
          </cell>
          <cell r="B1419" t="str">
            <v xml:space="preserve">Western Sussex Hospitals NFT                      </v>
          </cell>
          <cell r="C1419" t="str">
            <v>DOHCLS</v>
          </cell>
          <cell r="D1419" t="str">
            <v>T</v>
          </cell>
          <cell r="E1419" t="str">
            <v xml:space="preserve">CLS - DEPARTMENT OF HEALTH                        </v>
          </cell>
          <cell r="F1419" t="str">
            <v>N</v>
          </cell>
          <cell r="G1419" t="str">
            <v>N</v>
          </cell>
          <cell r="H1419" t="str">
            <v>N</v>
          </cell>
          <cell r="I1419" t="str">
            <v>N</v>
          </cell>
          <cell r="J1419" t="str">
            <v>N</v>
          </cell>
          <cell r="K1419" t="str">
            <v>N</v>
          </cell>
          <cell r="L1419" t="str">
            <v>N</v>
          </cell>
          <cell r="M1419" t="str">
            <v>N</v>
          </cell>
          <cell r="N1419" t="str">
            <v>N</v>
          </cell>
          <cell r="O1419" t="str">
            <v>N</v>
          </cell>
          <cell r="P1419" t="str">
            <v>N</v>
          </cell>
          <cell r="Q1419" t="str">
            <v>N</v>
          </cell>
          <cell r="R1419">
            <v>0</v>
          </cell>
        </row>
        <row r="1420">
          <cell r="A1420" t="str">
            <v>NFTRQ6</v>
          </cell>
          <cell r="B1420" t="str">
            <v xml:space="preserve">Royal Liverpool and Broadgreen Universit NFT      </v>
          </cell>
          <cell r="C1420" t="str">
            <v>DOHCLS</v>
          </cell>
          <cell r="D1420" t="str">
            <v>T</v>
          </cell>
          <cell r="E1420" t="str">
            <v xml:space="preserve">CLS - DEPARTMENT OF HEALTH                        </v>
          </cell>
          <cell r="F1420" t="str">
            <v>N</v>
          </cell>
          <cell r="G1420" t="str">
            <v>N</v>
          </cell>
          <cell r="H1420" t="str">
            <v>N</v>
          </cell>
          <cell r="I1420" t="str">
            <v>N</v>
          </cell>
          <cell r="J1420" t="str">
            <v>N</v>
          </cell>
          <cell r="K1420" t="str">
            <v>N</v>
          </cell>
          <cell r="L1420" t="str">
            <v>N</v>
          </cell>
          <cell r="M1420" t="str">
            <v>N</v>
          </cell>
          <cell r="N1420" t="str">
            <v>N</v>
          </cell>
          <cell r="O1420" t="str">
            <v>N</v>
          </cell>
          <cell r="P1420" t="str">
            <v>N</v>
          </cell>
          <cell r="Q1420" t="str">
            <v>N</v>
          </cell>
          <cell r="R1420">
            <v>0</v>
          </cell>
        </row>
        <row r="1421">
          <cell r="A1421" t="str">
            <v>NFTRQ8</v>
          </cell>
          <cell r="B1421" t="str">
            <v xml:space="preserve">Mid Essex Hospital Services NFT                   </v>
          </cell>
          <cell r="C1421" t="str">
            <v>DOHCLS</v>
          </cell>
          <cell r="D1421" t="str">
            <v>T</v>
          </cell>
          <cell r="E1421" t="str">
            <v xml:space="preserve">CLS - DEPARTMENT OF HEALTH                        </v>
          </cell>
          <cell r="F1421" t="str">
            <v>N</v>
          </cell>
          <cell r="G1421" t="str">
            <v>N</v>
          </cell>
          <cell r="H1421" t="str">
            <v>N</v>
          </cell>
          <cell r="I1421" t="str">
            <v>N</v>
          </cell>
          <cell r="J1421" t="str">
            <v>N</v>
          </cell>
          <cell r="K1421" t="str">
            <v>N</v>
          </cell>
          <cell r="L1421" t="str">
            <v>N</v>
          </cell>
          <cell r="M1421" t="str">
            <v>N</v>
          </cell>
          <cell r="N1421" t="str">
            <v>N</v>
          </cell>
          <cell r="O1421" t="str">
            <v>N</v>
          </cell>
          <cell r="P1421" t="str">
            <v>N</v>
          </cell>
          <cell r="Q1421" t="str">
            <v>N</v>
          </cell>
          <cell r="R1421">
            <v>0</v>
          </cell>
        </row>
        <row r="1422">
          <cell r="A1422" t="str">
            <v>NFTRQN</v>
          </cell>
          <cell r="B1422" t="str">
            <v xml:space="preserve">Imperial College Healthcare NFT                   </v>
          </cell>
          <cell r="C1422" t="str">
            <v>DOHCLS</v>
          </cell>
          <cell r="D1422" t="str">
            <v>T</v>
          </cell>
          <cell r="E1422" t="str">
            <v xml:space="preserve">CLS - DEPARTMENT OF HEALTH                        </v>
          </cell>
          <cell r="F1422" t="str">
            <v>N</v>
          </cell>
          <cell r="G1422" t="str">
            <v>N</v>
          </cell>
          <cell r="H1422" t="str">
            <v>N</v>
          </cell>
          <cell r="I1422" t="str">
            <v>N</v>
          </cell>
          <cell r="J1422" t="str">
            <v>N</v>
          </cell>
          <cell r="K1422" t="str">
            <v>N</v>
          </cell>
          <cell r="L1422" t="str">
            <v>N</v>
          </cell>
          <cell r="M1422" t="str">
            <v>N</v>
          </cell>
          <cell r="N1422" t="str">
            <v>N</v>
          </cell>
          <cell r="O1422" t="str">
            <v>N</v>
          </cell>
          <cell r="P1422" t="str">
            <v>N</v>
          </cell>
          <cell r="Q1422" t="str">
            <v>N</v>
          </cell>
          <cell r="R1422">
            <v>0</v>
          </cell>
        </row>
        <row r="1423">
          <cell r="A1423" t="str">
            <v>NFTRQQ</v>
          </cell>
          <cell r="B1423" t="str">
            <v xml:space="preserve">Hinchingbrooke Health Care NFT                    </v>
          </cell>
          <cell r="C1423" t="str">
            <v>DOHCLS</v>
          </cell>
          <cell r="D1423" t="str">
            <v>T</v>
          </cell>
          <cell r="E1423" t="str">
            <v xml:space="preserve">CLS - DEPARTMENT OF HEALTH                        </v>
          </cell>
          <cell r="F1423" t="str">
            <v>N</v>
          </cell>
          <cell r="G1423" t="str">
            <v>N</v>
          </cell>
          <cell r="H1423" t="str">
            <v>N</v>
          </cell>
          <cell r="I1423" t="str">
            <v>N</v>
          </cell>
          <cell r="J1423" t="str">
            <v>N</v>
          </cell>
          <cell r="K1423" t="str">
            <v>N</v>
          </cell>
          <cell r="L1423" t="str">
            <v>N</v>
          </cell>
          <cell r="M1423" t="str">
            <v>N</v>
          </cell>
          <cell r="N1423" t="str">
            <v>N</v>
          </cell>
          <cell r="O1423" t="str">
            <v>N</v>
          </cell>
          <cell r="P1423" t="str">
            <v>N</v>
          </cell>
          <cell r="Q1423" t="str">
            <v>N</v>
          </cell>
          <cell r="R1423">
            <v>0</v>
          </cell>
        </row>
        <row r="1424">
          <cell r="A1424" t="str">
            <v>NFTRQW</v>
          </cell>
          <cell r="B1424" t="str">
            <v xml:space="preserve">The Princess Alexandra Hospital NFT               </v>
          </cell>
          <cell r="C1424" t="str">
            <v>DOHCLS</v>
          </cell>
          <cell r="D1424" t="str">
            <v>T</v>
          </cell>
          <cell r="E1424" t="str">
            <v xml:space="preserve">CLS - DEPARTMENT OF HEALTH                        </v>
          </cell>
          <cell r="F1424" t="str">
            <v>N</v>
          </cell>
          <cell r="G1424" t="str">
            <v>N</v>
          </cell>
          <cell r="H1424" t="str">
            <v>N</v>
          </cell>
          <cell r="I1424" t="str">
            <v>N</v>
          </cell>
          <cell r="J1424" t="str">
            <v>N</v>
          </cell>
          <cell r="K1424" t="str">
            <v>N</v>
          </cell>
          <cell r="L1424" t="str">
            <v>N</v>
          </cell>
          <cell r="M1424" t="str">
            <v>N</v>
          </cell>
          <cell r="N1424" t="str">
            <v>N</v>
          </cell>
          <cell r="O1424" t="str">
            <v>N</v>
          </cell>
          <cell r="P1424" t="str">
            <v>N</v>
          </cell>
          <cell r="Q1424" t="str">
            <v>N</v>
          </cell>
          <cell r="R1424">
            <v>0</v>
          </cell>
        </row>
        <row r="1425">
          <cell r="A1425" t="str">
            <v>NFTRQY</v>
          </cell>
          <cell r="B1425" t="str">
            <v xml:space="preserve">South West London and St George's Mental NFT      </v>
          </cell>
          <cell r="C1425" t="str">
            <v>DOHCLS</v>
          </cell>
          <cell r="D1425" t="str">
            <v>T</v>
          </cell>
          <cell r="E1425" t="str">
            <v xml:space="preserve">CLS - DEPARTMENT OF HEALTH                        </v>
          </cell>
          <cell r="F1425" t="str">
            <v>N</v>
          </cell>
          <cell r="G1425" t="str">
            <v>N</v>
          </cell>
          <cell r="H1425" t="str">
            <v>N</v>
          </cell>
          <cell r="I1425" t="str">
            <v>N</v>
          </cell>
          <cell r="J1425" t="str">
            <v>N</v>
          </cell>
          <cell r="K1425" t="str">
            <v>N</v>
          </cell>
          <cell r="L1425" t="str">
            <v>N</v>
          </cell>
          <cell r="M1425" t="str">
            <v>N</v>
          </cell>
          <cell r="N1425" t="str">
            <v>N</v>
          </cell>
          <cell r="O1425" t="str">
            <v>N</v>
          </cell>
          <cell r="P1425" t="str">
            <v>N</v>
          </cell>
          <cell r="Q1425" t="str">
            <v>N</v>
          </cell>
          <cell r="R1425">
            <v>0</v>
          </cell>
        </row>
        <row r="1426">
          <cell r="A1426" t="str">
            <v>NFTRR8</v>
          </cell>
          <cell r="B1426" t="str">
            <v xml:space="preserve">Leeds Teaching Hospitals NFT                      </v>
          </cell>
          <cell r="C1426" t="str">
            <v>DOHCLS</v>
          </cell>
          <cell r="D1426" t="str">
            <v>T</v>
          </cell>
          <cell r="E1426" t="str">
            <v xml:space="preserve">CLS - DEPARTMENT OF HEALTH                        </v>
          </cell>
          <cell r="F1426" t="str">
            <v>N</v>
          </cell>
          <cell r="G1426" t="str">
            <v>N</v>
          </cell>
          <cell r="H1426" t="str">
            <v>N</v>
          </cell>
          <cell r="I1426" t="str">
            <v>N</v>
          </cell>
          <cell r="J1426" t="str">
            <v>N</v>
          </cell>
          <cell r="K1426" t="str">
            <v>N</v>
          </cell>
          <cell r="L1426" t="str">
            <v>N</v>
          </cell>
          <cell r="M1426" t="str">
            <v>N</v>
          </cell>
          <cell r="N1426" t="str">
            <v>N</v>
          </cell>
          <cell r="O1426" t="str">
            <v>N</v>
          </cell>
          <cell r="P1426" t="str">
            <v>N</v>
          </cell>
          <cell r="Q1426" t="str">
            <v>N</v>
          </cell>
          <cell r="R1426">
            <v>0</v>
          </cell>
        </row>
        <row r="1427">
          <cell r="A1427" t="str">
            <v>NFTRRP</v>
          </cell>
          <cell r="B1427" t="str">
            <v xml:space="preserve">Barnet Enfield and Haringey Mental Heal NFT       </v>
          </cell>
          <cell r="C1427" t="str">
            <v>DOHCLS</v>
          </cell>
          <cell r="D1427" t="str">
            <v>T</v>
          </cell>
          <cell r="E1427" t="str">
            <v xml:space="preserve">CLS - DEPARTMENT OF HEALTH                        </v>
          </cell>
          <cell r="F1427" t="str">
            <v>N</v>
          </cell>
          <cell r="G1427" t="str">
            <v>N</v>
          </cell>
          <cell r="H1427" t="str">
            <v>N</v>
          </cell>
          <cell r="I1427" t="str">
            <v>N</v>
          </cell>
          <cell r="J1427" t="str">
            <v>N</v>
          </cell>
          <cell r="K1427" t="str">
            <v>N</v>
          </cell>
          <cell r="L1427" t="str">
            <v>N</v>
          </cell>
          <cell r="M1427" t="str">
            <v>N</v>
          </cell>
          <cell r="N1427" t="str">
            <v>N</v>
          </cell>
          <cell r="O1427" t="str">
            <v>N</v>
          </cell>
          <cell r="P1427" t="str">
            <v>N</v>
          </cell>
          <cell r="Q1427" t="str">
            <v>N</v>
          </cell>
          <cell r="R1427">
            <v>0</v>
          </cell>
        </row>
        <row r="1428">
          <cell r="A1428" t="str">
            <v>NFTRRU</v>
          </cell>
          <cell r="B1428" t="str">
            <v xml:space="preserve">London Ambulance Service NFT                      </v>
          </cell>
          <cell r="C1428" t="str">
            <v>DOHCLS</v>
          </cell>
          <cell r="D1428" t="str">
            <v>T</v>
          </cell>
          <cell r="E1428" t="str">
            <v xml:space="preserve">CLS - DEPARTMENT OF HEALTH                        </v>
          </cell>
          <cell r="F1428" t="str">
            <v>N</v>
          </cell>
          <cell r="G1428" t="str">
            <v>N</v>
          </cell>
          <cell r="H1428" t="str">
            <v>N</v>
          </cell>
          <cell r="I1428" t="str">
            <v>N</v>
          </cell>
          <cell r="J1428" t="str">
            <v>N</v>
          </cell>
          <cell r="K1428" t="str">
            <v>N</v>
          </cell>
          <cell r="L1428" t="str">
            <v>N</v>
          </cell>
          <cell r="M1428" t="str">
            <v>N</v>
          </cell>
          <cell r="N1428" t="str">
            <v>N</v>
          </cell>
          <cell r="O1428" t="str">
            <v>N</v>
          </cell>
          <cell r="P1428" t="str">
            <v>N</v>
          </cell>
          <cell r="Q1428" t="str">
            <v>N</v>
          </cell>
          <cell r="R1428">
            <v>0</v>
          </cell>
        </row>
        <row r="1429">
          <cell r="A1429" t="str">
            <v>NFTRT3</v>
          </cell>
          <cell r="B1429" t="str">
            <v xml:space="preserve">Royal Brompton and Harefield NFT                  </v>
          </cell>
          <cell r="C1429" t="str">
            <v>DOHCLS</v>
          </cell>
          <cell r="D1429" t="str">
            <v>T</v>
          </cell>
          <cell r="E1429" t="str">
            <v xml:space="preserve">CLS - DEPARTMENT OF HEALTH                        </v>
          </cell>
          <cell r="F1429" t="str">
            <v>N</v>
          </cell>
          <cell r="G1429" t="str">
            <v>N</v>
          </cell>
          <cell r="H1429" t="str">
            <v>N</v>
          </cell>
          <cell r="I1429" t="str">
            <v>N</v>
          </cell>
          <cell r="J1429" t="str">
            <v>N</v>
          </cell>
          <cell r="K1429" t="str">
            <v>N</v>
          </cell>
          <cell r="L1429" t="str">
            <v>N</v>
          </cell>
          <cell r="M1429" t="str">
            <v>N</v>
          </cell>
          <cell r="N1429" t="str">
            <v>N</v>
          </cell>
          <cell r="O1429" t="str">
            <v>N</v>
          </cell>
          <cell r="P1429" t="str">
            <v>N</v>
          </cell>
          <cell r="Q1429" t="str">
            <v>N</v>
          </cell>
          <cell r="R1429">
            <v>0</v>
          </cell>
        </row>
        <row r="1430">
          <cell r="A1430" t="str">
            <v>NFTRT5</v>
          </cell>
          <cell r="B1430" t="str">
            <v xml:space="preserve">Leicestershire Partnership NFT                    </v>
          </cell>
          <cell r="C1430" t="str">
            <v>DOHCLS</v>
          </cell>
          <cell r="D1430" t="str">
            <v>T</v>
          </cell>
          <cell r="E1430" t="str">
            <v xml:space="preserve">CLS - DEPARTMENT OF HEALTH                        </v>
          </cell>
          <cell r="F1430" t="str">
            <v>N</v>
          </cell>
          <cell r="G1430" t="str">
            <v>N</v>
          </cell>
          <cell r="H1430" t="str">
            <v>N</v>
          </cell>
          <cell r="I1430" t="str">
            <v>N</v>
          </cell>
          <cell r="J1430" t="str">
            <v>N</v>
          </cell>
          <cell r="K1430" t="str">
            <v>N</v>
          </cell>
          <cell r="L1430" t="str">
            <v>N</v>
          </cell>
          <cell r="M1430" t="str">
            <v>N</v>
          </cell>
          <cell r="N1430" t="str">
            <v>N</v>
          </cell>
          <cell r="O1430" t="str">
            <v>N</v>
          </cell>
          <cell r="P1430" t="str">
            <v>N</v>
          </cell>
          <cell r="Q1430" t="str">
            <v>N</v>
          </cell>
          <cell r="R1430">
            <v>0</v>
          </cell>
        </row>
        <row r="1431">
          <cell r="A1431" t="str">
            <v>NFTRT6</v>
          </cell>
          <cell r="B1431" t="str">
            <v xml:space="preserve">Local Health Partnerships NFT                     </v>
          </cell>
          <cell r="C1431" t="str">
            <v>DOHCLS</v>
          </cell>
          <cell r="D1431" t="str">
            <v>T</v>
          </cell>
          <cell r="E1431" t="str">
            <v xml:space="preserve">CLS - DEPARTMENT OF HEALTH                        </v>
          </cell>
          <cell r="F1431" t="str">
            <v>N</v>
          </cell>
          <cell r="G1431" t="str">
            <v>N</v>
          </cell>
          <cell r="H1431" t="str">
            <v>N</v>
          </cell>
          <cell r="I1431" t="str">
            <v>N</v>
          </cell>
          <cell r="J1431" t="str">
            <v>N</v>
          </cell>
          <cell r="K1431" t="str">
            <v>N</v>
          </cell>
          <cell r="L1431" t="str">
            <v>N</v>
          </cell>
          <cell r="M1431" t="str">
            <v>N</v>
          </cell>
          <cell r="N1431" t="str">
            <v>N</v>
          </cell>
          <cell r="O1431" t="str">
            <v>N</v>
          </cell>
          <cell r="P1431" t="str">
            <v>N</v>
          </cell>
          <cell r="Q1431" t="str">
            <v>N</v>
          </cell>
          <cell r="R1431">
            <v>0</v>
          </cell>
        </row>
        <row r="1432">
          <cell r="A1432" t="str">
            <v>NFTRTH</v>
          </cell>
          <cell r="B1432" t="str">
            <v xml:space="preserve">Oxford Radcliffe Hospitals NFT                    </v>
          </cell>
          <cell r="C1432" t="str">
            <v>DOHCLS</v>
          </cell>
          <cell r="D1432" t="str">
            <v>T</v>
          </cell>
          <cell r="E1432" t="str">
            <v xml:space="preserve">CLS - DEPARTMENT OF HEALTH                        </v>
          </cell>
          <cell r="F1432" t="str">
            <v>N</v>
          </cell>
          <cell r="G1432" t="str">
            <v>N</v>
          </cell>
          <cell r="H1432" t="str">
            <v>N</v>
          </cell>
          <cell r="I1432" t="str">
            <v>N</v>
          </cell>
          <cell r="J1432" t="str">
            <v>N</v>
          </cell>
          <cell r="K1432" t="str">
            <v>N</v>
          </cell>
          <cell r="L1432" t="str">
            <v>N</v>
          </cell>
          <cell r="M1432" t="str">
            <v>N</v>
          </cell>
          <cell r="N1432" t="str">
            <v>N</v>
          </cell>
          <cell r="O1432" t="str">
            <v>N</v>
          </cell>
          <cell r="P1432" t="str">
            <v>N</v>
          </cell>
          <cell r="Q1432" t="str">
            <v>N</v>
          </cell>
          <cell r="R1432">
            <v>0</v>
          </cell>
        </row>
        <row r="1433">
          <cell r="A1433" t="str">
            <v>NFTRTK</v>
          </cell>
          <cell r="B1433" t="str">
            <v xml:space="preserve">Ashford and St Peter's Hospitals NFT              </v>
          </cell>
          <cell r="C1433" t="str">
            <v>DOHCLS</v>
          </cell>
          <cell r="D1433" t="str">
            <v>T</v>
          </cell>
          <cell r="E1433" t="str">
            <v xml:space="preserve">CLS - DEPARTMENT OF HEALTH                        </v>
          </cell>
          <cell r="F1433" t="str">
            <v>N</v>
          </cell>
          <cell r="G1433" t="str">
            <v>N</v>
          </cell>
          <cell r="H1433" t="str">
            <v>N</v>
          </cell>
          <cell r="I1433" t="str">
            <v>N</v>
          </cell>
          <cell r="J1433" t="str">
            <v>N</v>
          </cell>
          <cell r="K1433" t="str">
            <v>N</v>
          </cell>
          <cell r="L1433" t="str">
            <v>N</v>
          </cell>
          <cell r="M1433" t="str">
            <v>N</v>
          </cell>
          <cell r="N1433" t="str">
            <v>N</v>
          </cell>
          <cell r="O1433" t="str">
            <v>N</v>
          </cell>
          <cell r="P1433" t="str">
            <v>N</v>
          </cell>
          <cell r="Q1433" t="str">
            <v>N</v>
          </cell>
          <cell r="R1433">
            <v>0</v>
          </cell>
        </row>
        <row r="1434">
          <cell r="A1434" t="str">
            <v>NFTRTP</v>
          </cell>
          <cell r="B1434" t="str">
            <v xml:space="preserve">Surrey And Sussex Healthcare NFT                  </v>
          </cell>
          <cell r="C1434" t="str">
            <v>DOHCLS</v>
          </cell>
          <cell r="D1434" t="str">
            <v>T</v>
          </cell>
          <cell r="E1434" t="str">
            <v xml:space="preserve">CLS - DEPARTMENT OF HEALTH                        </v>
          </cell>
          <cell r="F1434" t="str">
            <v>N</v>
          </cell>
          <cell r="G1434" t="str">
            <v>N</v>
          </cell>
          <cell r="H1434" t="str">
            <v>N</v>
          </cell>
          <cell r="I1434" t="str">
            <v>N</v>
          </cell>
          <cell r="J1434" t="str">
            <v>N</v>
          </cell>
          <cell r="K1434" t="str">
            <v>N</v>
          </cell>
          <cell r="L1434" t="str">
            <v>N</v>
          </cell>
          <cell r="M1434" t="str">
            <v>N</v>
          </cell>
          <cell r="N1434" t="str">
            <v>N</v>
          </cell>
          <cell r="O1434" t="str">
            <v>N</v>
          </cell>
          <cell r="P1434" t="str">
            <v>N</v>
          </cell>
          <cell r="Q1434" t="str">
            <v>N</v>
          </cell>
          <cell r="R1434">
            <v>0</v>
          </cell>
        </row>
        <row r="1435">
          <cell r="A1435" t="str">
            <v>NFTRTR</v>
          </cell>
          <cell r="B1435" t="str">
            <v xml:space="preserve">South Tees Hospitals NFT                          </v>
          </cell>
          <cell r="C1435" t="str">
            <v>DOHCLS</v>
          </cell>
          <cell r="D1435" t="str">
            <v>T</v>
          </cell>
          <cell r="E1435" t="str">
            <v xml:space="preserve">CLS - DEPARTMENT OF HEALTH                        </v>
          </cell>
          <cell r="F1435" t="str">
            <v>N</v>
          </cell>
          <cell r="G1435" t="str">
            <v>N</v>
          </cell>
          <cell r="H1435" t="str">
            <v>N</v>
          </cell>
          <cell r="I1435" t="str">
            <v>N</v>
          </cell>
          <cell r="J1435" t="str">
            <v>N</v>
          </cell>
          <cell r="K1435" t="str">
            <v>N</v>
          </cell>
          <cell r="L1435" t="str">
            <v>N</v>
          </cell>
          <cell r="M1435" t="str">
            <v>N</v>
          </cell>
          <cell r="N1435" t="str">
            <v>N</v>
          </cell>
          <cell r="O1435" t="str">
            <v>N</v>
          </cell>
          <cell r="P1435" t="str">
            <v>N</v>
          </cell>
          <cell r="Q1435" t="str">
            <v>N</v>
          </cell>
          <cell r="R1435">
            <v>0</v>
          </cell>
        </row>
        <row r="1436">
          <cell r="A1436" t="str">
            <v>NFTRTV</v>
          </cell>
          <cell r="B1436" t="str">
            <v xml:space="preserve">5 Boroughs Partnership NFT                        </v>
          </cell>
          <cell r="C1436" t="str">
            <v>DOHCLS</v>
          </cell>
          <cell r="D1436" t="str">
            <v>T</v>
          </cell>
          <cell r="E1436" t="str">
            <v xml:space="preserve">CLS - DEPARTMENT OF HEALTH                        </v>
          </cell>
          <cell r="F1436" t="str">
            <v>N</v>
          </cell>
          <cell r="G1436" t="str">
            <v>N</v>
          </cell>
          <cell r="H1436" t="str">
            <v>N</v>
          </cell>
          <cell r="I1436" t="str">
            <v>N</v>
          </cell>
          <cell r="J1436" t="str">
            <v>N</v>
          </cell>
          <cell r="K1436" t="str">
            <v>N</v>
          </cell>
          <cell r="L1436" t="str">
            <v>N</v>
          </cell>
          <cell r="M1436" t="str">
            <v>N</v>
          </cell>
          <cell r="N1436" t="str">
            <v>N</v>
          </cell>
          <cell r="O1436" t="str">
            <v>N</v>
          </cell>
          <cell r="P1436" t="str">
            <v>N</v>
          </cell>
          <cell r="Q1436" t="str">
            <v>N</v>
          </cell>
          <cell r="R1436">
            <v>0</v>
          </cell>
        </row>
        <row r="1437">
          <cell r="A1437" t="str">
            <v>NFTRTX</v>
          </cell>
          <cell r="B1437" t="str">
            <v xml:space="preserve">Morecambe Bay Hospitals NFT                       </v>
          </cell>
          <cell r="C1437" t="str">
            <v>DOHCLS</v>
          </cell>
          <cell r="D1437" t="str">
            <v>T</v>
          </cell>
          <cell r="E1437" t="str">
            <v xml:space="preserve">CLS - DEPARTMENT OF HEALTH                        </v>
          </cell>
          <cell r="F1437" t="str">
            <v>N</v>
          </cell>
          <cell r="G1437" t="str">
            <v>N</v>
          </cell>
          <cell r="H1437" t="str">
            <v>N</v>
          </cell>
          <cell r="I1437" t="str">
            <v>N</v>
          </cell>
          <cell r="J1437" t="str">
            <v>N</v>
          </cell>
          <cell r="K1437" t="str">
            <v>N</v>
          </cell>
          <cell r="L1437" t="str">
            <v>N</v>
          </cell>
          <cell r="M1437" t="str">
            <v>N</v>
          </cell>
          <cell r="N1437" t="str">
            <v>N</v>
          </cell>
          <cell r="O1437" t="str">
            <v>N</v>
          </cell>
          <cell r="P1437" t="str">
            <v>N</v>
          </cell>
          <cell r="Q1437" t="str">
            <v>N</v>
          </cell>
          <cell r="R1437">
            <v>0</v>
          </cell>
        </row>
        <row r="1438">
          <cell r="A1438" t="str">
            <v>NFTRV7</v>
          </cell>
          <cell r="B1438" t="str">
            <v xml:space="preserve">Bedfordshire and Luton Community NFT              </v>
          </cell>
          <cell r="C1438" t="str">
            <v>DOHCLS</v>
          </cell>
          <cell r="D1438" t="str">
            <v>T</v>
          </cell>
          <cell r="E1438" t="str">
            <v xml:space="preserve">CLS - DEPARTMENT OF HEALTH                        </v>
          </cell>
          <cell r="F1438" t="str">
            <v>N</v>
          </cell>
          <cell r="G1438" t="str">
            <v>N</v>
          </cell>
          <cell r="H1438" t="str">
            <v>N</v>
          </cell>
          <cell r="I1438" t="str">
            <v>N</v>
          </cell>
          <cell r="J1438" t="str">
            <v>N</v>
          </cell>
          <cell r="K1438" t="str">
            <v>N</v>
          </cell>
          <cell r="L1438" t="str">
            <v>N</v>
          </cell>
          <cell r="M1438" t="str">
            <v>N</v>
          </cell>
          <cell r="N1438" t="str">
            <v>N</v>
          </cell>
          <cell r="O1438" t="str">
            <v>N</v>
          </cell>
          <cell r="P1438" t="str">
            <v>N</v>
          </cell>
          <cell r="Q1438" t="str">
            <v>N</v>
          </cell>
          <cell r="R1438">
            <v>0</v>
          </cell>
        </row>
        <row r="1439">
          <cell r="A1439" t="str">
            <v>NFTRV8</v>
          </cell>
          <cell r="B1439" t="str">
            <v xml:space="preserve">North West London Hospitals NFT                   </v>
          </cell>
          <cell r="C1439" t="str">
            <v>DOHCLS</v>
          </cell>
          <cell r="D1439" t="str">
            <v>T</v>
          </cell>
          <cell r="E1439" t="str">
            <v xml:space="preserve">CLS - DEPARTMENT OF HEALTH                        </v>
          </cell>
          <cell r="F1439" t="str">
            <v>N</v>
          </cell>
          <cell r="G1439" t="str">
            <v>N</v>
          </cell>
          <cell r="H1439" t="str">
            <v>N</v>
          </cell>
          <cell r="I1439" t="str">
            <v>N</v>
          </cell>
          <cell r="J1439" t="str">
            <v>N</v>
          </cell>
          <cell r="K1439" t="str">
            <v>N</v>
          </cell>
          <cell r="L1439" t="str">
            <v>N</v>
          </cell>
          <cell r="M1439" t="str">
            <v>N</v>
          </cell>
          <cell r="N1439" t="str">
            <v>N</v>
          </cell>
          <cell r="O1439" t="str">
            <v>N</v>
          </cell>
          <cell r="P1439" t="str">
            <v>N</v>
          </cell>
          <cell r="Q1439" t="str">
            <v>N</v>
          </cell>
          <cell r="R1439">
            <v>0</v>
          </cell>
        </row>
        <row r="1440">
          <cell r="A1440" t="str">
            <v>NFTRV9</v>
          </cell>
          <cell r="B1440" t="str">
            <v xml:space="preserve">Hull and East Riding Community Health NFT         </v>
          </cell>
          <cell r="C1440" t="str">
            <v>DOHCLS</v>
          </cell>
          <cell r="D1440" t="str">
            <v>T</v>
          </cell>
          <cell r="E1440" t="str">
            <v xml:space="preserve">CLS - DEPARTMENT OF HEALTH                        </v>
          </cell>
          <cell r="F1440" t="str">
            <v>N</v>
          </cell>
          <cell r="G1440" t="str">
            <v>N</v>
          </cell>
          <cell r="H1440" t="str">
            <v>N</v>
          </cell>
          <cell r="I1440" t="str">
            <v>N</v>
          </cell>
          <cell r="J1440" t="str">
            <v>N</v>
          </cell>
          <cell r="K1440" t="str">
            <v>N</v>
          </cell>
          <cell r="L1440" t="str">
            <v>N</v>
          </cell>
          <cell r="M1440" t="str">
            <v>N</v>
          </cell>
          <cell r="N1440" t="str">
            <v>N</v>
          </cell>
          <cell r="O1440" t="str">
            <v>N</v>
          </cell>
          <cell r="P1440" t="str">
            <v>N</v>
          </cell>
          <cell r="Q1440" t="str">
            <v>N</v>
          </cell>
          <cell r="R1440">
            <v>0</v>
          </cell>
        </row>
        <row r="1441">
          <cell r="A1441" t="str">
            <v>NFTRVJ</v>
          </cell>
          <cell r="B1441" t="str">
            <v xml:space="preserve">North Bristol NFT                                 </v>
          </cell>
          <cell r="C1441" t="str">
            <v>DOHCLS</v>
          </cell>
          <cell r="D1441" t="str">
            <v>T</v>
          </cell>
          <cell r="E1441" t="str">
            <v xml:space="preserve">CLS - DEPARTMENT OF HEALTH                        </v>
          </cell>
          <cell r="F1441" t="str">
            <v>N</v>
          </cell>
          <cell r="G1441" t="str">
            <v>N</v>
          </cell>
          <cell r="H1441" t="str">
            <v>N</v>
          </cell>
          <cell r="I1441" t="str">
            <v>N</v>
          </cell>
          <cell r="J1441" t="str">
            <v>N</v>
          </cell>
          <cell r="K1441" t="str">
            <v>N</v>
          </cell>
          <cell r="L1441" t="str">
            <v>N</v>
          </cell>
          <cell r="M1441" t="str">
            <v>N</v>
          </cell>
          <cell r="N1441" t="str">
            <v>N</v>
          </cell>
          <cell r="O1441" t="str">
            <v>N</v>
          </cell>
          <cell r="P1441" t="str">
            <v>N</v>
          </cell>
          <cell r="Q1441" t="str">
            <v>N</v>
          </cell>
          <cell r="R1441">
            <v>0</v>
          </cell>
        </row>
        <row r="1442">
          <cell r="A1442" t="str">
            <v>NFTRVL</v>
          </cell>
          <cell r="B1442" t="str">
            <v xml:space="preserve">Barnet and Chase Farm Hospitals NFT               </v>
          </cell>
          <cell r="C1442" t="str">
            <v>DOHCLS</v>
          </cell>
          <cell r="D1442" t="str">
            <v>T</v>
          </cell>
          <cell r="E1442" t="str">
            <v xml:space="preserve">CLS - DEPARTMENT OF HEALTH                        </v>
          </cell>
          <cell r="F1442" t="str">
            <v>N</v>
          </cell>
          <cell r="G1442" t="str">
            <v>N</v>
          </cell>
          <cell r="H1442" t="str">
            <v>N</v>
          </cell>
          <cell r="I1442" t="str">
            <v>N</v>
          </cell>
          <cell r="J1442" t="str">
            <v>N</v>
          </cell>
          <cell r="K1442" t="str">
            <v>N</v>
          </cell>
          <cell r="L1442" t="str">
            <v>N</v>
          </cell>
          <cell r="M1442" t="str">
            <v>N</v>
          </cell>
          <cell r="N1442" t="str">
            <v>N</v>
          </cell>
          <cell r="O1442" t="str">
            <v>N</v>
          </cell>
          <cell r="P1442" t="str">
            <v>N</v>
          </cell>
          <cell r="Q1442" t="str">
            <v>N</v>
          </cell>
          <cell r="R1442">
            <v>0</v>
          </cell>
        </row>
        <row r="1443">
          <cell r="A1443" t="str">
            <v>NFTRVN</v>
          </cell>
          <cell r="B1443" t="str">
            <v xml:space="preserve">Avon and Wiltshire Mental Health Partner NFT      </v>
          </cell>
          <cell r="C1443" t="str">
            <v>DOHCLS</v>
          </cell>
          <cell r="D1443" t="str">
            <v>T</v>
          </cell>
          <cell r="E1443" t="str">
            <v xml:space="preserve">CLS - DEPARTMENT OF HEALTH                        </v>
          </cell>
          <cell r="F1443" t="str">
            <v>N</v>
          </cell>
          <cell r="G1443" t="str">
            <v>N</v>
          </cell>
          <cell r="H1443" t="str">
            <v>N</v>
          </cell>
          <cell r="I1443" t="str">
            <v>N</v>
          </cell>
          <cell r="J1443" t="str">
            <v>N</v>
          </cell>
          <cell r="K1443" t="str">
            <v>N</v>
          </cell>
          <cell r="L1443" t="str">
            <v>N</v>
          </cell>
          <cell r="M1443" t="str">
            <v>N</v>
          </cell>
          <cell r="N1443" t="str">
            <v>N</v>
          </cell>
          <cell r="O1443" t="str">
            <v>N</v>
          </cell>
          <cell r="P1443" t="str">
            <v>N</v>
          </cell>
          <cell r="Q1443" t="str">
            <v>N</v>
          </cell>
          <cell r="R1443">
            <v>0</v>
          </cell>
        </row>
        <row r="1444">
          <cell r="A1444" t="str">
            <v>NFTRVR</v>
          </cell>
          <cell r="B1444" t="str">
            <v xml:space="preserve">Epsom and St Helier University Hospitals NFT      </v>
          </cell>
          <cell r="C1444" t="str">
            <v>DOHCLS</v>
          </cell>
          <cell r="D1444" t="str">
            <v>T</v>
          </cell>
          <cell r="E1444" t="str">
            <v xml:space="preserve">CLS - DEPARTMENT OF HEALTH                        </v>
          </cell>
          <cell r="F1444" t="str">
            <v>N</v>
          </cell>
          <cell r="G1444" t="str">
            <v>N</v>
          </cell>
          <cell r="H1444" t="str">
            <v>N</v>
          </cell>
          <cell r="I1444" t="str">
            <v>N</v>
          </cell>
          <cell r="J1444" t="str">
            <v>N</v>
          </cell>
          <cell r="K1444" t="str">
            <v>N</v>
          </cell>
          <cell r="L1444" t="str">
            <v>N</v>
          </cell>
          <cell r="M1444" t="str">
            <v>N</v>
          </cell>
          <cell r="N1444" t="str">
            <v>N</v>
          </cell>
          <cell r="O1444" t="str">
            <v>N</v>
          </cell>
          <cell r="P1444" t="str">
            <v>N</v>
          </cell>
          <cell r="Q1444" t="str">
            <v>N</v>
          </cell>
          <cell r="R1444">
            <v>0</v>
          </cell>
        </row>
        <row r="1445">
          <cell r="A1445" t="str">
            <v>NFTRVY</v>
          </cell>
          <cell r="B1445" t="str">
            <v xml:space="preserve">Southport and Ormskirk Hospital NFT               </v>
          </cell>
          <cell r="C1445" t="str">
            <v>DOHCLS</v>
          </cell>
          <cell r="D1445" t="str">
            <v>T</v>
          </cell>
          <cell r="E1445" t="str">
            <v xml:space="preserve">CLS - DEPARTMENT OF HEALTH                        </v>
          </cell>
          <cell r="F1445" t="str">
            <v>N</v>
          </cell>
          <cell r="G1445" t="str">
            <v>N</v>
          </cell>
          <cell r="H1445" t="str">
            <v>N</v>
          </cell>
          <cell r="I1445" t="str">
            <v>N</v>
          </cell>
          <cell r="J1445" t="str">
            <v>N</v>
          </cell>
          <cell r="K1445" t="str">
            <v>N</v>
          </cell>
          <cell r="L1445" t="str">
            <v>N</v>
          </cell>
          <cell r="M1445" t="str">
            <v>N</v>
          </cell>
          <cell r="N1445" t="str">
            <v>N</v>
          </cell>
          <cell r="O1445" t="str">
            <v>N</v>
          </cell>
          <cell r="P1445" t="str">
            <v>N</v>
          </cell>
          <cell r="Q1445" t="str">
            <v>N</v>
          </cell>
          <cell r="R1445">
            <v>0</v>
          </cell>
        </row>
        <row r="1446">
          <cell r="A1446" t="str">
            <v>NFTRW4</v>
          </cell>
          <cell r="B1446" t="str">
            <v xml:space="preserve">Mersey Care NFT                                   </v>
          </cell>
          <cell r="C1446" t="str">
            <v>DOHCLS</v>
          </cell>
          <cell r="D1446" t="str">
            <v>T</v>
          </cell>
          <cell r="E1446" t="str">
            <v xml:space="preserve">CLS - DEPARTMENT OF HEALTH                        </v>
          </cell>
          <cell r="F1446" t="str">
            <v>N</v>
          </cell>
          <cell r="G1446" t="str">
            <v>N</v>
          </cell>
          <cell r="H1446" t="str">
            <v>N</v>
          </cell>
          <cell r="I1446" t="str">
            <v>N</v>
          </cell>
          <cell r="J1446" t="str">
            <v>N</v>
          </cell>
          <cell r="K1446" t="str">
            <v>N</v>
          </cell>
          <cell r="L1446" t="str">
            <v>N</v>
          </cell>
          <cell r="M1446" t="str">
            <v>N</v>
          </cell>
          <cell r="N1446" t="str">
            <v>N</v>
          </cell>
          <cell r="O1446" t="str">
            <v>N</v>
          </cell>
          <cell r="P1446" t="str">
            <v>N</v>
          </cell>
          <cell r="Q1446" t="str">
            <v>N</v>
          </cell>
          <cell r="R1446">
            <v>0</v>
          </cell>
        </row>
        <row r="1447">
          <cell r="A1447" t="str">
            <v>NFTRW6</v>
          </cell>
          <cell r="B1447" t="str">
            <v xml:space="preserve">Pennine Acute Hospitals NFT                       </v>
          </cell>
          <cell r="C1447" t="str">
            <v>DOHCLS</v>
          </cell>
          <cell r="D1447" t="str">
            <v>T</v>
          </cell>
          <cell r="E1447" t="str">
            <v xml:space="preserve">CLS - DEPARTMENT OF HEALTH                        </v>
          </cell>
          <cell r="F1447" t="str">
            <v>N</v>
          </cell>
          <cell r="G1447" t="str">
            <v>N</v>
          </cell>
          <cell r="H1447" t="str">
            <v>N</v>
          </cell>
          <cell r="I1447" t="str">
            <v>N</v>
          </cell>
          <cell r="J1447" t="str">
            <v>N</v>
          </cell>
          <cell r="K1447" t="str">
            <v>N</v>
          </cell>
          <cell r="L1447" t="str">
            <v>N</v>
          </cell>
          <cell r="M1447" t="str">
            <v>N</v>
          </cell>
          <cell r="N1447" t="str">
            <v>N</v>
          </cell>
          <cell r="O1447" t="str">
            <v>N</v>
          </cell>
          <cell r="P1447" t="str">
            <v>N</v>
          </cell>
          <cell r="Q1447" t="str">
            <v>N</v>
          </cell>
          <cell r="R1447">
            <v>0</v>
          </cell>
        </row>
        <row r="1448">
          <cell r="A1448" t="str">
            <v>NFTRWA</v>
          </cell>
          <cell r="B1448" t="str">
            <v xml:space="preserve">Hull and East Yorkshire Hospitals NFT             </v>
          </cell>
          <cell r="C1448" t="str">
            <v>DOHCLS</v>
          </cell>
          <cell r="D1448" t="str">
            <v>T</v>
          </cell>
          <cell r="E1448" t="str">
            <v xml:space="preserve">CLS - DEPARTMENT OF HEALTH                        </v>
          </cell>
          <cell r="F1448" t="str">
            <v>N</v>
          </cell>
          <cell r="G1448" t="str">
            <v>N</v>
          </cell>
          <cell r="H1448" t="str">
            <v>N</v>
          </cell>
          <cell r="I1448" t="str">
            <v>N</v>
          </cell>
          <cell r="J1448" t="str">
            <v>N</v>
          </cell>
          <cell r="K1448" t="str">
            <v>N</v>
          </cell>
          <cell r="L1448" t="str">
            <v>N</v>
          </cell>
          <cell r="M1448" t="str">
            <v>N</v>
          </cell>
          <cell r="N1448" t="str">
            <v>N</v>
          </cell>
          <cell r="O1448" t="str">
            <v>N</v>
          </cell>
          <cell r="P1448" t="str">
            <v>N</v>
          </cell>
          <cell r="Q1448" t="str">
            <v>N</v>
          </cell>
          <cell r="R1448">
            <v>0</v>
          </cell>
        </row>
        <row r="1449">
          <cell r="A1449" t="str">
            <v>NFTRWD</v>
          </cell>
          <cell r="B1449" t="str">
            <v xml:space="preserve">United Lincolnshire Hospitals NFT                 </v>
          </cell>
          <cell r="C1449" t="str">
            <v>DOHCLS</v>
          </cell>
          <cell r="D1449" t="str">
            <v>T</v>
          </cell>
          <cell r="E1449" t="str">
            <v xml:space="preserve">CLS - DEPARTMENT OF HEALTH                        </v>
          </cell>
          <cell r="F1449" t="str">
            <v>N</v>
          </cell>
          <cell r="G1449" t="str">
            <v>N</v>
          </cell>
          <cell r="H1449" t="str">
            <v>N</v>
          </cell>
          <cell r="I1449" t="str">
            <v>N</v>
          </cell>
          <cell r="J1449" t="str">
            <v>N</v>
          </cell>
          <cell r="K1449" t="str">
            <v>N</v>
          </cell>
          <cell r="L1449" t="str">
            <v>N</v>
          </cell>
          <cell r="M1449" t="str">
            <v>N</v>
          </cell>
          <cell r="N1449" t="str">
            <v>N</v>
          </cell>
          <cell r="O1449" t="str">
            <v>N</v>
          </cell>
          <cell r="P1449" t="str">
            <v>N</v>
          </cell>
          <cell r="Q1449" t="str">
            <v>N</v>
          </cell>
          <cell r="R1449">
            <v>0</v>
          </cell>
        </row>
        <row r="1450">
          <cell r="A1450" t="str">
            <v>NFTRWE</v>
          </cell>
          <cell r="B1450" t="str">
            <v xml:space="preserve">University Hospitals of Leicester NFT             </v>
          </cell>
          <cell r="C1450" t="str">
            <v>DOHCLS</v>
          </cell>
          <cell r="D1450" t="str">
            <v>T</v>
          </cell>
          <cell r="E1450" t="str">
            <v xml:space="preserve">CLS - DEPARTMENT OF HEALTH                        </v>
          </cell>
          <cell r="F1450" t="str">
            <v>N</v>
          </cell>
          <cell r="G1450" t="str">
            <v>N</v>
          </cell>
          <cell r="H1450" t="str">
            <v>N</v>
          </cell>
          <cell r="I1450" t="str">
            <v>N</v>
          </cell>
          <cell r="J1450" t="str">
            <v>N</v>
          </cell>
          <cell r="K1450" t="str">
            <v>N</v>
          </cell>
          <cell r="L1450" t="str">
            <v>N</v>
          </cell>
          <cell r="M1450" t="str">
            <v>N</v>
          </cell>
          <cell r="N1450" t="str">
            <v>N</v>
          </cell>
          <cell r="O1450" t="str">
            <v>N</v>
          </cell>
          <cell r="P1450" t="str">
            <v>N</v>
          </cell>
          <cell r="Q1450" t="str">
            <v>N</v>
          </cell>
          <cell r="R1450">
            <v>0</v>
          </cell>
        </row>
        <row r="1451">
          <cell r="A1451" t="str">
            <v>NFTRWF</v>
          </cell>
          <cell r="B1451" t="str">
            <v xml:space="preserve">Maidstone and Tunbridge Wells NFT                 </v>
          </cell>
          <cell r="C1451" t="str">
            <v>DOHCLS</v>
          </cell>
          <cell r="D1451" t="str">
            <v>T</v>
          </cell>
          <cell r="E1451" t="str">
            <v xml:space="preserve">CLS - DEPARTMENT OF HEALTH                        </v>
          </cell>
          <cell r="F1451" t="str">
            <v>N</v>
          </cell>
          <cell r="G1451" t="str">
            <v>N</v>
          </cell>
          <cell r="H1451" t="str">
            <v>N</v>
          </cell>
          <cell r="I1451" t="str">
            <v>N</v>
          </cell>
          <cell r="J1451" t="str">
            <v>N</v>
          </cell>
          <cell r="K1451" t="str">
            <v>N</v>
          </cell>
          <cell r="L1451" t="str">
            <v>N</v>
          </cell>
          <cell r="M1451" t="str">
            <v>N</v>
          </cell>
          <cell r="N1451" t="str">
            <v>N</v>
          </cell>
          <cell r="O1451" t="str">
            <v>N</v>
          </cell>
          <cell r="P1451" t="str">
            <v>N</v>
          </cell>
          <cell r="Q1451" t="str">
            <v>N</v>
          </cell>
          <cell r="R1451">
            <v>0</v>
          </cell>
        </row>
        <row r="1452">
          <cell r="A1452" t="str">
            <v>NFTRWG</v>
          </cell>
          <cell r="B1452" t="str">
            <v xml:space="preserve">West Hertfordshire Hospitals NFT                  </v>
          </cell>
          <cell r="C1452" t="str">
            <v>DOHCLS</v>
          </cell>
          <cell r="D1452" t="str">
            <v>T</v>
          </cell>
          <cell r="E1452" t="str">
            <v xml:space="preserve">CLS - DEPARTMENT OF HEALTH                        </v>
          </cell>
          <cell r="F1452" t="str">
            <v>N</v>
          </cell>
          <cell r="G1452" t="str">
            <v>N</v>
          </cell>
          <cell r="H1452" t="str">
            <v>N</v>
          </cell>
          <cell r="I1452" t="str">
            <v>N</v>
          </cell>
          <cell r="J1452" t="str">
            <v>N</v>
          </cell>
          <cell r="K1452" t="str">
            <v>N</v>
          </cell>
          <cell r="L1452" t="str">
            <v>N</v>
          </cell>
          <cell r="M1452" t="str">
            <v>N</v>
          </cell>
          <cell r="N1452" t="str">
            <v>N</v>
          </cell>
          <cell r="O1452" t="str">
            <v>N</v>
          </cell>
          <cell r="P1452" t="str">
            <v>N</v>
          </cell>
          <cell r="Q1452" t="str">
            <v>N</v>
          </cell>
          <cell r="R1452">
            <v>0</v>
          </cell>
        </row>
        <row r="1453">
          <cell r="A1453" t="str">
            <v>NFTRWH</v>
          </cell>
          <cell r="B1453" t="str">
            <v xml:space="preserve">East And North Hertfordshire NFT                  </v>
          </cell>
          <cell r="C1453" t="str">
            <v>DOHCLS</v>
          </cell>
          <cell r="D1453" t="str">
            <v>T</v>
          </cell>
          <cell r="E1453" t="str">
            <v xml:space="preserve">CLS - DEPARTMENT OF HEALTH                        </v>
          </cell>
          <cell r="F1453" t="str">
            <v>N</v>
          </cell>
          <cell r="G1453" t="str">
            <v>N</v>
          </cell>
          <cell r="H1453" t="str">
            <v>N</v>
          </cell>
          <cell r="I1453" t="str">
            <v>N</v>
          </cell>
          <cell r="J1453" t="str">
            <v>N</v>
          </cell>
          <cell r="K1453" t="str">
            <v>N</v>
          </cell>
          <cell r="L1453" t="str">
            <v>N</v>
          </cell>
          <cell r="M1453" t="str">
            <v>N</v>
          </cell>
          <cell r="N1453" t="str">
            <v>N</v>
          </cell>
          <cell r="O1453" t="str">
            <v>N</v>
          </cell>
          <cell r="P1453" t="str">
            <v>N</v>
          </cell>
          <cell r="Q1453" t="str">
            <v>N</v>
          </cell>
          <cell r="R1453">
            <v>0</v>
          </cell>
        </row>
        <row r="1454">
          <cell r="A1454" t="str">
            <v>NFTRWP</v>
          </cell>
          <cell r="B1454" t="str">
            <v xml:space="preserve">Worcestershire Acute Hospitals NFT                </v>
          </cell>
          <cell r="C1454" t="str">
            <v>DOHCLS</v>
          </cell>
          <cell r="D1454" t="str">
            <v>T</v>
          </cell>
          <cell r="E1454" t="str">
            <v xml:space="preserve">CLS - DEPARTMENT OF HEALTH                        </v>
          </cell>
          <cell r="F1454" t="str">
            <v>N</v>
          </cell>
          <cell r="G1454" t="str">
            <v>N</v>
          </cell>
          <cell r="H1454" t="str">
            <v>N</v>
          </cell>
          <cell r="I1454" t="str">
            <v>N</v>
          </cell>
          <cell r="J1454" t="str">
            <v>N</v>
          </cell>
          <cell r="K1454" t="str">
            <v>N</v>
          </cell>
          <cell r="L1454" t="str">
            <v>N</v>
          </cell>
          <cell r="M1454" t="str">
            <v>N</v>
          </cell>
          <cell r="N1454" t="str">
            <v>N</v>
          </cell>
          <cell r="O1454" t="str">
            <v>N</v>
          </cell>
          <cell r="P1454" t="str">
            <v>N</v>
          </cell>
          <cell r="Q1454" t="str">
            <v>N</v>
          </cell>
          <cell r="R1454">
            <v>0</v>
          </cell>
        </row>
        <row r="1455">
          <cell r="A1455" t="str">
            <v>NFTRWQ</v>
          </cell>
          <cell r="B1455" t="str">
            <v xml:space="preserve">Worcestershire Mental Health Partnership NFT      </v>
          </cell>
          <cell r="C1455" t="str">
            <v>DOHCLS</v>
          </cell>
          <cell r="D1455" t="str">
            <v>T</v>
          </cell>
          <cell r="E1455" t="str">
            <v xml:space="preserve">CLS - DEPARTMENT OF HEALTH                        </v>
          </cell>
          <cell r="F1455" t="str">
            <v>N</v>
          </cell>
          <cell r="G1455" t="str">
            <v>N</v>
          </cell>
          <cell r="H1455" t="str">
            <v>N</v>
          </cell>
          <cell r="I1455" t="str">
            <v>N</v>
          </cell>
          <cell r="J1455" t="str">
            <v>N</v>
          </cell>
          <cell r="K1455" t="str">
            <v>N</v>
          </cell>
          <cell r="L1455" t="str">
            <v>N</v>
          </cell>
          <cell r="M1455" t="str">
            <v>N</v>
          </cell>
          <cell r="N1455" t="str">
            <v>N</v>
          </cell>
          <cell r="O1455" t="str">
            <v>N</v>
          </cell>
          <cell r="P1455" t="str">
            <v>N</v>
          </cell>
          <cell r="Q1455" t="str">
            <v>N</v>
          </cell>
          <cell r="R1455">
            <v>0</v>
          </cell>
        </row>
        <row r="1456">
          <cell r="A1456" t="str">
            <v>NFTRWV</v>
          </cell>
          <cell r="B1456" t="str">
            <v xml:space="preserve">Devon Partnership NFT                             </v>
          </cell>
          <cell r="C1456" t="str">
            <v>DOHCLS</v>
          </cell>
          <cell r="D1456" t="str">
            <v>T</v>
          </cell>
          <cell r="E1456" t="str">
            <v xml:space="preserve">CLS - DEPARTMENT OF HEALTH                        </v>
          </cell>
          <cell r="F1456" t="str">
            <v>N</v>
          </cell>
          <cell r="G1456" t="str">
            <v>N</v>
          </cell>
          <cell r="H1456" t="str">
            <v>N</v>
          </cell>
          <cell r="I1456" t="str">
            <v>N</v>
          </cell>
          <cell r="J1456" t="str">
            <v>N</v>
          </cell>
          <cell r="K1456" t="str">
            <v>N</v>
          </cell>
          <cell r="L1456" t="str">
            <v>N</v>
          </cell>
          <cell r="M1456" t="str">
            <v>N</v>
          </cell>
          <cell r="N1456" t="str">
            <v>N</v>
          </cell>
          <cell r="O1456" t="str">
            <v>N</v>
          </cell>
          <cell r="P1456" t="str">
            <v>N</v>
          </cell>
          <cell r="Q1456" t="str">
            <v>N</v>
          </cell>
          <cell r="R1456">
            <v>0</v>
          </cell>
        </row>
        <row r="1457">
          <cell r="A1457" t="str">
            <v>NFTRX1</v>
          </cell>
          <cell r="B1457" t="str">
            <v xml:space="preserve">Nottingham University Hospitals NHS Trust         </v>
          </cell>
          <cell r="C1457" t="str">
            <v>DOHCLS</v>
          </cell>
          <cell r="D1457" t="str">
            <v>T</v>
          </cell>
          <cell r="E1457" t="str">
            <v xml:space="preserve">CLS - DEPARTMENT OF HEALTH                        </v>
          </cell>
          <cell r="F1457" t="str">
            <v>N</v>
          </cell>
          <cell r="G1457" t="str">
            <v>N</v>
          </cell>
          <cell r="H1457" t="str">
            <v>N</v>
          </cell>
          <cell r="I1457" t="str">
            <v>N</v>
          </cell>
          <cell r="J1457" t="str">
            <v>N</v>
          </cell>
          <cell r="K1457" t="str">
            <v>N</v>
          </cell>
          <cell r="L1457" t="str">
            <v>N</v>
          </cell>
          <cell r="M1457" t="str">
            <v>N</v>
          </cell>
          <cell r="N1457" t="str">
            <v>N</v>
          </cell>
          <cell r="O1457" t="str">
            <v>N</v>
          </cell>
          <cell r="P1457" t="str">
            <v>N</v>
          </cell>
          <cell r="Q1457" t="str">
            <v>N</v>
          </cell>
          <cell r="R1457">
            <v>0</v>
          </cell>
        </row>
        <row r="1458">
          <cell r="A1458" t="str">
            <v>NFTRX4</v>
          </cell>
          <cell r="B1458" t="str">
            <v xml:space="preserve">Northumberland Tyne And Wear NHS Trust            </v>
          </cell>
          <cell r="C1458" t="str">
            <v>DOHCLS</v>
          </cell>
          <cell r="D1458" t="str">
            <v>T</v>
          </cell>
          <cell r="E1458" t="str">
            <v xml:space="preserve">CLS - DEPARTMENT OF HEALTH                        </v>
          </cell>
          <cell r="F1458" t="str">
            <v>N</v>
          </cell>
          <cell r="G1458" t="str">
            <v>N</v>
          </cell>
          <cell r="H1458" t="str">
            <v>N</v>
          </cell>
          <cell r="I1458" t="str">
            <v>N</v>
          </cell>
          <cell r="J1458" t="str">
            <v>N</v>
          </cell>
          <cell r="K1458" t="str">
            <v>N</v>
          </cell>
          <cell r="L1458" t="str">
            <v>N</v>
          </cell>
          <cell r="M1458" t="str">
            <v>N</v>
          </cell>
          <cell r="N1458" t="str">
            <v>N</v>
          </cell>
          <cell r="O1458" t="str">
            <v>N</v>
          </cell>
          <cell r="P1458" t="str">
            <v>N</v>
          </cell>
          <cell r="Q1458" t="str">
            <v>N</v>
          </cell>
          <cell r="R1458">
            <v>0</v>
          </cell>
        </row>
        <row r="1459">
          <cell r="A1459" t="str">
            <v>NFTRX6</v>
          </cell>
          <cell r="B1459" t="str">
            <v xml:space="preserve">North East Ambulance Service NHS Trust            </v>
          </cell>
          <cell r="C1459" t="str">
            <v>DOHCLS</v>
          </cell>
          <cell r="D1459" t="str">
            <v>T</v>
          </cell>
          <cell r="E1459" t="str">
            <v xml:space="preserve">CLS - DEPARTMENT OF HEALTH                        </v>
          </cell>
          <cell r="F1459" t="str">
            <v>N</v>
          </cell>
          <cell r="G1459" t="str">
            <v>N</v>
          </cell>
          <cell r="H1459" t="str">
            <v>N</v>
          </cell>
          <cell r="I1459" t="str">
            <v>N</v>
          </cell>
          <cell r="J1459" t="str">
            <v>N</v>
          </cell>
          <cell r="K1459" t="str">
            <v>N</v>
          </cell>
          <cell r="L1459" t="str">
            <v>N</v>
          </cell>
          <cell r="M1459" t="str">
            <v>N</v>
          </cell>
          <cell r="N1459" t="str">
            <v>N</v>
          </cell>
          <cell r="O1459" t="str">
            <v>N</v>
          </cell>
          <cell r="P1459" t="str">
            <v>N</v>
          </cell>
          <cell r="Q1459" t="str">
            <v>N</v>
          </cell>
          <cell r="R1459">
            <v>0</v>
          </cell>
        </row>
        <row r="1460">
          <cell r="A1460" t="str">
            <v>NFTRX7</v>
          </cell>
          <cell r="B1460" t="str">
            <v xml:space="preserve">North West Ambulance Service NHS Trust            </v>
          </cell>
          <cell r="C1460" t="str">
            <v>DOHCLS</v>
          </cell>
          <cell r="D1460" t="str">
            <v>T</v>
          </cell>
          <cell r="E1460" t="str">
            <v xml:space="preserve">CLS - DEPARTMENT OF HEALTH                        </v>
          </cell>
          <cell r="F1460" t="str">
            <v>N</v>
          </cell>
          <cell r="G1460" t="str">
            <v>N</v>
          </cell>
          <cell r="H1460" t="str">
            <v>N</v>
          </cell>
          <cell r="I1460" t="str">
            <v>N</v>
          </cell>
          <cell r="J1460" t="str">
            <v>N</v>
          </cell>
          <cell r="K1460" t="str">
            <v>N</v>
          </cell>
          <cell r="L1460" t="str">
            <v>N</v>
          </cell>
          <cell r="M1460" t="str">
            <v>N</v>
          </cell>
          <cell r="N1460" t="str">
            <v>N</v>
          </cell>
          <cell r="O1460" t="str">
            <v>N</v>
          </cell>
          <cell r="P1460" t="str">
            <v>N</v>
          </cell>
          <cell r="Q1460" t="str">
            <v>N</v>
          </cell>
          <cell r="R1460">
            <v>0</v>
          </cell>
        </row>
        <row r="1461">
          <cell r="A1461" t="str">
            <v>NFTRX8</v>
          </cell>
          <cell r="B1461" t="str">
            <v xml:space="preserve">Yorkshire Ambulance Service NHS Trust             </v>
          </cell>
          <cell r="C1461" t="str">
            <v>DOHCLS</v>
          </cell>
          <cell r="D1461" t="str">
            <v>T</v>
          </cell>
          <cell r="E1461" t="str">
            <v xml:space="preserve">CLS - DEPARTMENT OF HEALTH                        </v>
          </cell>
          <cell r="F1461" t="str">
            <v>N</v>
          </cell>
          <cell r="G1461" t="str">
            <v>N</v>
          </cell>
          <cell r="H1461" t="str">
            <v>N</v>
          </cell>
          <cell r="I1461" t="str">
            <v>N</v>
          </cell>
          <cell r="J1461" t="str">
            <v>N</v>
          </cell>
          <cell r="K1461" t="str">
            <v>N</v>
          </cell>
          <cell r="L1461" t="str">
            <v>N</v>
          </cell>
          <cell r="M1461" t="str">
            <v>N</v>
          </cell>
          <cell r="N1461" t="str">
            <v>N</v>
          </cell>
          <cell r="O1461" t="str">
            <v>N</v>
          </cell>
          <cell r="P1461" t="str">
            <v>N</v>
          </cell>
          <cell r="Q1461" t="str">
            <v>N</v>
          </cell>
          <cell r="R1461">
            <v>0</v>
          </cell>
        </row>
        <row r="1462">
          <cell r="A1462" t="str">
            <v>NFTRX9</v>
          </cell>
          <cell r="B1462" t="str">
            <v xml:space="preserve">East Midlands Ambulance Service NHS Trust         </v>
          </cell>
          <cell r="C1462" t="str">
            <v>DOHCLS</v>
          </cell>
          <cell r="D1462" t="str">
            <v>T</v>
          </cell>
          <cell r="E1462" t="str">
            <v xml:space="preserve">CLS - DEPARTMENT OF HEALTH                        </v>
          </cell>
          <cell r="F1462" t="str">
            <v>N</v>
          </cell>
          <cell r="G1462" t="str">
            <v>N</v>
          </cell>
          <cell r="H1462" t="str">
            <v>N</v>
          </cell>
          <cell r="I1462" t="str">
            <v>N</v>
          </cell>
          <cell r="J1462" t="str">
            <v>N</v>
          </cell>
          <cell r="K1462" t="str">
            <v>N</v>
          </cell>
          <cell r="L1462" t="str">
            <v>N</v>
          </cell>
          <cell r="M1462" t="str">
            <v>N</v>
          </cell>
          <cell r="N1462" t="str">
            <v>N</v>
          </cell>
          <cell r="O1462" t="str">
            <v>N</v>
          </cell>
          <cell r="P1462" t="str">
            <v>N</v>
          </cell>
          <cell r="Q1462" t="str">
            <v>N</v>
          </cell>
          <cell r="R1462">
            <v>0</v>
          </cell>
        </row>
        <row r="1463">
          <cell r="A1463" t="str">
            <v>NFTRXC</v>
          </cell>
          <cell r="B1463" t="str">
            <v xml:space="preserve">East Sussex Hospitals NFT                         </v>
          </cell>
          <cell r="C1463" t="str">
            <v>DOHCLS</v>
          </cell>
          <cell r="D1463" t="str">
            <v>T</v>
          </cell>
          <cell r="E1463" t="str">
            <v xml:space="preserve">CLS - DEPARTMENT OF HEALTH                        </v>
          </cell>
          <cell r="F1463" t="str">
            <v>N</v>
          </cell>
          <cell r="G1463" t="str">
            <v>N</v>
          </cell>
          <cell r="H1463" t="str">
            <v>N</v>
          </cell>
          <cell r="I1463" t="str">
            <v>N</v>
          </cell>
          <cell r="J1463" t="str">
            <v>N</v>
          </cell>
          <cell r="K1463" t="str">
            <v>N</v>
          </cell>
          <cell r="L1463" t="str">
            <v>N</v>
          </cell>
          <cell r="M1463" t="str">
            <v>N</v>
          </cell>
          <cell r="N1463" t="str">
            <v>N</v>
          </cell>
          <cell r="O1463" t="str">
            <v>N</v>
          </cell>
          <cell r="P1463" t="str">
            <v>N</v>
          </cell>
          <cell r="Q1463" t="str">
            <v>N</v>
          </cell>
          <cell r="R1463">
            <v>0</v>
          </cell>
        </row>
        <row r="1464">
          <cell r="A1464" t="str">
            <v>NFTRXF</v>
          </cell>
          <cell r="B1464" t="str">
            <v xml:space="preserve">Mid Yorkshire Hospitals NFT                       </v>
          </cell>
          <cell r="C1464" t="str">
            <v>DOHCLS</v>
          </cell>
          <cell r="D1464" t="str">
            <v>T</v>
          </cell>
          <cell r="E1464" t="str">
            <v xml:space="preserve">CLS - DEPARTMENT OF HEALTH                        </v>
          </cell>
          <cell r="F1464" t="str">
            <v>N</v>
          </cell>
          <cell r="G1464" t="str">
            <v>N</v>
          </cell>
          <cell r="H1464" t="str">
            <v>N</v>
          </cell>
          <cell r="I1464" t="str">
            <v>N</v>
          </cell>
          <cell r="J1464" t="str">
            <v>N</v>
          </cell>
          <cell r="K1464" t="str">
            <v>N</v>
          </cell>
          <cell r="L1464" t="str">
            <v>N</v>
          </cell>
          <cell r="M1464" t="str">
            <v>N</v>
          </cell>
          <cell r="N1464" t="str">
            <v>N</v>
          </cell>
          <cell r="O1464" t="str">
            <v>N</v>
          </cell>
          <cell r="P1464" t="str">
            <v>N</v>
          </cell>
          <cell r="Q1464" t="str">
            <v>N</v>
          </cell>
          <cell r="R1464">
            <v>0</v>
          </cell>
        </row>
        <row r="1465">
          <cell r="A1465" t="str">
            <v>NFTRXG</v>
          </cell>
          <cell r="B1465" t="str">
            <v xml:space="preserve">South West Yorkshire Mental Health NFT            </v>
          </cell>
          <cell r="C1465" t="str">
            <v>DOHCLS</v>
          </cell>
          <cell r="D1465" t="str">
            <v>T</v>
          </cell>
          <cell r="E1465" t="str">
            <v xml:space="preserve">CLS - DEPARTMENT OF HEALTH                        </v>
          </cell>
          <cell r="F1465" t="str">
            <v>N</v>
          </cell>
          <cell r="G1465" t="str">
            <v>N</v>
          </cell>
          <cell r="H1465" t="str">
            <v>N</v>
          </cell>
          <cell r="I1465" t="str">
            <v>N</v>
          </cell>
          <cell r="J1465" t="str">
            <v>N</v>
          </cell>
          <cell r="K1465" t="str">
            <v>N</v>
          </cell>
          <cell r="L1465" t="str">
            <v>N</v>
          </cell>
          <cell r="M1465" t="str">
            <v>N</v>
          </cell>
          <cell r="N1465" t="str">
            <v>N</v>
          </cell>
          <cell r="O1465" t="str">
            <v>N</v>
          </cell>
          <cell r="P1465" t="str">
            <v>N</v>
          </cell>
          <cell r="Q1465" t="str">
            <v>N</v>
          </cell>
          <cell r="R1465">
            <v>0</v>
          </cell>
        </row>
        <row r="1466">
          <cell r="A1466" t="str">
            <v>NFTRXH</v>
          </cell>
          <cell r="B1466" t="str">
            <v xml:space="preserve">Brighton and Sussex University Hospitals NFT      </v>
          </cell>
          <cell r="C1466" t="str">
            <v>DOHCLS</v>
          </cell>
          <cell r="D1466" t="str">
            <v>T</v>
          </cell>
          <cell r="E1466" t="str">
            <v xml:space="preserve">CLS - DEPARTMENT OF HEALTH                        </v>
          </cell>
          <cell r="F1466" t="str">
            <v>N</v>
          </cell>
          <cell r="G1466" t="str">
            <v>N</v>
          </cell>
          <cell r="H1466" t="str">
            <v>N</v>
          </cell>
          <cell r="I1466" t="str">
            <v>N</v>
          </cell>
          <cell r="J1466" t="str">
            <v>N</v>
          </cell>
          <cell r="K1466" t="str">
            <v>N</v>
          </cell>
          <cell r="L1466" t="str">
            <v>N</v>
          </cell>
          <cell r="M1466" t="str">
            <v>N</v>
          </cell>
          <cell r="N1466" t="str">
            <v>N</v>
          </cell>
          <cell r="O1466" t="str">
            <v>N</v>
          </cell>
          <cell r="P1466" t="str">
            <v>N</v>
          </cell>
          <cell r="Q1466" t="str">
            <v>N</v>
          </cell>
          <cell r="R1466">
            <v>0</v>
          </cell>
        </row>
        <row r="1467">
          <cell r="A1467" t="str">
            <v>NFTRXK</v>
          </cell>
          <cell r="B1467" t="str">
            <v xml:space="preserve">Sandwell and West Birmingham Hospitals NFT        </v>
          </cell>
          <cell r="C1467" t="str">
            <v>DOHCLS</v>
          </cell>
          <cell r="D1467" t="str">
            <v>T</v>
          </cell>
          <cell r="E1467" t="str">
            <v xml:space="preserve">CLS - DEPARTMENT OF HEALTH                        </v>
          </cell>
          <cell r="F1467" t="str">
            <v>N</v>
          </cell>
          <cell r="G1467" t="str">
            <v>N</v>
          </cell>
          <cell r="H1467" t="str">
            <v>N</v>
          </cell>
          <cell r="I1467" t="str">
            <v>N</v>
          </cell>
          <cell r="J1467" t="str">
            <v>N</v>
          </cell>
          <cell r="K1467" t="str">
            <v>N</v>
          </cell>
          <cell r="L1467" t="str">
            <v>N</v>
          </cell>
          <cell r="M1467" t="str">
            <v>N</v>
          </cell>
          <cell r="N1467" t="str">
            <v>N</v>
          </cell>
          <cell r="O1467" t="str">
            <v>N</v>
          </cell>
          <cell r="P1467" t="str">
            <v>N</v>
          </cell>
          <cell r="Q1467" t="str">
            <v>N</v>
          </cell>
          <cell r="R1467">
            <v>0</v>
          </cell>
        </row>
        <row r="1468">
          <cell r="A1468" t="str">
            <v>NFTRXM</v>
          </cell>
          <cell r="B1468" t="str">
            <v xml:space="preserve">Derbyshire Healthcare NFT                         </v>
          </cell>
          <cell r="C1468" t="str">
            <v>DOHCLS</v>
          </cell>
          <cell r="D1468" t="str">
            <v>T</v>
          </cell>
          <cell r="E1468" t="str">
            <v xml:space="preserve">CLS - DEPARTMENT OF HEALTH                        </v>
          </cell>
          <cell r="F1468" t="str">
            <v>N</v>
          </cell>
          <cell r="G1468" t="str">
            <v>N</v>
          </cell>
          <cell r="H1468" t="str">
            <v>N</v>
          </cell>
          <cell r="I1468" t="str">
            <v>N</v>
          </cell>
          <cell r="J1468" t="str">
            <v>N</v>
          </cell>
          <cell r="K1468" t="str">
            <v>N</v>
          </cell>
          <cell r="L1468" t="str">
            <v>N</v>
          </cell>
          <cell r="M1468" t="str">
            <v>N</v>
          </cell>
          <cell r="N1468" t="str">
            <v>N</v>
          </cell>
          <cell r="O1468" t="str">
            <v>N</v>
          </cell>
          <cell r="P1468" t="str">
            <v>N</v>
          </cell>
          <cell r="Q1468" t="str">
            <v>N</v>
          </cell>
          <cell r="R1468">
            <v>0</v>
          </cell>
        </row>
        <row r="1469">
          <cell r="A1469" t="str">
            <v>NFTRXQ</v>
          </cell>
          <cell r="B1469" t="str">
            <v xml:space="preserve">Buckinghamshire Hospitals NFT                     </v>
          </cell>
          <cell r="C1469" t="str">
            <v>DOHCLS</v>
          </cell>
          <cell r="D1469" t="str">
            <v>T</v>
          </cell>
          <cell r="E1469" t="str">
            <v xml:space="preserve">CLS - DEPARTMENT OF HEALTH                        </v>
          </cell>
          <cell r="F1469" t="str">
            <v>N</v>
          </cell>
          <cell r="G1469" t="str">
            <v>N</v>
          </cell>
          <cell r="H1469" t="str">
            <v>N</v>
          </cell>
          <cell r="I1469" t="str">
            <v>N</v>
          </cell>
          <cell r="J1469" t="str">
            <v>N</v>
          </cell>
          <cell r="K1469" t="str">
            <v>N</v>
          </cell>
          <cell r="L1469" t="str">
            <v>N</v>
          </cell>
          <cell r="M1469" t="str">
            <v>N</v>
          </cell>
          <cell r="N1469" t="str">
            <v>N</v>
          </cell>
          <cell r="O1469" t="str">
            <v>N</v>
          </cell>
          <cell r="P1469" t="str">
            <v>N</v>
          </cell>
          <cell r="Q1469" t="str">
            <v>N</v>
          </cell>
          <cell r="R1469">
            <v>0</v>
          </cell>
        </row>
        <row r="1470">
          <cell r="A1470" t="str">
            <v>NFTRXR</v>
          </cell>
          <cell r="B1470" t="str">
            <v xml:space="preserve">East Lancashire Hospitals NFT                     </v>
          </cell>
          <cell r="C1470" t="str">
            <v>DOHCLS</v>
          </cell>
          <cell r="D1470" t="str">
            <v>T</v>
          </cell>
          <cell r="E1470" t="str">
            <v xml:space="preserve">CLS - DEPARTMENT OF HEALTH                        </v>
          </cell>
          <cell r="F1470" t="str">
            <v>N</v>
          </cell>
          <cell r="G1470" t="str">
            <v>N</v>
          </cell>
          <cell r="H1470" t="str">
            <v>N</v>
          </cell>
          <cell r="I1470" t="str">
            <v>N</v>
          </cell>
          <cell r="J1470" t="str">
            <v>N</v>
          </cell>
          <cell r="K1470" t="str">
            <v>N</v>
          </cell>
          <cell r="L1470" t="str">
            <v>N</v>
          </cell>
          <cell r="M1470" t="str">
            <v>N</v>
          </cell>
          <cell r="N1470" t="str">
            <v>N</v>
          </cell>
          <cell r="O1470" t="str">
            <v>N</v>
          </cell>
          <cell r="P1470" t="str">
            <v>N</v>
          </cell>
          <cell r="Q1470" t="str">
            <v>N</v>
          </cell>
          <cell r="R1470">
            <v>0</v>
          </cell>
        </row>
        <row r="1471">
          <cell r="A1471" t="str">
            <v>NFTRXW</v>
          </cell>
          <cell r="B1471" t="str">
            <v xml:space="preserve">Shrewsbury and Telford Hospitals NFT              </v>
          </cell>
          <cell r="C1471" t="str">
            <v>DOHCLS</v>
          </cell>
          <cell r="D1471" t="str">
            <v>T</v>
          </cell>
          <cell r="E1471" t="str">
            <v xml:space="preserve">CLS - DEPARTMENT OF HEALTH                        </v>
          </cell>
          <cell r="F1471" t="str">
            <v>N</v>
          </cell>
          <cell r="G1471" t="str">
            <v>N</v>
          </cell>
          <cell r="H1471" t="str">
            <v>N</v>
          </cell>
          <cell r="I1471" t="str">
            <v>N</v>
          </cell>
          <cell r="J1471" t="str">
            <v>N</v>
          </cell>
          <cell r="K1471" t="str">
            <v>N</v>
          </cell>
          <cell r="L1471" t="str">
            <v>N</v>
          </cell>
          <cell r="M1471" t="str">
            <v>N</v>
          </cell>
          <cell r="N1471" t="str">
            <v>N</v>
          </cell>
          <cell r="O1471" t="str">
            <v>N</v>
          </cell>
          <cell r="P1471" t="str">
            <v>N</v>
          </cell>
          <cell r="Q1471" t="str">
            <v>N</v>
          </cell>
          <cell r="R1471">
            <v>0</v>
          </cell>
        </row>
        <row r="1472">
          <cell r="A1472" t="str">
            <v>NFTRXY</v>
          </cell>
          <cell r="B1472" t="str">
            <v xml:space="preserve">Kent &amp; Medway NHS &amp; Social Care Partnership Trust </v>
          </cell>
          <cell r="C1472" t="str">
            <v>DOHCLS</v>
          </cell>
          <cell r="D1472" t="str">
            <v>T</v>
          </cell>
          <cell r="E1472" t="str">
            <v xml:space="preserve">CLS - DEPARTMENT OF HEALTH                        </v>
          </cell>
          <cell r="F1472" t="str">
            <v>N</v>
          </cell>
          <cell r="G1472" t="str">
            <v>N</v>
          </cell>
          <cell r="H1472" t="str">
            <v>N</v>
          </cell>
          <cell r="I1472" t="str">
            <v>N</v>
          </cell>
          <cell r="J1472" t="str">
            <v>N</v>
          </cell>
          <cell r="K1472" t="str">
            <v>N</v>
          </cell>
          <cell r="L1472" t="str">
            <v>N</v>
          </cell>
          <cell r="M1472" t="str">
            <v>N</v>
          </cell>
          <cell r="N1472" t="str">
            <v>N</v>
          </cell>
          <cell r="O1472" t="str">
            <v>N</v>
          </cell>
          <cell r="P1472" t="str">
            <v>N</v>
          </cell>
          <cell r="Q1472" t="str">
            <v>N</v>
          </cell>
          <cell r="R1472">
            <v>0</v>
          </cell>
        </row>
        <row r="1473">
          <cell r="A1473" t="str">
            <v>NFTRY1</v>
          </cell>
          <cell r="B1473" t="str">
            <v xml:space="preserve">Liverpool Community Healthcare NFT                </v>
          </cell>
          <cell r="C1473" t="str">
            <v>DOHCLS</v>
          </cell>
          <cell r="D1473" t="str">
            <v>T</v>
          </cell>
          <cell r="E1473" t="str">
            <v xml:space="preserve">CLS - DEPARTMENT OF HEALTH                        </v>
          </cell>
          <cell r="F1473" t="str">
            <v>N</v>
          </cell>
          <cell r="G1473" t="str">
            <v>N</v>
          </cell>
          <cell r="H1473" t="str">
            <v>N</v>
          </cell>
          <cell r="I1473" t="str">
            <v>N</v>
          </cell>
          <cell r="J1473" t="str">
            <v>N</v>
          </cell>
          <cell r="K1473" t="str">
            <v>N</v>
          </cell>
          <cell r="L1473" t="str">
            <v>N</v>
          </cell>
          <cell r="M1473" t="str">
            <v>N</v>
          </cell>
          <cell r="N1473" t="str">
            <v>N</v>
          </cell>
          <cell r="O1473" t="str">
            <v>N</v>
          </cell>
          <cell r="P1473" t="str">
            <v>N</v>
          </cell>
          <cell r="Q1473" t="str">
            <v>N</v>
          </cell>
          <cell r="R1473">
            <v>0</v>
          </cell>
        </row>
        <row r="1474">
          <cell r="A1474" t="str">
            <v>NFTRY2</v>
          </cell>
          <cell r="B1474" t="str">
            <v xml:space="preserve">Ashton Leigh &amp; Wigan Community Healthcare NFT     </v>
          </cell>
          <cell r="C1474" t="str">
            <v>DOHCLS</v>
          </cell>
          <cell r="D1474" t="str">
            <v>T</v>
          </cell>
          <cell r="E1474" t="str">
            <v xml:space="preserve">CLS - DEPARTMENT OF HEALTH                        </v>
          </cell>
          <cell r="F1474" t="str">
            <v>N</v>
          </cell>
          <cell r="G1474" t="str">
            <v>N</v>
          </cell>
          <cell r="H1474" t="str">
            <v>N</v>
          </cell>
          <cell r="I1474" t="str">
            <v>N</v>
          </cell>
          <cell r="J1474" t="str">
            <v>N</v>
          </cell>
          <cell r="K1474" t="str">
            <v>N</v>
          </cell>
          <cell r="L1474" t="str">
            <v>N</v>
          </cell>
          <cell r="M1474" t="str">
            <v>N</v>
          </cell>
          <cell r="N1474" t="str">
            <v>N</v>
          </cell>
          <cell r="O1474" t="str">
            <v>N</v>
          </cell>
          <cell r="P1474" t="str">
            <v>N</v>
          </cell>
          <cell r="Q1474" t="str">
            <v>N</v>
          </cell>
          <cell r="R1474">
            <v>0</v>
          </cell>
        </row>
        <row r="1475">
          <cell r="A1475" t="str">
            <v>NFTRY3</v>
          </cell>
          <cell r="B1475" t="str">
            <v xml:space="preserve">Norfolk Community Health and Care NFT             </v>
          </cell>
          <cell r="C1475" t="str">
            <v>DOHCLS</v>
          </cell>
          <cell r="D1475" t="str">
            <v>T</v>
          </cell>
          <cell r="E1475" t="str">
            <v xml:space="preserve">CLS - DEPARTMENT OF HEALTH                        </v>
          </cell>
          <cell r="F1475" t="str">
            <v>N</v>
          </cell>
          <cell r="G1475" t="str">
            <v>N</v>
          </cell>
          <cell r="H1475" t="str">
            <v>N</v>
          </cell>
          <cell r="I1475" t="str">
            <v>N</v>
          </cell>
          <cell r="J1475" t="str">
            <v>N</v>
          </cell>
          <cell r="K1475" t="str">
            <v>N</v>
          </cell>
          <cell r="L1475" t="str">
            <v>N</v>
          </cell>
          <cell r="M1475" t="str">
            <v>N</v>
          </cell>
          <cell r="N1475" t="str">
            <v>N</v>
          </cell>
          <cell r="O1475" t="str">
            <v>N</v>
          </cell>
          <cell r="P1475" t="str">
            <v>N</v>
          </cell>
          <cell r="Q1475" t="str">
            <v>N</v>
          </cell>
          <cell r="R1475">
            <v>0</v>
          </cell>
        </row>
        <row r="1476">
          <cell r="A1476" t="str">
            <v>NFTRY4</v>
          </cell>
          <cell r="B1476" t="str">
            <v xml:space="preserve">Hertfordshire Community NFT                       </v>
          </cell>
          <cell r="C1476" t="str">
            <v>DOHCLS</v>
          </cell>
          <cell r="D1476" t="str">
            <v>T</v>
          </cell>
          <cell r="E1476" t="str">
            <v xml:space="preserve">CLS - DEPARTMENT OF HEALTH                        </v>
          </cell>
          <cell r="F1476" t="str">
            <v>N</v>
          </cell>
          <cell r="G1476" t="str">
            <v>N</v>
          </cell>
          <cell r="H1476" t="str">
            <v>N</v>
          </cell>
          <cell r="I1476" t="str">
            <v>N</v>
          </cell>
          <cell r="J1476" t="str">
            <v>N</v>
          </cell>
          <cell r="K1476" t="str">
            <v>N</v>
          </cell>
          <cell r="L1476" t="str">
            <v>N</v>
          </cell>
          <cell r="M1476" t="str">
            <v>N</v>
          </cell>
          <cell r="N1476" t="str">
            <v>N</v>
          </cell>
          <cell r="O1476" t="str">
            <v>N</v>
          </cell>
          <cell r="P1476" t="str">
            <v>N</v>
          </cell>
          <cell r="Q1476" t="str">
            <v>N</v>
          </cell>
          <cell r="R1476">
            <v>0</v>
          </cell>
        </row>
        <row r="1477">
          <cell r="A1477" t="str">
            <v>NFTRY5</v>
          </cell>
          <cell r="B1477" t="str">
            <v xml:space="preserve">Lincolnshire Community Health Services NHS Trust  </v>
          </cell>
          <cell r="C1477" t="str">
            <v>DOHCLS</v>
          </cell>
          <cell r="D1477" t="str">
            <v>T</v>
          </cell>
          <cell r="E1477" t="str">
            <v xml:space="preserve">CLS - DEPARTMENT OF HEALTH                        </v>
          </cell>
          <cell r="F1477" t="str">
            <v>N</v>
          </cell>
          <cell r="G1477" t="str">
            <v>N</v>
          </cell>
          <cell r="H1477" t="str">
            <v>N</v>
          </cell>
          <cell r="I1477" t="str">
            <v>N</v>
          </cell>
          <cell r="J1477" t="str">
            <v>N</v>
          </cell>
          <cell r="K1477" t="str">
            <v>N</v>
          </cell>
          <cell r="L1477" t="str">
            <v>N</v>
          </cell>
          <cell r="M1477" t="str">
            <v>N</v>
          </cell>
          <cell r="N1477" t="str">
            <v>N</v>
          </cell>
          <cell r="O1477" t="str">
            <v>N</v>
          </cell>
          <cell r="P1477" t="str">
            <v>N</v>
          </cell>
          <cell r="Q1477" t="str">
            <v>N</v>
          </cell>
          <cell r="R1477">
            <v>0</v>
          </cell>
        </row>
        <row r="1478">
          <cell r="A1478" t="str">
            <v>NFTRY6</v>
          </cell>
          <cell r="B1478" t="str">
            <v xml:space="preserve">The Leeds Community NHS Trust                     </v>
          </cell>
          <cell r="C1478" t="str">
            <v>DOHCLS</v>
          </cell>
          <cell r="D1478" t="str">
            <v>T</v>
          </cell>
          <cell r="E1478" t="str">
            <v xml:space="preserve">CLS - DEPARTMENT OF HEALTH                        </v>
          </cell>
          <cell r="F1478" t="str">
            <v>N</v>
          </cell>
          <cell r="G1478" t="str">
            <v>N</v>
          </cell>
          <cell r="H1478" t="str">
            <v>N</v>
          </cell>
          <cell r="I1478" t="str">
            <v>N</v>
          </cell>
          <cell r="J1478" t="str">
            <v>N</v>
          </cell>
          <cell r="K1478" t="str">
            <v>N</v>
          </cell>
          <cell r="L1478" t="str">
            <v>N</v>
          </cell>
          <cell r="M1478" t="str">
            <v>N</v>
          </cell>
          <cell r="N1478" t="str">
            <v>N</v>
          </cell>
          <cell r="O1478" t="str">
            <v>N</v>
          </cell>
          <cell r="P1478" t="str">
            <v>N</v>
          </cell>
          <cell r="Q1478" t="str">
            <v>N</v>
          </cell>
          <cell r="R1478">
            <v>0</v>
          </cell>
        </row>
        <row r="1479">
          <cell r="A1479" t="str">
            <v>NFTRY7</v>
          </cell>
          <cell r="B1479" t="str">
            <v xml:space="preserve">The Wirral Community NHS Trust                    </v>
          </cell>
          <cell r="C1479" t="str">
            <v>DOHCLS</v>
          </cell>
          <cell r="D1479" t="str">
            <v>T</v>
          </cell>
          <cell r="E1479" t="str">
            <v xml:space="preserve">CLS - DEPARTMENT OF HEALTH                        </v>
          </cell>
          <cell r="F1479" t="str">
            <v>N</v>
          </cell>
          <cell r="G1479" t="str">
            <v>N</v>
          </cell>
          <cell r="H1479" t="str">
            <v>N</v>
          </cell>
          <cell r="I1479" t="str">
            <v>N</v>
          </cell>
          <cell r="J1479" t="str">
            <v>N</v>
          </cell>
          <cell r="K1479" t="str">
            <v>N</v>
          </cell>
          <cell r="L1479" t="str">
            <v>N</v>
          </cell>
          <cell r="M1479" t="str">
            <v>N</v>
          </cell>
          <cell r="N1479" t="str">
            <v>N</v>
          </cell>
          <cell r="O1479" t="str">
            <v>N</v>
          </cell>
          <cell r="P1479" t="str">
            <v>N</v>
          </cell>
          <cell r="Q1479" t="str">
            <v>N</v>
          </cell>
          <cell r="R1479">
            <v>0</v>
          </cell>
        </row>
        <row r="1480">
          <cell r="A1480" t="str">
            <v>NFTRY8</v>
          </cell>
          <cell r="B1480" t="str">
            <v>The Derbyshire Community Health Services NHS Trust</v>
          </cell>
          <cell r="C1480" t="str">
            <v>DOHCLS</v>
          </cell>
          <cell r="D1480" t="str">
            <v>T</v>
          </cell>
          <cell r="E1480" t="str">
            <v xml:space="preserve">CLS - DEPARTMENT OF HEALTH                        </v>
          </cell>
          <cell r="F1480" t="str">
            <v>N</v>
          </cell>
          <cell r="G1480" t="str">
            <v>N</v>
          </cell>
          <cell r="H1480" t="str">
            <v>N</v>
          </cell>
          <cell r="I1480" t="str">
            <v>N</v>
          </cell>
          <cell r="J1480" t="str">
            <v>N</v>
          </cell>
          <cell r="K1480" t="str">
            <v>N</v>
          </cell>
          <cell r="L1480" t="str">
            <v>N</v>
          </cell>
          <cell r="M1480" t="str">
            <v>N</v>
          </cell>
          <cell r="N1480" t="str">
            <v>N</v>
          </cell>
          <cell r="O1480" t="str">
            <v>N</v>
          </cell>
          <cell r="P1480" t="str">
            <v>N</v>
          </cell>
          <cell r="Q1480" t="str">
            <v>N</v>
          </cell>
          <cell r="R1480">
            <v>0</v>
          </cell>
        </row>
        <row r="1481">
          <cell r="A1481" t="str">
            <v>NFTRY9</v>
          </cell>
          <cell r="B1481" t="str">
            <v xml:space="preserve">Hounslow and Richmond Community Healthcare NHS T  </v>
          </cell>
          <cell r="C1481" t="str">
            <v>DOHCLS</v>
          </cell>
          <cell r="D1481" t="str">
            <v>T</v>
          </cell>
          <cell r="E1481" t="str">
            <v xml:space="preserve">CLS - DEPARTMENT OF HEALTH                        </v>
          </cell>
          <cell r="F1481" t="str">
            <v>N</v>
          </cell>
          <cell r="G1481" t="str">
            <v>N</v>
          </cell>
          <cell r="H1481" t="str">
            <v>N</v>
          </cell>
          <cell r="I1481" t="str">
            <v>N</v>
          </cell>
          <cell r="J1481" t="str">
            <v>N</v>
          </cell>
          <cell r="K1481" t="str">
            <v>N</v>
          </cell>
          <cell r="L1481" t="str">
            <v>N</v>
          </cell>
          <cell r="M1481" t="str">
            <v>N</v>
          </cell>
          <cell r="N1481" t="str">
            <v>N</v>
          </cell>
          <cell r="O1481" t="str">
            <v>N</v>
          </cell>
          <cell r="P1481" t="str">
            <v>N</v>
          </cell>
          <cell r="Q1481" t="str">
            <v>N</v>
          </cell>
          <cell r="R1481">
            <v>0</v>
          </cell>
        </row>
        <row r="1482">
          <cell r="A1482" t="str">
            <v>NFTRYC</v>
          </cell>
          <cell r="B1482" t="str">
            <v xml:space="preserve">East of England Ambulance Service NHS Trust       </v>
          </cell>
          <cell r="C1482" t="str">
            <v>DOHCLS</v>
          </cell>
          <cell r="D1482" t="str">
            <v>T</v>
          </cell>
          <cell r="E1482" t="str">
            <v xml:space="preserve">CLS - DEPARTMENT OF HEALTH                        </v>
          </cell>
          <cell r="F1482" t="str">
            <v>N</v>
          </cell>
          <cell r="G1482" t="str">
            <v>N</v>
          </cell>
          <cell r="H1482" t="str">
            <v>N</v>
          </cell>
          <cell r="I1482" t="str">
            <v>N</v>
          </cell>
          <cell r="J1482" t="str">
            <v>N</v>
          </cell>
          <cell r="K1482" t="str">
            <v>N</v>
          </cell>
          <cell r="L1482" t="str">
            <v>N</v>
          </cell>
          <cell r="M1482" t="str">
            <v>N</v>
          </cell>
          <cell r="N1482" t="str">
            <v>N</v>
          </cell>
          <cell r="O1482" t="str">
            <v>N</v>
          </cell>
          <cell r="P1482" t="str">
            <v>N</v>
          </cell>
          <cell r="Q1482" t="str">
            <v>N</v>
          </cell>
          <cell r="R1482">
            <v>0</v>
          </cell>
        </row>
        <row r="1483">
          <cell r="A1483" t="str">
            <v>NFTRYD</v>
          </cell>
          <cell r="B1483" t="str">
            <v xml:space="preserve">South East Coast Ambulance Service NHS Trust      </v>
          </cell>
          <cell r="C1483" t="str">
            <v>DOHCLS</v>
          </cell>
          <cell r="D1483" t="str">
            <v>T</v>
          </cell>
          <cell r="E1483" t="str">
            <v xml:space="preserve">CLS - DEPARTMENT OF HEALTH                        </v>
          </cell>
          <cell r="F1483" t="str">
            <v>N</v>
          </cell>
          <cell r="G1483" t="str">
            <v>N</v>
          </cell>
          <cell r="H1483" t="str">
            <v>N</v>
          </cell>
          <cell r="I1483" t="str">
            <v>N</v>
          </cell>
          <cell r="J1483" t="str">
            <v>N</v>
          </cell>
          <cell r="K1483" t="str">
            <v>N</v>
          </cell>
          <cell r="L1483" t="str">
            <v>N</v>
          </cell>
          <cell r="M1483" t="str">
            <v>N</v>
          </cell>
          <cell r="N1483" t="str">
            <v>N</v>
          </cell>
          <cell r="O1483" t="str">
            <v>N</v>
          </cell>
          <cell r="P1483" t="str">
            <v>N</v>
          </cell>
          <cell r="Q1483" t="str">
            <v>N</v>
          </cell>
          <cell r="R1483">
            <v>0</v>
          </cell>
        </row>
        <row r="1484">
          <cell r="A1484" t="str">
            <v>NFTRYG</v>
          </cell>
          <cell r="B1484" t="str">
            <v xml:space="preserve">Coventry and Warwickshire Partnership NHS Trust   </v>
          </cell>
          <cell r="C1484" t="str">
            <v>DOHCLS</v>
          </cell>
          <cell r="D1484" t="str">
            <v>T</v>
          </cell>
          <cell r="E1484" t="str">
            <v xml:space="preserve">CLS - DEPARTMENT OF HEALTH                        </v>
          </cell>
          <cell r="F1484" t="str">
            <v>N</v>
          </cell>
          <cell r="G1484" t="str">
            <v>N</v>
          </cell>
          <cell r="H1484" t="str">
            <v>N</v>
          </cell>
          <cell r="I1484" t="str">
            <v>N</v>
          </cell>
          <cell r="J1484" t="str">
            <v>N</v>
          </cell>
          <cell r="K1484" t="str">
            <v>N</v>
          </cell>
          <cell r="L1484" t="str">
            <v>N</v>
          </cell>
          <cell r="M1484" t="str">
            <v>N</v>
          </cell>
          <cell r="N1484" t="str">
            <v>N</v>
          </cell>
          <cell r="O1484" t="str">
            <v>N</v>
          </cell>
          <cell r="P1484" t="str">
            <v>N</v>
          </cell>
          <cell r="Q1484" t="str">
            <v>N</v>
          </cell>
          <cell r="R1484">
            <v>0</v>
          </cell>
        </row>
        <row r="1485">
          <cell r="A1485" t="str">
            <v>NFTRYJ</v>
          </cell>
          <cell r="B1485" t="str">
            <v xml:space="preserve">Imperial College Healthcare NHS Trust             </v>
          </cell>
          <cell r="C1485" t="str">
            <v>DOHCLS</v>
          </cell>
          <cell r="D1485" t="str">
            <v>T</v>
          </cell>
          <cell r="E1485" t="str">
            <v xml:space="preserve">CLS - DEPARTMENT OF HEALTH                        </v>
          </cell>
          <cell r="F1485" t="str">
            <v>N</v>
          </cell>
          <cell r="G1485" t="str">
            <v>N</v>
          </cell>
          <cell r="H1485" t="str">
            <v>N</v>
          </cell>
          <cell r="I1485" t="str">
            <v>N</v>
          </cell>
          <cell r="J1485" t="str">
            <v>N</v>
          </cell>
          <cell r="K1485" t="str">
            <v>N</v>
          </cell>
          <cell r="L1485" t="str">
            <v>N</v>
          </cell>
          <cell r="M1485" t="str">
            <v>N</v>
          </cell>
          <cell r="N1485" t="str">
            <v>N</v>
          </cell>
          <cell r="O1485" t="str">
            <v>N</v>
          </cell>
          <cell r="P1485" t="str">
            <v>N</v>
          </cell>
          <cell r="Q1485" t="str">
            <v>N</v>
          </cell>
          <cell r="R1485">
            <v>0</v>
          </cell>
        </row>
        <row r="1486">
          <cell r="A1486" t="str">
            <v>NFTRYK</v>
          </cell>
          <cell r="B1486" t="str">
            <v xml:space="preserve">Dudley &amp; Walsall Mental Health Partshp NHS Trust  </v>
          </cell>
          <cell r="C1486" t="str">
            <v>DOHCLS</v>
          </cell>
          <cell r="D1486" t="str">
            <v>T</v>
          </cell>
          <cell r="E1486" t="str">
            <v xml:space="preserve">CLS - DEPARTMENT OF HEALTH                        </v>
          </cell>
          <cell r="F1486" t="str">
            <v>N</v>
          </cell>
          <cell r="G1486" t="str">
            <v>N</v>
          </cell>
          <cell r="H1486" t="str">
            <v>N</v>
          </cell>
          <cell r="I1486" t="str">
            <v>N</v>
          </cell>
          <cell r="J1486" t="str">
            <v>N</v>
          </cell>
          <cell r="K1486" t="str">
            <v>N</v>
          </cell>
          <cell r="L1486" t="str">
            <v>N</v>
          </cell>
          <cell r="M1486" t="str">
            <v>N</v>
          </cell>
          <cell r="N1486" t="str">
            <v>N</v>
          </cell>
          <cell r="O1486" t="str">
            <v>N</v>
          </cell>
          <cell r="P1486" t="str">
            <v>N</v>
          </cell>
          <cell r="Q1486" t="str">
            <v>N</v>
          </cell>
          <cell r="R1486">
            <v>0</v>
          </cell>
        </row>
        <row r="1487">
          <cell r="A1487" t="str">
            <v>NFTRYQ</v>
          </cell>
          <cell r="B1487" t="str">
            <v xml:space="preserve">South London Healthcare NHS Trust                 </v>
          </cell>
          <cell r="C1487" t="str">
            <v>DOHCLS</v>
          </cell>
          <cell r="D1487" t="str">
            <v>T</v>
          </cell>
          <cell r="E1487" t="str">
            <v xml:space="preserve">CLS - DEPARTMENT OF HEALTH                        </v>
          </cell>
          <cell r="F1487" t="str">
            <v>N</v>
          </cell>
          <cell r="G1487" t="str">
            <v>N</v>
          </cell>
          <cell r="H1487" t="str">
            <v>N</v>
          </cell>
          <cell r="I1487" t="str">
            <v>N</v>
          </cell>
          <cell r="J1487" t="str">
            <v>N</v>
          </cell>
          <cell r="K1487" t="str">
            <v>N</v>
          </cell>
          <cell r="L1487" t="str">
            <v>N</v>
          </cell>
          <cell r="M1487" t="str">
            <v>N</v>
          </cell>
          <cell r="N1487" t="str">
            <v>N</v>
          </cell>
          <cell r="O1487" t="str">
            <v>N</v>
          </cell>
          <cell r="P1487" t="str">
            <v>N</v>
          </cell>
          <cell r="Q1487" t="str">
            <v>N</v>
          </cell>
          <cell r="R1487">
            <v>0</v>
          </cell>
        </row>
        <row r="1488">
          <cell r="A1488" t="str">
            <v>NFTRYV</v>
          </cell>
          <cell r="B1488" t="str">
            <v xml:space="preserve">Cambridgeshire Community Services NFT             </v>
          </cell>
          <cell r="C1488" t="str">
            <v>DOHCLS</v>
          </cell>
          <cell r="D1488" t="str">
            <v>T</v>
          </cell>
          <cell r="E1488" t="str">
            <v xml:space="preserve">CLS - DEPARTMENT OF HEALTH                        </v>
          </cell>
          <cell r="F1488" t="str">
            <v>N</v>
          </cell>
          <cell r="G1488" t="str">
            <v>N</v>
          </cell>
          <cell r="H1488" t="str">
            <v>N</v>
          </cell>
          <cell r="I1488" t="str">
            <v>N</v>
          </cell>
          <cell r="J1488" t="str">
            <v>N</v>
          </cell>
          <cell r="K1488" t="str">
            <v>N</v>
          </cell>
          <cell r="L1488" t="str">
            <v>N</v>
          </cell>
          <cell r="M1488" t="str">
            <v>N</v>
          </cell>
          <cell r="N1488" t="str">
            <v>N</v>
          </cell>
          <cell r="O1488" t="str">
            <v>N</v>
          </cell>
          <cell r="P1488" t="str">
            <v>N</v>
          </cell>
          <cell r="Q1488" t="str">
            <v>N</v>
          </cell>
          <cell r="R1488">
            <v>0</v>
          </cell>
        </row>
        <row r="1489">
          <cell r="A1489" t="str">
            <v>NFTRYW</v>
          </cell>
          <cell r="B1489" t="str">
            <v xml:space="preserve">Birmingham Community Healthcare NFT               </v>
          </cell>
          <cell r="C1489" t="str">
            <v>DOHCLS</v>
          </cell>
          <cell r="D1489" t="str">
            <v>T</v>
          </cell>
          <cell r="E1489" t="str">
            <v xml:space="preserve">CLS - DEPARTMENT OF HEALTH                        </v>
          </cell>
          <cell r="F1489" t="str">
            <v>N</v>
          </cell>
          <cell r="G1489" t="str">
            <v>N</v>
          </cell>
          <cell r="H1489" t="str">
            <v>N</v>
          </cell>
          <cell r="I1489" t="str">
            <v>N</v>
          </cell>
          <cell r="J1489" t="str">
            <v>N</v>
          </cell>
          <cell r="K1489" t="str">
            <v>N</v>
          </cell>
          <cell r="L1489" t="str">
            <v>N</v>
          </cell>
          <cell r="M1489" t="str">
            <v>N</v>
          </cell>
          <cell r="N1489" t="str">
            <v>N</v>
          </cell>
          <cell r="O1489" t="str">
            <v>N</v>
          </cell>
          <cell r="P1489" t="str">
            <v>N</v>
          </cell>
          <cell r="Q1489" t="str">
            <v>N</v>
          </cell>
          <cell r="R1489">
            <v>0</v>
          </cell>
        </row>
        <row r="1490">
          <cell r="A1490" t="str">
            <v>NFTRYX</v>
          </cell>
          <cell r="B1490" t="str">
            <v xml:space="preserve">Central London Community Healthcare NFT           </v>
          </cell>
          <cell r="C1490" t="str">
            <v>DOHCLS</v>
          </cell>
          <cell r="D1490" t="str">
            <v>T</v>
          </cell>
          <cell r="E1490" t="str">
            <v xml:space="preserve">CLS - DEPARTMENT OF HEALTH                        </v>
          </cell>
          <cell r="F1490" t="str">
            <v>N</v>
          </cell>
          <cell r="G1490" t="str">
            <v>N</v>
          </cell>
          <cell r="H1490" t="str">
            <v>N</v>
          </cell>
          <cell r="I1490" t="str">
            <v>N</v>
          </cell>
          <cell r="J1490" t="str">
            <v>N</v>
          </cell>
          <cell r="K1490" t="str">
            <v>N</v>
          </cell>
          <cell r="L1490" t="str">
            <v>N</v>
          </cell>
          <cell r="M1490" t="str">
            <v>N</v>
          </cell>
          <cell r="N1490" t="str">
            <v>N</v>
          </cell>
          <cell r="O1490" t="str">
            <v>N</v>
          </cell>
          <cell r="P1490" t="str">
            <v>N</v>
          </cell>
          <cell r="Q1490" t="str">
            <v>N</v>
          </cell>
          <cell r="R1490">
            <v>0</v>
          </cell>
        </row>
        <row r="1491">
          <cell r="A1491" t="str">
            <v>NFTRYY</v>
          </cell>
          <cell r="B1491" t="str">
            <v xml:space="preserve">Eastern and Coastal Kent Community Health NFT     </v>
          </cell>
          <cell r="C1491" t="str">
            <v>DOHCLS</v>
          </cell>
          <cell r="D1491" t="str">
            <v>T</v>
          </cell>
          <cell r="E1491" t="str">
            <v xml:space="preserve">CLS - DEPARTMENT OF HEALTH                        </v>
          </cell>
          <cell r="F1491" t="str">
            <v>N</v>
          </cell>
          <cell r="G1491" t="str">
            <v>N</v>
          </cell>
          <cell r="H1491" t="str">
            <v>N</v>
          </cell>
          <cell r="I1491" t="str">
            <v>N</v>
          </cell>
          <cell r="J1491" t="str">
            <v>N</v>
          </cell>
          <cell r="K1491" t="str">
            <v>N</v>
          </cell>
          <cell r="L1491" t="str">
            <v>N</v>
          </cell>
          <cell r="M1491" t="str">
            <v>N</v>
          </cell>
          <cell r="N1491" t="str">
            <v>N</v>
          </cell>
          <cell r="O1491" t="str">
            <v>N</v>
          </cell>
          <cell r="P1491" t="str">
            <v>N</v>
          </cell>
          <cell r="Q1491" t="str">
            <v>N</v>
          </cell>
          <cell r="R1491">
            <v>0</v>
          </cell>
        </row>
        <row r="1492">
          <cell r="A1492" t="str">
            <v>NFTSUM</v>
          </cell>
          <cell r="B1492" t="str">
            <v xml:space="preserve">Non-Foundation Trust Summary Account              </v>
          </cell>
          <cell r="C1492" t="str">
            <v>DOHCLS</v>
          </cell>
          <cell r="D1492" t="str">
            <v>T</v>
          </cell>
          <cell r="E1492" t="str">
            <v xml:space="preserve">CLS - DEPARTMENT OF HEALTH                        </v>
          </cell>
          <cell r="F1492" t="str">
            <v>N</v>
          </cell>
          <cell r="G1492" t="str">
            <v>N</v>
          </cell>
          <cell r="H1492" t="str">
            <v>N</v>
          </cell>
          <cell r="I1492" t="str">
            <v>N</v>
          </cell>
          <cell r="J1492" t="str">
            <v>N</v>
          </cell>
          <cell r="K1492" t="str">
            <v>N</v>
          </cell>
          <cell r="L1492" t="str">
            <v>N</v>
          </cell>
          <cell r="M1492" t="str">
            <v>N</v>
          </cell>
          <cell r="N1492" t="str">
            <v>N</v>
          </cell>
          <cell r="O1492" t="str">
            <v>N</v>
          </cell>
          <cell r="P1492" t="str">
            <v>N</v>
          </cell>
          <cell r="Q1492" t="str">
            <v>N</v>
          </cell>
          <cell r="R1492">
            <v>0</v>
          </cell>
        </row>
        <row r="1493">
          <cell r="A1493" t="str">
            <v>NFTTAD</v>
          </cell>
          <cell r="B1493" t="str">
            <v xml:space="preserve">Bradford District Care Trust NFT                  </v>
          </cell>
          <cell r="C1493" t="str">
            <v>DOHCLS</v>
          </cell>
          <cell r="D1493" t="str">
            <v>T</v>
          </cell>
          <cell r="E1493" t="str">
            <v xml:space="preserve">CLS - DEPARTMENT OF HEALTH                        </v>
          </cell>
          <cell r="F1493" t="str">
            <v>N</v>
          </cell>
          <cell r="G1493" t="str">
            <v>N</v>
          </cell>
          <cell r="H1493" t="str">
            <v>N</v>
          </cell>
          <cell r="I1493" t="str">
            <v>N</v>
          </cell>
          <cell r="J1493" t="str">
            <v>N</v>
          </cell>
          <cell r="K1493" t="str">
            <v>N</v>
          </cell>
          <cell r="L1493" t="str">
            <v>N</v>
          </cell>
          <cell r="M1493" t="str">
            <v>N</v>
          </cell>
          <cell r="N1493" t="str">
            <v>N</v>
          </cell>
          <cell r="O1493" t="str">
            <v>N</v>
          </cell>
          <cell r="P1493" t="str">
            <v>N</v>
          </cell>
          <cell r="Q1493" t="str">
            <v>N</v>
          </cell>
          <cell r="R1493">
            <v>0</v>
          </cell>
        </row>
        <row r="1494">
          <cell r="A1494" t="str">
            <v>NFTTAE</v>
          </cell>
          <cell r="B1494" t="str">
            <v xml:space="preserve">Manchester Mental Health and Social Care NFT      </v>
          </cell>
          <cell r="C1494" t="str">
            <v>DOHCLS</v>
          </cell>
          <cell r="D1494" t="str">
            <v>T</v>
          </cell>
          <cell r="E1494" t="str">
            <v xml:space="preserve">CLS - DEPARTMENT OF HEALTH                        </v>
          </cell>
          <cell r="F1494" t="str">
            <v>N</v>
          </cell>
          <cell r="G1494" t="str">
            <v>N</v>
          </cell>
          <cell r="H1494" t="str">
            <v>N</v>
          </cell>
          <cell r="I1494" t="str">
            <v>N</v>
          </cell>
          <cell r="J1494" t="str">
            <v>N</v>
          </cell>
          <cell r="K1494" t="str">
            <v>N</v>
          </cell>
          <cell r="L1494" t="str">
            <v>N</v>
          </cell>
          <cell r="M1494" t="str">
            <v>N</v>
          </cell>
          <cell r="N1494" t="str">
            <v>N</v>
          </cell>
          <cell r="O1494" t="str">
            <v>N</v>
          </cell>
          <cell r="P1494" t="str">
            <v>N</v>
          </cell>
          <cell r="Q1494" t="str">
            <v>N</v>
          </cell>
          <cell r="R149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Account"/>
      <sheetName val="Account Balance"/>
    </sheetNames>
    <sheetDataSet>
      <sheetData sheetId="0">
        <row r="42">
          <cell r="I42">
            <v>-508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ure"/>
      <sheetName val="Outstanding temp investments"/>
      <sheetName val="Accruals Jnl"/>
      <sheetName val="SAP screen prints"/>
      <sheetName val="Details"/>
      <sheetName val="Test"/>
      <sheetName val="Summary"/>
      <sheetName val="Pay &amp; Inc Recon"/>
      <sheetName val="Payments"/>
      <sheetName val="Income"/>
      <sheetName val="Interest"/>
      <sheetName val="SAP Inv"/>
      <sheetName val="SAP Accruals"/>
      <sheetName val="SAP Int"/>
      <sheetName val="Profit Centres"/>
      <sheetName val="Formulae"/>
      <sheetName val="Instructions"/>
      <sheetName val="Temporary Payment 08-09 (use 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A2">
            <v>290501</v>
          </cell>
          <cell r="B2" t="str">
            <v>Abbey National</v>
          </cell>
        </row>
        <row r="3">
          <cell r="A3">
            <v>290546</v>
          </cell>
          <cell r="B3" t="str">
            <v>Abbey Time Deposit</v>
          </cell>
        </row>
        <row r="4">
          <cell r="A4">
            <v>290510</v>
          </cell>
          <cell r="B4" t="str">
            <v>Alliance &amp; Leicester Group Treasury plc</v>
          </cell>
        </row>
        <row r="5">
          <cell r="A5">
            <v>290544</v>
          </cell>
          <cell r="B5" t="str">
            <v>Allied Irish Bank</v>
          </cell>
        </row>
        <row r="6">
          <cell r="A6">
            <v>290511</v>
          </cell>
          <cell r="B6" t="str">
            <v>Anglo Irish Bank</v>
          </cell>
        </row>
        <row r="7">
          <cell r="A7">
            <v>290513</v>
          </cell>
          <cell r="B7" t="str">
            <v>Banca Monti dei Paschi di Siena</v>
          </cell>
        </row>
        <row r="8">
          <cell r="A8">
            <v>290512</v>
          </cell>
          <cell r="B8" t="str">
            <v xml:space="preserve">Bank of Ireland  </v>
          </cell>
        </row>
        <row r="9">
          <cell r="A9">
            <v>290505</v>
          </cell>
          <cell r="B9" t="str">
            <v>Bank of Scotland Base Plus</v>
          </cell>
        </row>
        <row r="10">
          <cell r="A10">
            <v>290502</v>
          </cell>
          <cell r="B10" t="str">
            <v>Bank of Scotland Call Account</v>
          </cell>
        </row>
        <row r="11">
          <cell r="A11">
            <v>290545</v>
          </cell>
          <cell r="B11" t="str">
            <v>Bank of Scotland Fixed Deposits</v>
          </cell>
        </row>
        <row r="12">
          <cell r="A12">
            <v>290541</v>
          </cell>
          <cell r="B12" t="str">
            <v>Barclays Bank</v>
          </cell>
        </row>
        <row r="13">
          <cell r="A13">
            <v>290514</v>
          </cell>
          <cell r="B13" t="str">
            <v>Bradford &amp; Bingley Plc</v>
          </cell>
        </row>
        <row r="14">
          <cell r="A14">
            <v>290515</v>
          </cell>
          <cell r="B14" t="str">
            <v>Bristol &amp; West plc</v>
          </cell>
        </row>
        <row r="15">
          <cell r="A15">
            <v>290516</v>
          </cell>
          <cell r="B15" t="str">
            <v>Britannia Building Society</v>
          </cell>
        </row>
        <row r="16">
          <cell r="A16">
            <v>290500</v>
          </cell>
          <cell r="B16" t="str">
            <v>Budget</v>
          </cell>
        </row>
        <row r="17">
          <cell r="A17">
            <v>290517</v>
          </cell>
          <cell r="B17" t="str">
            <v>Chelsea Building Society</v>
          </cell>
        </row>
        <row r="18">
          <cell r="A18">
            <v>290539</v>
          </cell>
          <cell r="B18" t="str">
            <v>Clydesdale Bank Fixed Deposits</v>
          </cell>
        </row>
        <row r="19">
          <cell r="A19">
            <v>290504</v>
          </cell>
          <cell r="B19" t="str">
            <v>Clyesdale Base Rate Tracker</v>
          </cell>
        </row>
        <row r="20">
          <cell r="A20">
            <v>290518</v>
          </cell>
          <cell r="B20" t="str">
            <v>Coventry Building Society</v>
          </cell>
        </row>
        <row r="21">
          <cell r="A21">
            <v>290519</v>
          </cell>
          <cell r="B21" t="str">
            <v>DePfa-Bank Europe plc</v>
          </cell>
        </row>
        <row r="22">
          <cell r="A22">
            <v>290520</v>
          </cell>
          <cell r="B22" t="str">
            <v>Dexia Banque Internationale a Luxembourg</v>
          </cell>
        </row>
        <row r="23">
          <cell r="A23">
            <v>290537</v>
          </cell>
          <cell r="B23" t="str">
            <v>EBS Building Society</v>
          </cell>
        </row>
        <row r="24">
          <cell r="A24">
            <v>290521</v>
          </cell>
          <cell r="B24" t="str">
            <v>Egg Banking plc</v>
          </cell>
        </row>
        <row r="25">
          <cell r="A25">
            <v>290542</v>
          </cell>
          <cell r="B25" t="str">
            <v>Glitnir Bank</v>
          </cell>
        </row>
        <row r="26">
          <cell r="A26">
            <v>290508</v>
          </cell>
          <cell r="B26" t="str">
            <v>Handelsbanken</v>
          </cell>
        </row>
        <row r="27">
          <cell r="A27">
            <v>290522</v>
          </cell>
          <cell r="B27" t="str">
            <v>Heritable Bank Plc</v>
          </cell>
        </row>
        <row r="28">
          <cell r="A28">
            <v>290507</v>
          </cell>
          <cell r="B28" t="str">
            <v>HSBC Callable Deposit</v>
          </cell>
        </row>
        <row r="29">
          <cell r="A29">
            <v>290523</v>
          </cell>
          <cell r="B29" t="str">
            <v>HSH Nordbank AG</v>
          </cell>
        </row>
        <row r="30">
          <cell r="A30">
            <v>290535</v>
          </cell>
          <cell r="B30" t="str">
            <v>Irish &amp; Permanent Life</v>
          </cell>
        </row>
        <row r="31">
          <cell r="A31">
            <v>290524</v>
          </cell>
          <cell r="B31" t="str">
            <v>Irish Intercontinental Bank Ltd</v>
          </cell>
        </row>
        <row r="32">
          <cell r="A32">
            <v>290543</v>
          </cell>
          <cell r="B32" t="str">
            <v>Irish Nationwide Building Society</v>
          </cell>
        </row>
        <row r="33">
          <cell r="A33">
            <v>290536</v>
          </cell>
          <cell r="B33" t="str">
            <v>Landsbanki Islands hf</v>
          </cell>
        </row>
        <row r="34">
          <cell r="A34">
            <v>290538</v>
          </cell>
          <cell r="B34" t="str">
            <v>Leeds Building Society</v>
          </cell>
        </row>
        <row r="35">
          <cell r="A35">
            <v>290547</v>
          </cell>
          <cell r="B35" t="str">
            <v>Lloyds TSB</v>
          </cell>
        </row>
        <row r="36">
          <cell r="A36">
            <v>290525</v>
          </cell>
          <cell r="B36" t="str">
            <v>National Australia Bank</v>
          </cell>
        </row>
        <row r="37">
          <cell r="A37">
            <v>290526</v>
          </cell>
          <cell r="B37" t="str">
            <v>Nationwide Building Society</v>
          </cell>
        </row>
        <row r="38">
          <cell r="A38">
            <v>290503</v>
          </cell>
          <cell r="B38" t="str">
            <v xml:space="preserve">Natwest plc (SIBA Account) </v>
          </cell>
        </row>
        <row r="39">
          <cell r="A39">
            <v>290534</v>
          </cell>
          <cell r="B39" t="str">
            <v>NatWest Treasury Reserve</v>
          </cell>
        </row>
        <row r="40">
          <cell r="A40">
            <v>290540</v>
          </cell>
          <cell r="B40" t="str">
            <v>Newcastle Building Society</v>
          </cell>
        </row>
        <row r="41">
          <cell r="A41">
            <v>290527</v>
          </cell>
          <cell r="B41" t="str">
            <v>Northern Rock plc</v>
          </cell>
        </row>
        <row r="42">
          <cell r="A42">
            <v>290528</v>
          </cell>
          <cell r="B42" t="str">
            <v xml:space="preserve">Portman Building society </v>
          </cell>
        </row>
        <row r="43">
          <cell r="A43">
            <v>290529</v>
          </cell>
          <cell r="B43" t="str">
            <v>Principality Building Society</v>
          </cell>
        </row>
        <row r="44">
          <cell r="A44">
            <v>290506</v>
          </cell>
          <cell r="B44" t="str">
            <v>RBS Callable Range Accruals</v>
          </cell>
        </row>
        <row r="45">
          <cell r="A45">
            <v>290530</v>
          </cell>
          <cell r="B45" t="str">
            <v>Skipton Building Society</v>
          </cell>
        </row>
        <row r="46">
          <cell r="A46">
            <v>290531</v>
          </cell>
          <cell r="B46" t="str">
            <v>Ulster Bank Plc</v>
          </cell>
        </row>
        <row r="47">
          <cell r="A47">
            <v>290532</v>
          </cell>
          <cell r="B47" t="str">
            <v>West Bromwich Building Society</v>
          </cell>
        </row>
        <row r="48">
          <cell r="A48">
            <v>290533</v>
          </cell>
          <cell r="B48" t="str">
            <v>Yorkshire Building Society</v>
          </cell>
        </row>
        <row r="49">
          <cell r="A49">
            <v>290548</v>
          </cell>
          <cell r="B49" t="str">
            <v>Z New 6</v>
          </cell>
        </row>
      </sheetData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ranslation"/>
      <sheetName val="Currency Codes"/>
      <sheetName val="cdProfile"/>
      <sheetName val="cdProfileComp"/>
      <sheetName val="cdAccounts"/>
      <sheetName val="cdAccountsComp"/>
      <sheetName val="cdPSPs"/>
      <sheetName val="csPSPsComp"/>
      <sheetName val="cdRisks"/>
      <sheetName val="cdRisksComp"/>
      <sheetName val="cdWCGWCodes"/>
      <sheetName val="cdWCGWCodesComp"/>
      <sheetName val="cdWCGWs"/>
      <sheetName val="cdWCGWsComp"/>
      <sheetName val="Work"/>
      <sheetName val="Scoping"/>
      <sheetName val="Expectation"/>
      <sheetName val="Variance threshold"/>
      <sheetName val="EY Canvas data diagnostics"/>
      <sheetName val="Sheet1"/>
      <sheetName val="Sheet2"/>
      <sheetName val="Overall Variance"/>
    </sheetNames>
    <sheetDataSet>
      <sheetData sheetId="0" refreshError="1"/>
      <sheetData sheetId="1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CUC</v>
          </cell>
        </row>
        <row r="35">
          <cell r="A35" t="str">
            <v>CUP</v>
          </cell>
        </row>
        <row r="36">
          <cell r="A36" t="str">
            <v>CVE</v>
          </cell>
        </row>
        <row r="37">
          <cell r="A37" t="str">
            <v>CZK</v>
          </cell>
        </row>
        <row r="38">
          <cell r="A38" t="str">
            <v>DJF</v>
          </cell>
        </row>
        <row r="39">
          <cell r="A39" t="str">
            <v>DKK</v>
          </cell>
        </row>
        <row r="40">
          <cell r="A40" t="str">
            <v>DOP</v>
          </cell>
        </row>
        <row r="41">
          <cell r="A41" t="str">
            <v>DZD</v>
          </cell>
        </row>
        <row r="42">
          <cell r="A42" t="str">
            <v>EGP</v>
          </cell>
        </row>
        <row r="43">
          <cell r="A43" t="str">
            <v>ERN</v>
          </cell>
        </row>
        <row r="44">
          <cell r="A44" t="str">
            <v>ETB</v>
          </cell>
        </row>
        <row r="45">
          <cell r="A45" t="str">
            <v>EUR</v>
          </cell>
        </row>
        <row r="46">
          <cell r="A46" t="str">
            <v>FJD</v>
          </cell>
        </row>
        <row r="47">
          <cell r="A47" t="str">
            <v>FKP</v>
          </cell>
        </row>
        <row r="48">
          <cell r="A48" t="str">
            <v>GBP</v>
          </cell>
        </row>
        <row r="49">
          <cell r="A49" t="str">
            <v>GEL</v>
          </cell>
        </row>
        <row r="50">
          <cell r="A50" t="str">
            <v>GGP</v>
          </cell>
        </row>
        <row r="51">
          <cell r="A51" t="str">
            <v>GHS</v>
          </cell>
        </row>
        <row r="52">
          <cell r="A52" t="str">
            <v>GIP</v>
          </cell>
        </row>
        <row r="53">
          <cell r="A53" t="str">
            <v>GMD</v>
          </cell>
        </row>
        <row r="54">
          <cell r="A54" t="str">
            <v>GNF</v>
          </cell>
        </row>
        <row r="55">
          <cell r="A55" t="str">
            <v>GTQ</v>
          </cell>
        </row>
        <row r="56">
          <cell r="A56" t="str">
            <v>GYD</v>
          </cell>
        </row>
        <row r="57">
          <cell r="A57" t="str">
            <v>HKD</v>
          </cell>
        </row>
        <row r="58">
          <cell r="A58" t="str">
            <v>HNL</v>
          </cell>
        </row>
        <row r="59">
          <cell r="A59" t="str">
            <v>HRK</v>
          </cell>
        </row>
        <row r="60">
          <cell r="A60" t="str">
            <v>HTG</v>
          </cell>
        </row>
        <row r="61">
          <cell r="A61" t="str">
            <v>HUF</v>
          </cell>
        </row>
        <row r="62">
          <cell r="A62" t="str">
            <v>IDR</v>
          </cell>
        </row>
        <row r="63">
          <cell r="A63" t="str">
            <v>ILS</v>
          </cell>
        </row>
        <row r="64">
          <cell r="A64" t="str">
            <v>IMP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JEP</v>
          </cell>
        </row>
        <row r="70">
          <cell r="A70" t="str">
            <v>JMD</v>
          </cell>
        </row>
        <row r="71">
          <cell r="A71" t="str">
            <v>JOD</v>
          </cell>
        </row>
        <row r="72">
          <cell r="A72" t="str">
            <v>JPY</v>
          </cell>
        </row>
        <row r="73">
          <cell r="A73" t="str">
            <v>KES</v>
          </cell>
        </row>
        <row r="74">
          <cell r="A74" t="str">
            <v>KGS</v>
          </cell>
        </row>
        <row r="75">
          <cell r="A75" t="str">
            <v>KHR</v>
          </cell>
        </row>
        <row r="76">
          <cell r="A76" t="str">
            <v>KMF</v>
          </cell>
        </row>
        <row r="77">
          <cell r="A77" t="str">
            <v>KPW</v>
          </cell>
        </row>
        <row r="78">
          <cell r="A78" t="str">
            <v>KRW</v>
          </cell>
        </row>
        <row r="79">
          <cell r="A79" t="str">
            <v>KWD</v>
          </cell>
        </row>
        <row r="80">
          <cell r="A80" t="str">
            <v>KYD</v>
          </cell>
        </row>
        <row r="81">
          <cell r="A81" t="str">
            <v>KZT</v>
          </cell>
        </row>
        <row r="82">
          <cell r="A82" t="str">
            <v>LAK</v>
          </cell>
        </row>
        <row r="83">
          <cell r="A83" t="str">
            <v>LBP</v>
          </cell>
        </row>
        <row r="84">
          <cell r="A84" t="str">
            <v>LKR</v>
          </cell>
        </row>
        <row r="85">
          <cell r="A85" t="str">
            <v>LRD</v>
          </cell>
        </row>
        <row r="86">
          <cell r="A86" t="str">
            <v>LSL</v>
          </cell>
        </row>
        <row r="87">
          <cell r="A87" t="str">
            <v>LTL</v>
          </cell>
        </row>
        <row r="88">
          <cell r="A88" t="str">
            <v>LYD</v>
          </cell>
        </row>
        <row r="89">
          <cell r="A89" t="str">
            <v>MAD</v>
          </cell>
        </row>
        <row r="90">
          <cell r="A90" t="str">
            <v>MDL</v>
          </cell>
        </row>
        <row r="91">
          <cell r="A91" t="str">
            <v>MGA</v>
          </cell>
        </row>
        <row r="92">
          <cell r="A92" t="str">
            <v>MKD</v>
          </cell>
        </row>
        <row r="93">
          <cell r="A93" t="str">
            <v>MMK</v>
          </cell>
        </row>
        <row r="94">
          <cell r="A94" t="str">
            <v>MNT</v>
          </cell>
        </row>
        <row r="95">
          <cell r="A95" t="str">
            <v>MOP</v>
          </cell>
        </row>
        <row r="96">
          <cell r="A96" t="str">
            <v>MRO</v>
          </cell>
        </row>
        <row r="97">
          <cell r="A97" t="str">
            <v>MUR</v>
          </cell>
        </row>
        <row r="98">
          <cell r="A98" t="str">
            <v>MVR</v>
          </cell>
        </row>
        <row r="99">
          <cell r="A99" t="str">
            <v>MWK</v>
          </cell>
        </row>
        <row r="100">
          <cell r="A100" t="str">
            <v>MXN</v>
          </cell>
        </row>
        <row r="101">
          <cell r="A101" t="str">
            <v>MYR</v>
          </cell>
        </row>
        <row r="102">
          <cell r="A102" t="str">
            <v>MZN</v>
          </cell>
        </row>
        <row r="103">
          <cell r="A103" t="str">
            <v>NAD</v>
          </cell>
        </row>
        <row r="104">
          <cell r="A104" t="str">
            <v>NGN</v>
          </cell>
        </row>
        <row r="105">
          <cell r="A105" t="str">
            <v>NIO</v>
          </cell>
        </row>
        <row r="106">
          <cell r="A106" t="str">
            <v>NOK</v>
          </cell>
        </row>
        <row r="107">
          <cell r="A107" t="str">
            <v>NPR</v>
          </cell>
        </row>
        <row r="108">
          <cell r="A108" t="str">
            <v>NZD</v>
          </cell>
        </row>
        <row r="109">
          <cell r="A109" t="str">
            <v>OMR</v>
          </cell>
        </row>
        <row r="110">
          <cell r="A110" t="str">
            <v>PAB</v>
          </cell>
        </row>
        <row r="111">
          <cell r="A111" t="str">
            <v>PEN</v>
          </cell>
        </row>
        <row r="112">
          <cell r="A112" t="str">
            <v>PGK</v>
          </cell>
        </row>
        <row r="113">
          <cell r="A113" t="str">
            <v>PHP</v>
          </cell>
        </row>
        <row r="114">
          <cell r="A114" t="str">
            <v>PKR</v>
          </cell>
        </row>
        <row r="115">
          <cell r="A115" t="str">
            <v>PLN</v>
          </cell>
        </row>
        <row r="116">
          <cell r="A116" t="str">
            <v>PYG</v>
          </cell>
        </row>
        <row r="117">
          <cell r="A117" t="str">
            <v>QAR</v>
          </cell>
        </row>
        <row r="118">
          <cell r="A118" t="str">
            <v>RON</v>
          </cell>
        </row>
        <row r="119">
          <cell r="A119" t="str">
            <v>RSD</v>
          </cell>
        </row>
        <row r="120">
          <cell r="A120" t="str">
            <v>RUB</v>
          </cell>
        </row>
        <row r="121">
          <cell r="A121" t="str">
            <v>RWF</v>
          </cell>
        </row>
        <row r="122">
          <cell r="A122" t="str">
            <v>SAR</v>
          </cell>
        </row>
        <row r="123">
          <cell r="A123" t="str">
            <v>SBD</v>
          </cell>
        </row>
        <row r="124">
          <cell r="A124" t="str">
            <v>SCR</v>
          </cell>
        </row>
        <row r="125">
          <cell r="A125" t="str">
            <v>SDG</v>
          </cell>
        </row>
        <row r="126">
          <cell r="A126" t="str">
            <v>SEK</v>
          </cell>
        </row>
        <row r="127">
          <cell r="A127" t="str">
            <v>SGD</v>
          </cell>
        </row>
        <row r="128">
          <cell r="A128" t="str">
            <v>SHP</v>
          </cell>
        </row>
        <row r="129">
          <cell r="A129" t="str">
            <v>SLL</v>
          </cell>
        </row>
        <row r="130">
          <cell r="A130" t="str">
            <v>SOS</v>
          </cell>
        </row>
        <row r="131">
          <cell r="A131" t="str">
            <v>SPL</v>
          </cell>
        </row>
        <row r="132">
          <cell r="A132" t="str">
            <v>SRD</v>
          </cell>
        </row>
        <row r="133">
          <cell r="A133" t="str">
            <v>STD</v>
          </cell>
        </row>
        <row r="134">
          <cell r="A134" t="str">
            <v>SVC</v>
          </cell>
        </row>
        <row r="135">
          <cell r="A135" t="str">
            <v>SYP</v>
          </cell>
        </row>
        <row r="136">
          <cell r="A136" t="str">
            <v>SZL</v>
          </cell>
        </row>
        <row r="137">
          <cell r="A137" t="str">
            <v>THB</v>
          </cell>
        </row>
        <row r="138">
          <cell r="A138" t="str">
            <v>TJS</v>
          </cell>
        </row>
        <row r="139">
          <cell r="A139" t="str">
            <v>TMT</v>
          </cell>
        </row>
        <row r="140">
          <cell r="A140" t="str">
            <v>TND</v>
          </cell>
        </row>
        <row r="141">
          <cell r="A141" t="str">
            <v>TOP</v>
          </cell>
        </row>
        <row r="142">
          <cell r="A142" t="str">
            <v>TRY</v>
          </cell>
        </row>
        <row r="143">
          <cell r="A143" t="str">
            <v>TTD</v>
          </cell>
        </row>
        <row r="144">
          <cell r="A144" t="str">
            <v>TVD</v>
          </cell>
        </row>
        <row r="145">
          <cell r="A145" t="str">
            <v>TWD</v>
          </cell>
        </row>
        <row r="146">
          <cell r="A146" t="str">
            <v>TZS</v>
          </cell>
        </row>
        <row r="147">
          <cell r="A147" t="str">
            <v>UAH</v>
          </cell>
        </row>
        <row r="148">
          <cell r="A148" t="str">
            <v>UGX</v>
          </cell>
        </row>
        <row r="149">
          <cell r="A149" t="str">
            <v>USD</v>
          </cell>
        </row>
        <row r="150">
          <cell r="A150" t="str">
            <v>UYU</v>
          </cell>
        </row>
        <row r="151">
          <cell r="A151" t="str">
            <v>UZS</v>
          </cell>
        </row>
        <row r="152">
          <cell r="A152" t="str">
            <v>VEF</v>
          </cell>
        </row>
        <row r="153">
          <cell r="A153" t="str">
            <v>VND</v>
          </cell>
        </row>
        <row r="154">
          <cell r="A154" t="str">
            <v>VUV</v>
          </cell>
        </row>
        <row r="155">
          <cell r="A155" t="str">
            <v>WST</v>
          </cell>
        </row>
        <row r="156">
          <cell r="A156" t="str">
            <v>XAF</v>
          </cell>
        </row>
        <row r="157">
          <cell r="A157" t="str">
            <v>XCD</v>
          </cell>
        </row>
        <row r="158">
          <cell r="A158" t="str">
            <v>XDR</v>
          </cell>
        </row>
        <row r="159">
          <cell r="A159" t="str">
            <v>XOF</v>
          </cell>
        </row>
        <row r="160">
          <cell r="A160" t="str">
            <v>XPF</v>
          </cell>
        </row>
        <row r="161">
          <cell r="A161" t="str">
            <v>YER</v>
          </cell>
        </row>
        <row r="162">
          <cell r="A162" t="str">
            <v>ZAR</v>
          </cell>
        </row>
        <row r="163">
          <cell r="A163" t="str">
            <v>ZMW</v>
          </cell>
        </row>
        <row r="164">
          <cell r="A164" t="str">
            <v>ZWD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H1" t="str">
            <v>English</v>
          </cell>
        </row>
        <row r="7">
          <cell r="B7" t="str">
            <v>Milton Keynes Council</v>
          </cell>
          <cell r="D7">
            <v>43190</v>
          </cell>
        </row>
        <row r="8">
          <cell r="D8">
            <v>8969000</v>
          </cell>
        </row>
        <row r="10">
          <cell r="D10" t="str">
            <v>GBP</v>
          </cell>
          <cell r="H10" t="str">
            <v>N</v>
          </cell>
        </row>
      </sheetData>
      <sheetData sheetId="16">
        <row r="33">
          <cell r="C33" t="str">
            <v>Highly precise</v>
          </cell>
        </row>
      </sheetData>
      <sheetData sheetId="17">
        <row r="7">
          <cell r="C7" t="str">
            <v>Persuasive</v>
          </cell>
        </row>
      </sheetData>
      <sheetData sheetId="18" refreshError="1"/>
      <sheetData sheetId="19"/>
      <sheetData sheetId="20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 exported"/>
      <sheetName val="entries sorted"/>
    </sheetNames>
    <sheetDataSet>
      <sheetData sheetId="0">
        <row r="2">
          <cell r="H2">
            <v>98311</v>
          </cell>
        </row>
        <row r="3">
          <cell r="H3">
            <v>9320</v>
          </cell>
        </row>
        <row r="4">
          <cell r="H4">
            <v>20253431</v>
          </cell>
        </row>
        <row r="5">
          <cell r="H5">
            <v>-121032</v>
          </cell>
        </row>
        <row r="6">
          <cell r="H6">
            <v>33625</v>
          </cell>
        </row>
        <row r="7">
          <cell r="H7">
            <v>9096</v>
          </cell>
        </row>
        <row r="8">
          <cell r="H8">
            <v>7303</v>
          </cell>
        </row>
        <row r="9">
          <cell r="H9">
            <v>-20431</v>
          </cell>
        </row>
        <row r="10">
          <cell r="H10">
            <v>-29616</v>
          </cell>
        </row>
        <row r="11">
          <cell r="H11">
            <v>-28135</v>
          </cell>
        </row>
        <row r="12">
          <cell r="H12">
            <v>-32420</v>
          </cell>
        </row>
        <row r="13">
          <cell r="H13">
            <v>32000</v>
          </cell>
        </row>
        <row r="14">
          <cell r="H14">
            <v>37500</v>
          </cell>
        </row>
        <row r="15">
          <cell r="H15">
            <v>-300000</v>
          </cell>
        </row>
        <row r="16">
          <cell r="H16">
            <v>-86024</v>
          </cell>
        </row>
        <row r="17">
          <cell r="H17">
            <v>6157359</v>
          </cell>
        </row>
        <row r="18">
          <cell r="H18">
            <v>3023514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A Note - NNDR"/>
      <sheetName val="PYA - Council Tax"/>
      <sheetName val="Prior Year adj"/>
      <sheetName val="Trading Services"/>
      <sheetName val="Interest Analysis"/>
      <sheetName val="Publicity"/>
      <sheetName val="Building Control"/>
      <sheetName val="Agency expenditure"/>
      <sheetName val="Perm&amp;SpecParking"/>
      <sheetName val="Pooled Budget(1)"/>
      <sheetName val="Pooled Budget(2)"/>
      <sheetName val="Pooled Budget (3)"/>
      <sheetName val="Members Allowances"/>
      <sheetName val="Officer Remuneration"/>
      <sheetName val="Senior employee's"/>
      <sheetName val="Audit Costs"/>
      <sheetName val="Leases"/>
      <sheetName val="Fin Lease Obligations"/>
      <sheetName val="2e.CUOL"/>
      <sheetName val="Dedicated Schools Grant"/>
      <sheetName val="GGG"/>
      <sheetName val="Operational Assets"/>
      <sheetName val="Non Operational assets"/>
      <sheetName val="Capital Expenditure &amp; Financing"/>
      <sheetName val="Committments Under Capital Cont"/>
      <sheetName val="2f.TFAlist"/>
      <sheetName val="Valuation of Fixed Assets"/>
      <sheetName val="Val of FA 2"/>
      <sheetName val="Depreciation"/>
      <sheetName val="1.IFA"/>
      <sheetName val="Gov Grant Third Party"/>
      <sheetName val="7.Stock"/>
      <sheetName val="8a.Deb"/>
      <sheetName val="8b.BDP"/>
      <sheetName val="9.Cred"/>
      <sheetName val="10. LT Borrow A"/>
      <sheetName val="10.LTBorrow"/>
      <sheetName val="LT Contracts"/>
      <sheetName val="11.Prov"/>
      <sheetName val="Reserves"/>
      <sheetName val="CAA"/>
      <sheetName val="RVR"/>
      <sheetName val="Cap Reserves"/>
      <sheetName val="Useable"/>
      <sheetName val="Pens Res"/>
      <sheetName val="LMS"/>
      <sheetName val="FI - Balance Sheet"/>
      <sheetName val="FI - Gains &amp; losses in I &amp; E"/>
      <sheetName val="FI - FV at ammortise cost "/>
      <sheetName val="Credit Risk"/>
      <sheetName val="risk tables"/>
      <sheetName val="FRS17 Pt1"/>
      <sheetName val="FRS17 Pt2"/>
      <sheetName val="FRS17 Pt3"/>
      <sheetName val="LATS"/>
      <sheetName val="Net assets employed"/>
      <sheetName val="CRA Rec"/>
      <sheetName val="Movement in Net Debt Rec"/>
      <sheetName val="Financing &amp; Liquid Resources"/>
      <sheetName val="Analysis of Net Debt"/>
      <sheetName val="Government grants"/>
      <sheetName val="Net Assets Employed 08-09"/>
      <sheetName val="Net Assets employed 07-08 "/>
      <sheetName val="Post 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Summary"/>
      <sheetName val="MKC"/>
      <sheetName val="SAR"/>
      <sheetName val="School wise"/>
      <sheetName val="IPE"/>
      <sheetName val="Samples for IPE Schools FTE"/>
      <sheetName val="Sheet1"/>
      <sheetName val="Pivot"/>
      <sheetName val="Data dump"/>
      <sheetName val="17-18 Rec"/>
      <sheetName val="17-18 Summary"/>
      <sheetName val="17-18 Pivot"/>
      <sheetName val="17-18 Dump"/>
      <sheetName val="Exclude"/>
      <sheetName val="Pensions 18|19"/>
      <sheetName val="Glass dump"/>
      <sheetName val="Glass pivot"/>
      <sheetName val="Classification of scho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 t="str">
            <v>For Vlookup</v>
          </cell>
          <cell r="G4" t="str">
            <v>Teachers</v>
          </cell>
          <cell r="H4" t="str">
            <v>Teaching Assistants</v>
          </cell>
          <cell r="I4" t="str">
            <v>Other Support Staff</v>
          </cell>
          <cell r="J4" t="str">
            <v>Caretakers &amp; Ground Staff</v>
          </cell>
          <cell r="K4" t="str">
            <v>Catering</v>
          </cell>
          <cell r="L4" t="str">
            <v>Cleaning</v>
          </cell>
          <cell r="M4" t="str">
            <v>Midday Supervisors</v>
          </cell>
          <cell r="N4" t="str">
            <v>Grand Total</v>
          </cell>
          <cell r="O4" t="str">
            <v>Others</v>
          </cell>
        </row>
        <row r="5">
          <cell r="F5" t="str">
            <v>ABBEYS</v>
          </cell>
          <cell r="G5">
            <v>460792.66999999888</v>
          </cell>
          <cell r="H5">
            <v>217031.46999999991</v>
          </cell>
          <cell r="I5">
            <v>63101.70999999989</v>
          </cell>
          <cell r="J5">
            <v>14259</v>
          </cell>
          <cell r="K5">
            <v>5602.26</v>
          </cell>
          <cell r="M5">
            <v>20689.269999999899</v>
          </cell>
          <cell r="N5">
            <v>781476.37999999849</v>
          </cell>
          <cell r="O5">
            <v>103652.23999999979</v>
          </cell>
        </row>
        <row r="6">
          <cell r="F6" t="str">
            <v>ASHBROOK</v>
          </cell>
          <cell r="G6">
            <v>311803.97999999992</v>
          </cell>
          <cell r="H6">
            <v>244372.34999999998</v>
          </cell>
          <cell r="I6">
            <v>66960.549999999901</v>
          </cell>
          <cell r="J6">
            <v>14508.960000000001</v>
          </cell>
          <cell r="L6">
            <v>7453.71</v>
          </cell>
          <cell r="M6">
            <v>19897.629999999899</v>
          </cell>
          <cell r="N6">
            <v>664997.17999999959</v>
          </cell>
          <cell r="O6">
            <v>108820.84999999982</v>
          </cell>
        </row>
        <row r="7">
          <cell r="F7" t="str">
            <v>BARLEYHURST</v>
          </cell>
          <cell r="G7">
            <v>395552.8199999989</v>
          </cell>
          <cell r="H7">
            <v>237080.889999999</v>
          </cell>
          <cell r="I7">
            <v>49147.339999999902</v>
          </cell>
          <cell r="J7">
            <v>16748.669999999896</v>
          </cell>
          <cell r="K7">
            <v>6088.56</v>
          </cell>
          <cell r="L7">
            <v>8722.5299999999988</v>
          </cell>
          <cell r="M7">
            <v>24125.670000000002</v>
          </cell>
          <cell r="N7">
            <v>737466.47999999777</v>
          </cell>
          <cell r="O7">
            <v>104832.7699999998</v>
          </cell>
        </row>
        <row r="8">
          <cell r="F8" t="str">
            <v>BISHOP</v>
          </cell>
          <cell r="G8">
            <v>373771.91999999888</v>
          </cell>
          <cell r="H8">
            <v>217176.82</v>
          </cell>
          <cell r="I8">
            <v>39217.299999999981</v>
          </cell>
          <cell r="J8">
            <v>21665.04999999989</v>
          </cell>
          <cell r="L8">
            <v>9303.0499999999902</v>
          </cell>
          <cell r="M8">
            <v>20758.46999999999</v>
          </cell>
          <cell r="N8">
            <v>681892.60999999871</v>
          </cell>
          <cell r="O8">
            <v>90943.86999999985</v>
          </cell>
        </row>
        <row r="9">
          <cell r="F9" t="str">
            <v>BOW</v>
          </cell>
          <cell r="G9">
            <v>228658.05</v>
          </cell>
          <cell r="H9">
            <v>77056.47</v>
          </cell>
          <cell r="I9">
            <v>34254.410000000003</v>
          </cell>
          <cell r="J9">
            <v>8622.579999999989</v>
          </cell>
          <cell r="L9">
            <v>5397.1999999999889</v>
          </cell>
          <cell r="M9">
            <v>7402.4699999999993</v>
          </cell>
          <cell r="N9">
            <v>361391.18000000005</v>
          </cell>
          <cell r="O9">
            <v>55676.659999999982</v>
          </cell>
        </row>
        <row r="10">
          <cell r="F10" t="str">
            <v>BRADWELL</v>
          </cell>
          <cell r="G10">
            <v>598393.80999999889</v>
          </cell>
          <cell r="H10">
            <v>285431.0699999989</v>
          </cell>
          <cell r="I10">
            <v>27134.74</v>
          </cell>
          <cell r="J10">
            <v>31917.3299999999</v>
          </cell>
          <cell r="M10">
            <v>4359.0099999999993</v>
          </cell>
          <cell r="N10">
            <v>947235.95999999763</v>
          </cell>
          <cell r="O10">
            <v>63411.079999999907</v>
          </cell>
        </row>
        <row r="11">
          <cell r="F11" t="str">
            <v>BROOKLANDS</v>
          </cell>
          <cell r="G11">
            <v>1763413.4999999991</v>
          </cell>
          <cell r="H11">
            <v>666395.87999999884</v>
          </cell>
          <cell r="I11">
            <v>157495.27999999901</v>
          </cell>
          <cell r="J11">
            <v>28852.629999999881</v>
          </cell>
          <cell r="M11">
            <v>154380.35999999999</v>
          </cell>
          <cell r="N11">
            <v>2770537.6499999966</v>
          </cell>
          <cell r="O11">
            <v>340728.26999999885</v>
          </cell>
        </row>
        <row r="12">
          <cell r="F12" t="str">
            <v>BROOKSWARD</v>
          </cell>
          <cell r="G12">
            <v>605348.76999999897</v>
          </cell>
          <cell r="H12">
            <v>226531.58</v>
          </cell>
          <cell r="I12">
            <v>66824.25</v>
          </cell>
          <cell r="J12">
            <v>28657.75</v>
          </cell>
          <cell r="K12">
            <v>6383.1</v>
          </cell>
          <cell r="L12">
            <v>17163.64</v>
          </cell>
          <cell r="M12">
            <v>21709.84</v>
          </cell>
          <cell r="N12">
            <v>972618.92999999889</v>
          </cell>
          <cell r="O12">
            <v>140738.58000000002</v>
          </cell>
        </row>
        <row r="13">
          <cell r="F13" t="str">
            <v>BROUGHTON</v>
          </cell>
          <cell r="G13">
            <v>807140.25</v>
          </cell>
          <cell r="H13">
            <v>468815.00999999995</v>
          </cell>
          <cell r="I13">
            <v>100676.64</v>
          </cell>
          <cell r="J13">
            <v>3299.719999999988</v>
          </cell>
          <cell r="L13">
            <v>45456.12</v>
          </cell>
          <cell r="M13">
            <v>49338.989999999903</v>
          </cell>
          <cell r="N13">
            <v>1474726.73</v>
          </cell>
          <cell r="O13">
            <v>198771.46999999988</v>
          </cell>
        </row>
        <row r="14">
          <cell r="F14" t="str">
            <v>BUSHFIELD</v>
          </cell>
          <cell r="G14">
            <v>892195.80999999982</v>
          </cell>
          <cell r="H14">
            <v>283754.18</v>
          </cell>
          <cell r="I14">
            <v>70836.239999999903</v>
          </cell>
          <cell r="J14">
            <v>32727.059999999889</v>
          </cell>
          <cell r="K14">
            <v>12218.229999999989</v>
          </cell>
          <cell r="L14">
            <v>34920.230000000003</v>
          </cell>
          <cell r="M14">
            <v>44654.759999999893</v>
          </cell>
          <cell r="N14">
            <v>1371306.5099999993</v>
          </cell>
          <cell r="O14">
            <v>195356.51999999967</v>
          </cell>
        </row>
        <row r="15">
          <cell r="F15" t="str">
            <v>CAROLINE</v>
          </cell>
          <cell r="G15">
            <v>757402.82</v>
          </cell>
          <cell r="H15">
            <v>341011.78999999893</v>
          </cell>
          <cell r="I15">
            <v>205937.07</v>
          </cell>
          <cell r="J15">
            <v>52665.45999999989</v>
          </cell>
          <cell r="K15">
            <v>15895.199999999901</v>
          </cell>
          <cell r="L15">
            <v>32781.08</v>
          </cell>
          <cell r="M15">
            <v>39369.879999999983</v>
          </cell>
          <cell r="N15">
            <v>1445063.2999999989</v>
          </cell>
          <cell r="O15">
            <v>346648.68999999983</v>
          </cell>
        </row>
        <row r="16">
          <cell r="F16" t="str">
            <v>CASTLETHORPE</v>
          </cell>
          <cell r="G16">
            <v>144732.65</v>
          </cell>
          <cell r="H16">
            <v>35105.319999999992</v>
          </cell>
          <cell r="I16">
            <v>29418.26</v>
          </cell>
          <cell r="J16">
            <v>0</v>
          </cell>
          <cell r="L16">
            <v>4666.2399999999898</v>
          </cell>
          <cell r="M16">
            <v>16901.76999999999</v>
          </cell>
          <cell r="N16">
            <v>230824.23999999996</v>
          </cell>
          <cell r="O16">
            <v>50986.269999999975</v>
          </cell>
        </row>
        <row r="17">
          <cell r="F17" t="str">
            <v>Cedars</v>
          </cell>
          <cell r="G17">
            <v>612241.31999999902</v>
          </cell>
          <cell r="H17">
            <v>307407.02</v>
          </cell>
          <cell r="I17">
            <v>69524.489999999889</v>
          </cell>
          <cell r="J17">
            <v>29229.679999999989</v>
          </cell>
          <cell r="M17">
            <v>30469.709999999897</v>
          </cell>
          <cell r="N17">
            <v>1048872.2199999988</v>
          </cell>
          <cell r="O17">
            <v>129223.87999999977</v>
          </cell>
        </row>
        <row r="18">
          <cell r="F18" t="str">
            <v>CHRIST</v>
          </cell>
          <cell r="G18">
            <v>815623.50999999908</v>
          </cell>
          <cell r="H18">
            <v>460094.83999999892</v>
          </cell>
          <cell r="I18">
            <v>64778.54</v>
          </cell>
          <cell r="J18">
            <v>28742.59</v>
          </cell>
          <cell r="K18">
            <v>42344.039999999979</v>
          </cell>
          <cell r="L18">
            <v>28923.93</v>
          </cell>
          <cell r="M18">
            <v>20801.68</v>
          </cell>
          <cell r="N18">
            <v>1461309.129999998</v>
          </cell>
          <cell r="O18">
            <v>185590.77999999997</v>
          </cell>
        </row>
        <row r="19">
          <cell r="F19" t="str">
            <v>COLD</v>
          </cell>
          <cell r="G19">
            <v>528192.23</v>
          </cell>
          <cell r="H19">
            <v>325145.72999999893</v>
          </cell>
          <cell r="I19">
            <v>61293.499999999898</v>
          </cell>
          <cell r="J19">
            <v>29835.200000000001</v>
          </cell>
          <cell r="L19">
            <v>8688.7000000000007</v>
          </cell>
          <cell r="M19">
            <v>31622.039999999892</v>
          </cell>
          <cell r="N19">
            <v>984777.39999999863</v>
          </cell>
          <cell r="O19">
            <v>131439.43999999977</v>
          </cell>
        </row>
        <row r="20">
          <cell r="F20" t="str">
            <v>DOWNS</v>
          </cell>
          <cell r="G20">
            <v>198567.4699999989</v>
          </cell>
          <cell r="H20">
            <v>233143.65999999898</v>
          </cell>
          <cell r="I20">
            <v>35705.61</v>
          </cell>
          <cell r="J20">
            <v>16583.209999999901</v>
          </cell>
          <cell r="L20">
            <v>12073.83</v>
          </cell>
          <cell r="M20">
            <v>7658.9399999999987</v>
          </cell>
          <cell r="N20">
            <v>503732.71999999782</v>
          </cell>
          <cell r="O20">
            <v>72021.589999999909</v>
          </cell>
        </row>
        <row r="21">
          <cell r="F21" t="str">
            <v>DRAYTON</v>
          </cell>
          <cell r="G21">
            <v>728492.79</v>
          </cell>
          <cell r="H21">
            <v>475302.19999999984</v>
          </cell>
          <cell r="I21">
            <v>70014.569999999891</v>
          </cell>
          <cell r="J21">
            <v>28657.75</v>
          </cell>
          <cell r="L21">
            <v>26817.27</v>
          </cell>
          <cell r="M21">
            <v>23875.699999999903</v>
          </cell>
          <cell r="N21">
            <v>1353160.2799999996</v>
          </cell>
          <cell r="O21">
            <v>149365.2899999998</v>
          </cell>
        </row>
        <row r="22">
          <cell r="F22" t="str">
            <v>EMBERTON</v>
          </cell>
          <cell r="G22">
            <v>100820.67999999991</v>
          </cell>
          <cell r="H22">
            <v>21840.42</v>
          </cell>
          <cell r="I22">
            <v>16012.5</v>
          </cell>
          <cell r="M22">
            <v>4959.1499999999887</v>
          </cell>
          <cell r="N22">
            <v>143632.74999999991</v>
          </cell>
          <cell r="O22">
            <v>20971.649999999987</v>
          </cell>
        </row>
        <row r="23">
          <cell r="F23" t="str">
            <v>EMERSON</v>
          </cell>
          <cell r="G23">
            <v>821756.49</v>
          </cell>
          <cell r="H23">
            <v>427569.21999999881</v>
          </cell>
          <cell r="I23">
            <v>88641.41</v>
          </cell>
          <cell r="J23">
            <v>27231.87999999999</v>
          </cell>
          <cell r="K23">
            <v>0</v>
          </cell>
          <cell r="L23">
            <v>24554.600000000002</v>
          </cell>
          <cell r="M23">
            <v>34880.229999999887</v>
          </cell>
          <cell r="N23">
            <v>1424633.8299999987</v>
          </cell>
          <cell r="O23">
            <v>175308.11999999988</v>
          </cell>
        </row>
        <row r="24">
          <cell r="F24" t="str">
            <v>FALCONHURST</v>
          </cell>
          <cell r="G24">
            <v>798773.02999999991</v>
          </cell>
          <cell r="H24">
            <v>405598.68999999989</v>
          </cell>
          <cell r="I24">
            <v>80501.210000000006</v>
          </cell>
          <cell r="J24">
            <v>29131.179999999986</v>
          </cell>
          <cell r="L24">
            <v>14164.249999999998</v>
          </cell>
          <cell r="M24">
            <v>47957.36</v>
          </cell>
          <cell r="N24">
            <v>1376125.7199999997</v>
          </cell>
          <cell r="O24">
            <v>171754</v>
          </cell>
        </row>
        <row r="25">
          <cell r="F25" t="str">
            <v>GERMANDER</v>
          </cell>
          <cell r="G25">
            <v>286424.43</v>
          </cell>
          <cell r="H25">
            <v>138816.50999999989</v>
          </cell>
          <cell r="I25">
            <v>55658.729999999989</v>
          </cell>
          <cell r="J25">
            <v>19361.669999999998</v>
          </cell>
          <cell r="L25">
            <v>15149.88</v>
          </cell>
          <cell r="M25">
            <v>19919.7599999999</v>
          </cell>
          <cell r="N25">
            <v>535330.97999999975</v>
          </cell>
          <cell r="O25">
            <v>110090.03999999989</v>
          </cell>
        </row>
        <row r="26">
          <cell r="F26" t="str">
            <v>GIFFARD</v>
          </cell>
          <cell r="G26">
            <v>661769.52</v>
          </cell>
          <cell r="H26">
            <v>392713.09999999905</v>
          </cell>
          <cell r="I26">
            <v>76554.710000000006</v>
          </cell>
          <cell r="J26">
            <v>30785.620000000003</v>
          </cell>
          <cell r="L26">
            <v>19813.969999999899</v>
          </cell>
          <cell r="M26">
            <v>54710.639999999898</v>
          </cell>
          <cell r="N26">
            <v>1236347.5599999991</v>
          </cell>
          <cell r="O26">
            <v>181864.93999999983</v>
          </cell>
        </row>
        <row r="27">
          <cell r="F27" t="str">
            <v>GILES</v>
          </cell>
          <cell r="G27">
            <v>808093.83999999892</v>
          </cell>
          <cell r="H27">
            <v>317693.42999999993</v>
          </cell>
          <cell r="I27">
            <v>95513.290000000008</v>
          </cell>
          <cell r="J27">
            <v>41975.20999999989</v>
          </cell>
          <cell r="L27">
            <v>19462.310000000001</v>
          </cell>
          <cell r="M27">
            <v>51043.859999999884</v>
          </cell>
          <cell r="N27">
            <v>1333781.9399999988</v>
          </cell>
          <cell r="O27">
            <v>207994.66999999975</v>
          </cell>
        </row>
        <row r="28">
          <cell r="F28" t="str">
            <v>GLASTONBURY</v>
          </cell>
          <cell r="G28">
            <v>514466.26999999897</v>
          </cell>
          <cell r="H28">
            <v>224592.78999999887</v>
          </cell>
          <cell r="I28">
            <v>41250.31</v>
          </cell>
          <cell r="J28">
            <v>21689.159999999891</v>
          </cell>
          <cell r="L28">
            <v>6808.7599999999893</v>
          </cell>
          <cell r="M28">
            <v>44994.71</v>
          </cell>
          <cell r="N28">
            <v>853801.99999999767</v>
          </cell>
          <cell r="O28">
            <v>114742.93999999989</v>
          </cell>
        </row>
        <row r="29">
          <cell r="F29" t="str">
            <v>GREAT</v>
          </cell>
          <cell r="G29">
            <v>655166.23999999894</v>
          </cell>
          <cell r="H29">
            <v>300332.81</v>
          </cell>
          <cell r="I29">
            <v>87995.569999999876</v>
          </cell>
          <cell r="J29">
            <v>23882.63999999989</v>
          </cell>
          <cell r="M29">
            <v>27155.1499999999</v>
          </cell>
          <cell r="N29">
            <v>1094532.4099999985</v>
          </cell>
          <cell r="O29">
            <v>139033.35999999967</v>
          </cell>
        </row>
        <row r="30">
          <cell r="F30" t="str">
            <v>GREEN</v>
          </cell>
          <cell r="G30">
            <v>522833.19</v>
          </cell>
          <cell r="H30">
            <v>172282.48</v>
          </cell>
          <cell r="I30">
            <v>67796.589999999895</v>
          </cell>
          <cell r="J30">
            <v>14822.729999999969</v>
          </cell>
          <cell r="M30">
            <v>33647.309999999889</v>
          </cell>
          <cell r="N30">
            <v>811382.29999999981</v>
          </cell>
          <cell r="O30">
            <v>116266.62999999974</v>
          </cell>
        </row>
        <row r="31">
          <cell r="F31" t="str">
            <v>GREENLEYS FIRST SCH</v>
          </cell>
          <cell r="G31">
            <v>386529.7</v>
          </cell>
          <cell r="H31">
            <v>231277.97999999888</v>
          </cell>
          <cell r="I31">
            <v>28041.859999999899</v>
          </cell>
          <cell r="J31">
            <v>29342.319999999992</v>
          </cell>
          <cell r="L31">
            <v>9335.0699999999906</v>
          </cell>
          <cell r="M31">
            <v>23803.359999999891</v>
          </cell>
          <cell r="N31">
            <v>708330.28999999852</v>
          </cell>
          <cell r="O31">
            <v>90522.609999999782</v>
          </cell>
        </row>
        <row r="32">
          <cell r="F32" t="str">
            <v>GREENLEYS JUNIOR SC</v>
          </cell>
          <cell r="G32">
            <v>542290.82000000007</v>
          </cell>
          <cell r="H32">
            <v>181626.74000000002</v>
          </cell>
          <cell r="I32">
            <v>46542.86</v>
          </cell>
          <cell r="J32">
            <v>25776.509999999889</v>
          </cell>
          <cell r="K32">
            <v>68248.589999999982</v>
          </cell>
          <cell r="L32">
            <v>17739.36</v>
          </cell>
          <cell r="M32">
            <v>17163.45</v>
          </cell>
          <cell r="N32">
            <v>899388.32999999984</v>
          </cell>
          <cell r="O32">
            <v>175470.7699999999</v>
          </cell>
        </row>
        <row r="33">
          <cell r="F33" t="str">
            <v>HANSLOPE</v>
          </cell>
          <cell r="G33">
            <v>417076.77999999898</v>
          </cell>
          <cell r="H33">
            <v>174393.91999999899</v>
          </cell>
          <cell r="I33">
            <v>58556.849999999991</v>
          </cell>
          <cell r="J33">
            <v>20979.179999999989</v>
          </cell>
          <cell r="L33">
            <v>8270.0300000000007</v>
          </cell>
          <cell r="M33">
            <v>20854.159999999989</v>
          </cell>
          <cell r="N33">
            <v>700130.91999999795</v>
          </cell>
          <cell r="O33">
            <v>108660.21999999997</v>
          </cell>
        </row>
        <row r="34">
          <cell r="F34" t="str">
            <v>HAVERSHAM</v>
          </cell>
          <cell r="G34">
            <v>168635.139999999</v>
          </cell>
          <cell r="H34">
            <v>97983.719999999797</v>
          </cell>
          <cell r="I34">
            <v>28059.09</v>
          </cell>
          <cell r="J34">
            <v>9780.3599999999897</v>
          </cell>
          <cell r="L34">
            <v>2425.99999999999</v>
          </cell>
          <cell r="M34">
            <v>16746.669999999998</v>
          </cell>
          <cell r="N34">
            <v>323630.97999999882</v>
          </cell>
          <cell r="O34">
            <v>57012.119999999981</v>
          </cell>
        </row>
        <row r="35">
          <cell r="F35" t="str">
            <v>HEELANDS</v>
          </cell>
          <cell r="G35">
            <v>308664.43</v>
          </cell>
          <cell r="H35">
            <v>157658.66999999888</v>
          </cell>
          <cell r="I35">
            <v>25770.19</v>
          </cell>
          <cell r="J35">
            <v>74.579999999999899</v>
          </cell>
          <cell r="M35">
            <v>17812.639999999989</v>
          </cell>
          <cell r="N35">
            <v>509980.5099999989</v>
          </cell>
          <cell r="O35">
            <v>43657.409999999989</v>
          </cell>
        </row>
        <row r="36">
          <cell r="F36" t="str">
            <v>HERONSHAW</v>
          </cell>
          <cell r="G36">
            <v>493653.53999999887</v>
          </cell>
          <cell r="H36">
            <v>213460.5199999999</v>
          </cell>
          <cell r="I36">
            <v>49705.219999999892</v>
          </cell>
          <cell r="J36">
            <v>24257.010000000002</v>
          </cell>
          <cell r="L36">
            <v>6762.0599999999995</v>
          </cell>
          <cell r="M36">
            <v>19846.73</v>
          </cell>
          <cell r="N36">
            <v>807685.07999999868</v>
          </cell>
          <cell r="O36">
            <v>100571.01999999989</v>
          </cell>
        </row>
        <row r="37">
          <cell r="F37" t="str">
            <v>HOLMWOOD</v>
          </cell>
          <cell r="G37">
            <v>347398.72999999992</v>
          </cell>
          <cell r="H37">
            <v>183284.53999999887</v>
          </cell>
          <cell r="I37">
            <v>45941.139999999905</v>
          </cell>
          <cell r="J37">
            <v>10328.369999999981</v>
          </cell>
          <cell r="L37">
            <v>7806.4899999999989</v>
          </cell>
          <cell r="M37">
            <v>22460.270000000004</v>
          </cell>
          <cell r="N37">
            <v>617219.53999999876</v>
          </cell>
          <cell r="O37">
            <v>86536.269999999888</v>
          </cell>
        </row>
        <row r="38">
          <cell r="F38" t="str">
            <v>HOLNE</v>
          </cell>
          <cell r="G38">
            <v>541661.61999999988</v>
          </cell>
          <cell r="H38">
            <v>215032.11999999892</v>
          </cell>
          <cell r="I38">
            <v>76202.11</v>
          </cell>
          <cell r="J38">
            <v>30540.849999999991</v>
          </cell>
          <cell r="L38">
            <v>18721.580000000002</v>
          </cell>
          <cell r="M38">
            <v>3773.5499999999993</v>
          </cell>
          <cell r="N38">
            <v>885931.82999999879</v>
          </cell>
          <cell r="O38">
            <v>129238.09</v>
          </cell>
        </row>
        <row r="39">
          <cell r="F39" t="str">
            <v>HOWE</v>
          </cell>
          <cell r="G39">
            <v>431086.49</v>
          </cell>
          <cell r="H39">
            <v>298175.93999999989</v>
          </cell>
          <cell r="I39">
            <v>92778.199999999895</v>
          </cell>
          <cell r="J39">
            <v>25758.13</v>
          </cell>
          <cell r="K39">
            <v>0</v>
          </cell>
          <cell r="L39">
            <v>13241.7</v>
          </cell>
          <cell r="M39">
            <v>37399.469999999892</v>
          </cell>
          <cell r="N39">
            <v>898439.9299999997</v>
          </cell>
          <cell r="O39">
            <v>169177.4999999998</v>
          </cell>
        </row>
        <row r="40">
          <cell r="F40" t="str">
            <v>Jubilee</v>
          </cell>
          <cell r="G40">
            <v>473940.71999999991</v>
          </cell>
          <cell r="H40">
            <v>289917.57999999978</v>
          </cell>
          <cell r="I40">
            <v>80560.639999999781</v>
          </cell>
          <cell r="J40">
            <v>23202.639999999992</v>
          </cell>
          <cell r="K40">
            <v>3119.1199999999981</v>
          </cell>
          <cell r="L40">
            <v>16010.879999999899</v>
          </cell>
          <cell r="M40">
            <v>11074.149999999991</v>
          </cell>
          <cell r="N40">
            <v>897825.7299999994</v>
          </cell>
          <cell r="O40">
            <v>133967.42999999964</v>
          </cell>
        </row>
        <row r="41">
          <cell r="F41" t="str">
            <v>KNOWLES NURSERY</v>
          </cell>
          <cell r="G41">
            <v>111923.26</v>
          </cell>
          <cell r="H41">
            <v>148395.96999999991</v>
          </cell>
          <cell r="I41">
            <v>23686.579999999991</v>
          </cell>
          <cell r="J41">
            <v>0</v>
          </cell>
          <cell r="K41">
            <v>0</v>
          </cell>
          <cell r="M41">
            <v>0</v>
          </cell>
          <cell r="N41">
            <v>284005.80999999994</v>
          </cell>
          <cell r="O41">
            <v>23686.579999999991</v>
          </cell>
        </row>
        <row r="42">
          <cell r="F42" t="str">
            <v>Knowles Primary</v>
          </cell>
          <cell r="G42">
            <v>73471.919999999896</v>
          </cell>
          <cell r="H42">
            <v>56174.64</v>
          </cell>
          <cell r="I42">
            <v>10088.339999999991</v>
          </cell>
          <cell r="J42">
            <v>3153.8399999999983</v>
          </cell>
          <cell r="L42">
            <v>1976.5999999999888</v>
          </cell>
          <cell r="M42">
            <v>4430.6399999999994</v>
          </cell>
          <cell r="N42">
            <v>149295.97999999986</v>
          </cell>
          <cell r="O42">
            <v>19649.419999999976</v>
          </cell>
        </row>
        <row r="43">
          <cell r="F43" t="str">
            <v>LANGLAND</v>
          </cell>
          <cell r="G43">
            <v>635421.09999999905</v>
          </cell>
          <cell r="H43">
            <v>489611.9499999999</v>
          </cell>
          <cell r="I43">
            <v>76957.839999999909</v>
          </cell>
          <cell r="J43">
            <v>31550.54</v>
          </cell>
          <cell r="M43">
            <v>49278.489999999896</v>
          </cell>
          <cell r="N43">
            <v>1282819.9199999988</v>
          </cell>
          <cell r="O43">
            <v>157786.86999999982</v>
          </cell>
        </row>
        <row r="44">
          <cell r="F44" t="str">
            <v>LAVENDON</v>
          </cell>
          <cell r="G44">
            <v>285254.69999999902</v>
          </cell>
          <cell r="H44">
            <v>127018.01</v>
          </cell>
          <cell r="I44">
            <v>42394.25</v>
          </cell>
          <cell r="J44">
            <v>4004.2699999999886</v>
          </cell>
          <cell r="L44">
            <v>11217.349999999899</v>
          </cell>
          <cell r="M44">
            <v>46545.999999999985</v>
          </cell>
          <cell r="N44">
            <v>516434.57999999891</v>
          </cell>
          <cell r="O44">
            <v>104161.86999999988</v>
          </cell>
        </row>
        <row r="45">
          <cell r="F45" t="str">
            <v>LONG</v>
          </cell>
          <cell r="G45">
            <v>728305.05999999889</v>
          </cell>
          <cell r="H45">
            <v>401343.85999999987</v>
          </cell>
          <cell r="I45">
            <v>93150.5199999998</v>
          </cell>
          <cell r="J45">
            <v>53798.310000000005</v>
          </cell>
          <cell r="M45">
            <v>38531.14</v>
          </cell>
          <cell r="N45">
            <v>1315128.8899999985</v>
          </cell>
          <cell r="O45">
            <v>185479.9699999998</v>
          </cell>
        </row>
        <row r="46">
          <cell r="F46" t="str">
            <v>LORD GREY</v>
          </cell>
          <cell r="G46">
            <v>3486395.46</v>
          </cell>
          <cell r="H46">
            <v>885487.06999999902</v>
          </cell>
          <cell r="I46">
            <v>974115.08999999869</v>
          </cell>
          <cell r="J46">
            <v>84964.639999999912</v>
          </cell>
          <cell r="K46">
            <v>120233.59</v>
          </cell>
          <cell r="L46">
            <v>117180.86</v>
          </cell>
          <cell r="M46">
            <v>25380</v>
          </cell>
          <cell r="N46">
            <v>5693756.7099999981</v>
          </cell>
          <cell r="O46">
            <v>1321874.1799999988</v>
          </cell>
        </row>
        <row r="47">
          <cell r="F47" t="str">
            <v>LOUGHTON</v>
          </cell>
          <cell r="G47">
            <v>542756.97999999986</v>
          </cell>
          <cell r="H47">
            <v>443554.62999999989</v>
          </cell>
          <cell r="I47">
            <v>72638.719999999797</v>
          </cell>
          <cell r="J47">
            <v>19405.679999999993</v>
          </cell>
          <cell r="L47">
            <v>13543.2</v>
          </cell>
          <cell r="N47">
            <v>1091899.2099999995</v>
          </cell>
          <cell r="O47">
            <v>105587.59999999979</v>
          </cell>
        </row>
        <row r="48">
          <cell r="F48" t="str">
            <v>MEREBROOK</v>
          </cell>
          <cell r="G48">
            <v>281323.40999999992</v>
          </cell>
          <cell r="H48">
            <v>140224.07</v>
          </cell>
          <cell r="I48">
            <v>26943.23</v>
          </cell>
          <cell r="J48">
            <v>21070.059999999976</v>
          </cell>
          <cell r="K48">
            <v>0</v>
          </cell>
          <cell r="L48">
            <v>5961.99</v>
          </cell>
          <cell r="M48">
            <v>21809.209999999992</v>
          </cell>
          <cell r="N48">
            <v>497331.96999999986</v>
          </cell>
          <cell r="O48">
            <v>75784.489999999962</v>
          </cell>
        </row>
        <row r="49">
          <cell r="F49" t="str">
            <v>Milton</v>
          </cell>
          <cell r="G49">
            <v>119873.73</v>
          </cell>
          <cell r="H49">
            <v>130957.24999999999</v>
          </cell>
          <cell r="I49">
            <v>20211.27</v>
          </cell>
          <cell r="N49">
            <v>271042.25</v>
          </cell>
          <cell r="O49">
            <v>20211.27</v>
          </cell>
        </row>
        <row r="50">
          <cell r="F50" t="str">
            <v>MONKSTON</v>
          </cell>
          <cell r="G50">
            <v>242494.75999999899</v>
          </cell>
          <cell r="H50">
            <v>45165.80999999999</v>
          </cell>
          <cell r="I50">
            <v>33421.08</v>
          </cell>
          <cell r="J50">
            <v>7379.7999999999793</v>
          </cell>
          <cell r="L50">
            <v>1339.29</v>
          </cell>
          <cell r="M50">
            <v>3170.0199999999891</v>
          </cell>
          <cell r="N50">
            <v>332970.7599999989</v>
          </cell>
          <cell r="O50">
            <v>45310.189999999973</v>
          </cell>
        </row>
        <row r="51">
          <cell r="F51" t="str">
            <v>Moorland</v>
          </cell>
          <cell r="G51">
            <v>421616.62999999989</v>
          </cell>
          <cell r="H51">
            <v>329339.19</v>
          </cell>
          <cell r="I51">
            <v>31381.38999999989</v>
          </cell>
          <cell r="J51">
            <v>7171.1699999999901</v>
          </cell>
          <cell r="K51">
            <v>4664.6000000000004</v>
          </cell>
          <cell r="L51">
            <v>7706.64</v>
          </cell>
          <cell r="M51">
            <v>14207.35</v>
          </cell>
          <cell r="N51">
            <v>816086.96999999974</v>
          </cell>
          <cell r="O51">
            <v>65131.149999999878</v>
          </cell>
        </row>
        <row r="52">
          <cell r="F52" t="str">
            <v>MOORLANDS</v>
          </cell>
          <cell r="G52">
            <v>113959.5999999999</v>
          </cell>
          <cell r="H52">
            <v>84643.799999999886</v>
          </cell>
          <cell r="I52">
            <v>10879.76999999999</v>
          </cell>
          <cell r="N52">
            <v>209483.16999999978</v>
          </cell>
          <cell r="O52">
            <v>10879.76999999999</v>
          </cell>
        </row>
        <row r="53">
          <cell r="F53" t="str">
            <v>NEW</v>
          </cell>
          <cell r="G53">
            <v>386956.66000000003</v>
          </cell>
          <cell r="H53">
            <v>227190.25999999989</v>
          </cell>
          <cell r="I53">
            <v>36426.979999999901</v>
          </cell>
          <cell r="J53">
            <v>13823.049999999901</v>
          </cell>
          <cell r="K53">
            <v>29156.359999999888</v>
          </cell>
          <cell r="L53">
            <v>13982.299999999899</v>
          </cell>
          <cell r="M53">
            <v>2729.67</v>
          </cell>
          <cell r="N53">
            <v>710265.27999999956</v>
          </cell>
          <cell r="O53">
            <v>96118.359999999593</v>
          </cell>
        </row>
        <row r="54">
          <cell r="F54" t="str">
            <v>NEWTON BLOSSOMVILLE</v>
          </cell>
          <cell r="G54">
            <v>108204.27999999981</v>
          </cell>
          <cell r="H54">
            <v>29413.939999999988</v>
          </cell>
          <cell r="I54">
            <v>20440.309999999889</v>
          </cell>
          <cell r="J54">
            <v>0</v>
          </cell>
          <cell r="K54">
            <v>2124.0299999999988</v>
          </cell>
          <cell r="L54">
            <v>2813.9</v>
          </cell>
          <cell r="M54">
            <v>2228.619999999989</v>
          </cell>
          <cell r="N54">
            <v>165225.07999999967</v>
          </cell>
          <cell r="O54">
            <v>27606.859999999877</v>
          </cell>
        </row>
        <row r="55">
          <cell r="F55" t="str">
            <v>Newton Leys</v>
          </cell>
          <cell r="G55">
            <v>342102.03999999899</v>
          </cell>
          <cell r="H55">
            <v>267665.7099999988</v>
          </cell>
          <cell r="I55">
            <v>64945.309999999889</v>
          </cell>
          <cell r="J55">
            <v>33134.93</v>
          </cell>
          <cell r="K55">
            <v>27654.969999999899</v>
          </cell>
          <cell r="L55">
            <v>26359.47</v>
          </cell>
          <cell r="N55">
            <v>761862.42999999761</v>
          </cell>
          <cell r="O55">
            <v>152094.67999999979</v>
          </cell>
        </row>
        <row r="56">
          <cell r="F56" t="str">
            <v>NORTH</v>
          </cell>
          <cell r="G56">
            <v>126889.04000000001</v>
          </cell>
          <cell r="H56">
            <v>33381.829999999885</v>
          </cell>
          <cell r="I56">
            <v>22430.369999999992</v>
          </cell>
          <cell r="J56">
            <v>0</v>
          </cell>
          <cell r="L56">
            <v>2969.65</v>
          </cell>
          <cell r="M56">
            <v>6276.16</v>
          </cell>
          <cell r="N56">
            <v>191947.04999999987</v>
          </cell>
          <cell r="O56">
            <v>31676.179999999993</v>
          </cell>
        </row>
        <row r="57">
          <cell r="F57" t="str">
            <v>OLDBROOK</v>
          </cell>
          <cell r="G57">
            <v>348043.57</v>
          </cell>
          <cell r="H57">
            <v>209786.25999999887</v>
          </cell>
          <cell r="I57">
            <v>97101.519999999902</v>
          </cell>
          <cell r="J57">
            <v>17288.330000000002</v>
          </cell>
          <cell r="L57">
            <v>14684.69</v>
          </cell>
          <cell r="M57">
            <v>29649.389999999901</v>
          </cell>
          <cell r="N57">
            <v>716553.75999999861</v>
          </cell>
          <cell r="O57">
            <v>158723.92999999982</v>
          </cell>
        </row>
        <row r="58">
          <cell r="F58" t="str">
            <v>OLNEY</v>
          </cell>
          <cell r="N58">
            <v>0</v>
          </cell>
          <cell r="O58">
            <v>0</v>
          </cell>
        </row>
        <row r="59">
          <cell r="F59" t="str">
            <v>PEPPER</v>
          </cell>
          <cell r="G59">
            <v>284094.39</v>
          </cell>
          <cell r="H59">
            <v>304559.31999999983</v>
          </cell>
          <cell r="I59">
            <v>42002.899999999885</v>
          </cell>
          <cell r="J59">
            <v>18501.189999999988</v>
          </cell>
          <cell r="L59">
            <v>4758.6399999999894</v>
          </cell>
          <cell r="M59">
            <v>36178.21</v>
          </cell>
          <cell r="N59">
            <v>690094.64999999967</v>
          </cell>
          <cell r="O59">
            <v>101440.93999999986</v>
          </cell>
        </row>
        <row r="60">
          <cell r="F60" t="str">
            <v>Portfields</v>
          </cell>
          <cell r="G60">
            <v>1277059.0299999891</v>
          </cell>
          <cell r="H60">
            <v>434682.5</v>
          </cell>
          <cell r="I60">
            <v>70668.25</v>
          </cell>
          <cell r="J60">
            <v>44344.819999999992</v>
          </cell>
          <cell r="L60">
            <v>19603.810000000001</v>
          </cell>
          <cell r="M60">
            <v>29528.429999999891</v>
          </cell>
          <cell r="N60">
            <v>1875886.8399999891</v>
          </cell>
          <cell r="O60">
            <v>164145.30999999988</v>
          </cell>
        </row>
        <row r="61">
          <cell r="F61" t="str">
            <v>PRIORY COMMON SCH</v>
          </cell>
          <cell r="G61">
            <v>300197.3799999989</v>
          </cell>
          <cell r="H61">
            <v>162206.13999999891</v>
          </cell>
          <cell r="I61">
            <v>64984.749999999898</v>
          </cell>
          <cell r="J61">
            <v>19261.769999999979</v>
          </cell>
          <cell r="L61">
            <v>11489.119999999999</v>
          </cell>
          <cell r="M61">
            <v>24018.73</v>
          </cell>
          <cell r="N61">
            <v>582157.88999999769</v>
          </cell>
          <cell r="O61">
            <v>119754.36999999986</v>
          </cell>
        </row>
        <row r="62">
          <cell r="F62" t="str">
            <v>PRIORY RISE PRIMARY</v>
          </cell>
          <cell r="G62">
            <v>974432.07999999891</v>
          </cell>
          <cell r="H62">
            <v>595235.37999999989</v>
          </cell>
          <cell r="I62">
            <v>159021.96999999988</v>
          </cell>
          <cell r="J62">
            <v>44097.249999999978</v>
          </cell>
          <cell r="K62">
            <v>124305.209999999</v>
          </cell>
          <cell r="L62">
            <v>31269.569999999901</v>
          </cell>
          <cell r="M62">
            <v>60233.029999999904</v>
          </cell>
          <cell r="N62">
            <v>1988594.4899999974</v>
          </cell>
          <cell r="O62">
            <v>418927.02999999869</v>
          </cell>
        </row>
        <row r="63">
          <cell r="F63" t="str">
            <v>ROMANS</v>
          </cell>
          <cell r="G63">
            <v>590358.36999999906</v>
          </cell>
          <cell r="H63">
            <v>431836.5</v>
          </cell>
          <cell r="I63">
            <v>46286.82</v>
          </cell>
          <cell r="J63">
            <v>25485.419999999893</v>
          </cell>
          <cell r="K63">
            <v>40510.649999999892</v>
          </cell>
          <cell r="L63">
            <v>17242.79</v>
          </cell>
          <cell r="N63">
            <v>1151720.5499999989</v>
          </cell>
          <cell r="O63">
            <v>129525.67999999979</v>
          </cell>
        </row>
        <row r="64">
          <cell r="F64" t="str">
            <v>RUSSELL</v>
          </cell>
          <cell r="G64">
            <v>500428.63999999891</v>
          </cell>
          <cell r="H64">
            <v>270455.06999999902</v>
          </cell>
          <cell r="I64">
            <v>54482.309999999896</v>
          </cell>
          <cell r="J64">
            <v>31738.239999999991</v>
          </cell>
          <cell r="L64">
            <v>18106.049999999901</v>
          </cell>
          <cell r="M64">
            <v>8165.2300000000005</v>
          </cell>
          <cell r="N64">
            <v>883375.53999999771</v>
          </cell>
          <cell r="O64">
            <v>112491.82999999978</v>
          </cell>
        </row>
        <row r="65">
          <cell r="F65" t="str">
            <v>SHERINGTON</v>
          </cell>
          <cell r="G65">
            <v>86022.969999999987</v>
          </cell>
          <cell r="H65">
            <v>36886.439999999886</v>
          </cell>
          <cell r="I65">
            <v>23580.049999999988</v>
          </cell>
          <cell r="J65">
            <v>17.399999999999899</v>
          </cell>
          <cell r="L65">
            <v>3785.3299999999899</v>
          </cell>
          <cell r="M65">
            <v>6009.130000000001</v>
          </cell>
          <cell r="N65">
            <v>156301.31999999983</v>
          </cell>
          <cell r="O65">
            <v>33391.909999999982</v>
          </cell>
        </row>
        <row r="66">
          <cell r="F66" t="str">
            <v>SLATED</v>
          </cell>
          <cell r="G66">
            <v>1333012.5</v>
          </cell>
          <cell r="H66">
            <v>1319497.71</v>
          </cell>
          <cell r="I66">
            <v>129913.5299999999</v>
          </cell>
          <cell r="J66">
            <v>34300.989999999983</v>
          </cell>
          <cell r="K66">
            <v>34693.769999999888</v>
          </cell>
          <cell r="L66">
            <v>25209.48</v>
          </cell>
          <cell r="M66">
            <v>2336.52</v>
          </cell>
          <cell r="N66">
            <v>2878964.4999999995</v>
          </cell>
          <cell r="O66">
            <v>226454.28999999975</v>
          </cell>
        </row>
        <row r="67">
          <cell r="F67" t="str">
            <v>SOUTHWOOD</v>
          </cell>
          <cell r="G67">
            <v>461954.23999999888</v>
          </cell>
          <cell r="H67">
            <v>245001.00999999983</v>
          </cell>
          <cell r="I67">
            <v>62495.899999999885</v>
          </cell>
          <cell r="J67">
            <v>16884.349999999991</v>
          </cell>
          <cell r="L67">
            <v>19636.48</v>
          </cell>
          <cell r="M67">
            <v>16366.25</v>
          </cell>
          <cell r="N67">
            <v>822338.22999999858</v>
          </cell>
          <cell r="O67">
            <v>115382.97999999988</v>
          </cell>
        </row>
        <row r="68">
          <cell r="F68" t="str">
            <v>ST BERNADETTES PRIM</v>
          </cell>
          <cell r="G68">
            <v>695433.82</v>
          </cell>
          <cell r="H68">
            <v>466086.81999999989</v>
          </cell>
          <cell r="I68">
            <v>84076.309999999896</v>
          </cell>
          <cell r="J68">
            <v>31149.129999999881</v>
          </cell>
          <cell r="L68">
            <v>6529.7300000000005</v>
          </cell>
          <cell r="M68">
            <v>19871.549999999901</v>
          </cell>
          <cell r="N68">
            <v>1303147.3599999994</v>
          </cell>
          <cell r="O68">
            <v>141626.71999999968</v>
          </cell>
        </row>
        <row r="69">
          <cell r="F69" t="str">
            <v>ST. ANDREWS CE INFAN</v>
          </cell>
          <cell r="G69">
            <v>117116.409999999</v>
          </cell>
          <cell r="H69">
            <v>60871.499999999993</v>
          </cell>
          <cell r="I69">
            <v>26715.14999999998</v>
          </cell>
          <cell r="J69">
            <v>2944.13</v>
          </cell>
          <cell r="K69">
            <v>3548.46</v>
          </cell>
          <cell r="L69">
            <v>4682.3399999999892</v>
          </cell>
          <cell r="M69">
            <v>4745.20999999999</v>
          </cell>
          <cell r="N69">
            <v>220623.19999999893</v>
          </cell>
          <cell r="O69">
            <v>42635.289999999964</v>
          </cell>
        </row>
        <row r="70">
          <cell r="F70" t="str">
            <v>ST. MARY &amp; ST. GILES</v>
          </cell>
          <cell r="G70">
            <v>871138.38999999908</v>
          </cell>
          <cell r="H70">
            <v>513617.2799999998</v>
          </cell>
          <cell r="I70">
            <v>100386.76999999987</v>
          </cell>
          <cell r="J70">
            <v>23526.169999999991</v>
          </cell>
          <cell r="L70">
            <v>39792.370000000003</v>
          </cell>
          <cell r="M70">
            <v>15678.880000000001</v>
          </cell>
          <cell r="N70">
            <v>1564139.8599999987</v>
          </cell>
          <cell r="O70">
            <v>179384.18999999986</v>
          </cell>
        </row>
        <row r="71">
          <cell r="F71" t="str">
            <v>ST. MARY MAGDALENE</v>
          </cell>
          <cell r="G71">
            <v>727896.72</v>
          </cell>
          <cell r="H71">
            <v>379386.64</v>
          </cell>
          <cell r="I71">
            <v>45770.05</v>
          </cell>
          <cell r="J71">
            <v>21592.739999999882</v>
          </cell>
          <cell r="L71">
            <v>30956.26</v>
          </cell>
          <cell r="M71">
            <v>30885.509999999991</v>
          </cell>
          <cell r="N71">
            <v>1236487.92</v>
          </cell>
          <cell r="O71">
            <v>129204.55999999988</v>
          </cell>
        </row>
        <row r="72">
          <cell r="F72" t="str">
            <v>ST. PAULS RC</v>
          </cell>
          <cell r="G72">
            <v>5063420.68</v>
          </cell>
          <cell r="H72">
            <v>791665.56</v>
          </cell>
          <cell r="I72">
            <v>1338765.6200000001</v>
          </cell>
          <cell r="J72">
            <v>292857.3299999999</v>
          </cell>
          <cell r="K72">
            <v>207185.33999999988</v>
          </cell>
          <cell r="L72">
            <v>135042.23999999999</v>
          </cell>
          <cell r="M72">
            <v>45084</v>
          </cell>
          <cell r="N72">
            <v>7874020.7700000005</v>
          </cell>
          <cell r="O72">
            <v>2018934.5299999998</v>
          </cell>
        </row>
        <row r="73">
          <cell r="F73" t="str">
            <v>ST.MARY'S WAVENDON</v>
          </cell>
          <cell r="G73">
            <v>249554.49999999889</v>
          </cell>
          <cell r="H73">
            <v>109329.85</v>
          </cell>
          <cell r="I73">
            <v>36113.4</v>
          </cell>
          <cell r="J73">
            <v>9345.5299999999897</v>
          </cell>
          <cell r="M73">
            <v>17322.35999999999</v>
          </cell>
          <cell r="N73">
            <v>421665.63999999891</v>
          </cell>
          <cell r="O73">
            <v>62781.289999999979</v>
          </cell>
        </row>
        <row r="74">
          <cell r="F74" t="str">
            <v>ST.MONICA'S RC PRIM</v>
          </cell>
          <cell r="G74">
            <v>645219.55999999889</v>
          </cell>
          <cell r="H74">
            <v>454040.30999999889</v>
          </cell>
          <cell r="I74">
            <v>81266.960000000006</v>
          </cell>
          <cell r="J74">
            <v>17065.46</v>
          </cell>
          <cell r="L74">
            <v>32144.11</v>
          </cell>
          <cell r="M74">
            <v>30164.420000000002</v>
          </cell>
          <cell r="N74">
            <v>1259900.8199999977</v>
          </cell>
          <cell r="O74">
            <v>160640.95000000001</v>
          </cell>
        </row>
        <row r="75">
          <cell r="F75" t="str">
            <v>ST.THOMAS AQUINAS</v>
          </cell>
          <cell r="G75">
            <v>452055.90999999887</v>
          </cell>
          <cell r="H75">
            <v>219388.33999999901</v>
          </cell>
          <cell r="I75">
            <v>50469.299999999996</v>
          </cell>
          <cell r="J75">
            <v>24517.82</v>
          </cell>
          <cell r="L75">
            <v>15632.32</v>
          </cell>
          <cell r="M75">
            <v>28832.789999999892</v>
          </cell>
          <cell r="N75">
            <v>790896.47999999777</v>
          </cell>
          <cell r="O75">
            <v>119452.22999999989</v>
          </cell>
        </row>
        <row r="76">
          <cell r="F76" t="str">
            <v>STANTON</v>
          </cell>
          <cell r="G76">
            <v>574615.01999999897</v>
          </cell>
          <cell r="H76">
            <v>231334.97999999986</v>
          </cell>
          <cell r="I76">
            <v>66880.62</v>
          </cell>
          <cell r="J76">
            <v>16918.43</v>
          </cell>
          <cell r="K76">
            <v>53599.33999999988</v>
          </cell>
          <cell r="L76">
            <v>16071.109999999899</v>
          </cell>
          <cell r="M76">
            <v>25093.149999999991</v>
          </cell>
          <cell r="N76">
            <v>984512.64999999863</v>
          </cell>
          <cell r="O76">
            <v>178562.64999999976</v>
          </cell>
        </row>
        <row r="77">
          <cell r="F77" t="str">
            <v>STOKE</v>
          </cell>
          <cell r="G77">
            <v>124783.11</v>
          </cell>
          <cell r="H77">
            <v>31011.77999999989</v>
          </cell>
          <cell r="I77">
            <v>21972.659999999989</v>
          </cell>
          <cell r="M77">
            <v>9156.1799999999894</v>
          </cell>
          <cell r="N77">
            <v>186923.72999999986</v>
          </cell>
          <cell r="O77">
            <v>31128.839999999978</v>
          </cell>
        </row>
        <row r="78">
          <cell r="F78" t="str">
            <v>SUMMERFIELD</v>
          </cell>
          <cell r="G78">
            <v>729024.2699999999</v>
          </cell>
          <cell r="H78">
            <v>325843.06</v>
          </cell>
          <cell r="I78">
            <v>73010.569999999891</v>
          </cell>
          <cell r="J78">
            <v>27759.119999999992</v>
          </cell>
          <cell r="L78">
            <v>28885.120000000003</v>
          </cell>
          <cell r="M78">
            <v>40968.850000000006</v>
          </cell>
          <cell r="N78">
            <v>1225490.9899999998</v>
          </cell>
          <cell r="O78">
            <v>170623.65999999989</v>
          </cell>
        </row>
        <row r="79">
          <cell r="F79" t="str">
            <v>THE RADCLIFFE</v>
          </cell>
          <cell r="G79">
            <v>3406515.6399999904</v>
          </cell>
          <cell r="H79">
            <v>854230.22</v>
          </cell>
          <cell r="I79">
            <v>672838.72999999905</v>
          </cell>
          <cell r="J79">
            <v>179919.8499999989</v>
          </cell>
          <cell r="K79">
            <v>161017.12999999899</v>
          </cell>
          <cell r="L79">
            <v>111241.86</v>
          </cell>
          <cell r="M79">
            <v>40270</v>
          </cell>
          <cell r="N79">
            <v>5426033.4299999867</v>
          </cell>
          <cell r="O79">
            <v>1165287.569999997</v>
          </cell>
        </row>
        <row r="80">
          <cell r="F80" t="str">
            <v>THE REDWAY</v>
          </cell>
          <cell r="G80">
            <v>1394584.1599999988</v>
          </cell>
          <cell r="H80">
            <v>2122939.17</v>
          </cell>
          <cell r="I80">
            <v>296288.11</v>
          </cell>
          <cell r="J80">
            <v>42126.319999999992</v>
          </cell>
          <cell r="K80">
            <v>61669.589999999887</v>
          </cell>
          <cell r="L80">
            <v>13355.909999999898</v>
          </cell>
          <cell r="M80">
            <v>75368.039999999804</v>
          </cell>
          <cell r="N80">
            <v>4006331.299999998</v>
          </cell>
          <cell r="O80">
            <v>488807.96999999962</v>
          </cell>
        </row>
        <row r="81">
          <cell r="F81" t="str">
            <v>Walnuts</v>
          </cell>
          <cell r="G81">
            <v>1543564.48</v>
          </cell>
          <cell r="H81">
            <v>2571697.08</v>
          </cell>
          <cell r="I81">
            <v>904124.41999999888</v>
          </cell>
          <cell r="J81">
            <v>121387.86999999978</v>
          </cell>
          <cell r="K81">
            <v>145493.24</v>
          </cell>
          <cell r="L81">
            <v>43307.34</v>
          </cell>
          <cell r="M81">
            <v>18038.169999999991</v>
          </cell>
          <cell r="N81">
            <v>5347612.5999999987</v>
          </cell>
          <cell r="O81">
            <v>1232351.0399999986</v>
          </cell>
        </row>
        <row r="82">
          <cell r="F82" t="str">
            <v>TICKFORD</v>
          </cell>
          <cell r="G82">
            <v>689408.1899999989</v>
          </cell>
          <cell r="H82">
            <v>250381.02</v>
          </cell>
          <cell r="I82">
            <v>69165.9399999999</v>
          </cell>
          <cell r="J82">
            <v>55463.189999999981</v>
          </cell>
          <cell r="L82">
            <v>6207.18</v>
          </cell>
          <cell r="M82">
            <v>20391.929999999989</v>
          </cell>
          <cell r="N82">
            <v>1091017.4499999988</v>
          </cell>
          <cell r="O82">
            <v>151228.23999999987</v>
          </cell>
        </row>
        <row r="83">
          <cell r="F83" t="str">
            <v>WAVENDON</v>
          </cell>
          <cell r="G83">
            <v>698178.13</v>
          </cell>
          <cell r="H83">
            <v>375805.80999999988</v>
          </cell>
          <cell r="I83">
            <v>102557.39999999979</v>
          </cell>
          <cell r="J83">
            <v>29079.679999999982</v>
          </cell>
          <cell r="L83">
            <v>16659.98</v>
          </cell>
          <cell r="M83">
            <v>70276.549999999901</v>
          </cell>
          <cell r="N83">
            <v>1292557.5499999996</v>
          </cell>
          <cell r="O83">
            <v>218573.60999999969</v>
          </cell>
        </row>
        <row r="84">
          <cell r="F84" t="str">
            <v>WHITE</v>
          </cell>
          <cell r="G84">
            <v>1141516.94</v>
          </cell>
          <cell r="H84">
            <v>470299.64999999892</v>
          </cell>
          <cell r="I84">
            <v>135710.34</v>
          </cell>
          <cell r="J84">
            <v>39680.560000000005</v>
          </cell>
          <cell r="K84">
            <v>53204.189999999893</v>
          </cell>
          <cell r="L84">
            <v>22863.27</v>
          </cell>
          <cell r="N84">
            <v>1863274.949999999</v>
          </cell>
          <cell r="O84">
            <v>251458.35999999987</v>
          </cell>
        </row>
        <row r="85">
          <cell r="F85" t="str">
            <v>WILLEN</v>
          </cell>
          <cell r="G85">
            <v>677199.91</v>
          </cell>
          <cell r="H85">
            <v>245765.93999999989</v>
          </cell>
          <cell r="I85">
            <v>74874.759999999907</v>
          </cell>
          <cell r="J85">
            <v>28193.159999999989</v>
          </cell>
          <cell r="L85">
            <v>21925.74</v>
          </cell>
          <cell r="M85">
            <v>32640.7599999999</v>
          </cell>
          <cell r="N85">
            <v>1080600.2699999998</v>
          </cell>
          <cell r="O85">
            <v>157634.41999999981</v>
          </cell>
        </row>
        <row r="86">
          <cell r="F86" t="str">
            <v>WILLOWS SCHL &amp; EYC</v>
          </cell>
          <cell r="G86">
            <v>343756.47999999986</v>
          </cell>
          <cell r="H86">
            <v>342316.18999999989</v>
          </cell>
          <cell r="I86">
            <v>51008.649999999885</v>
          </cell>
          <cell r="J86">
            <v>21843.05999999999</v>
          </cell>
          <cell r="K86">
            <v>23102.459999999981</v>
          </cell>
          <cell r="L86">
            <v>19565.689999999999</v>
          </cell>
          <cell r="M86">
            <v>47350.749999999985</v>
          </cell>
          <cell r="N86">
            <v>848943.27999999945</v>
          </cell>
          <cell r="O86">
            <v>162870.60999999984</v>
          </cell>
        </row>
        <row r="87">
          <cell r="F87" t="str">
            <v>WOOD</v>
          </cell>
          <cell r="G87">
            <v>224223.04</v>
          </cell>
          <cell r="H87">
            <v>157355.84000000003</v>
          </cell>
          <cell r="I87">
            <v>41391.309999999896</v>
          </cell>
          <cell r="J87">
            <v>23136.599999999991</v>
          </cell>
          <cell r="L87">
            <v>721.42999999999904</v>
          </cell>
          <cell r="M87">
            <v>27929.89</v>
          </cell>
          <cell r="N87">
            <v>474758.10999999987</v>
          </cell>
          <cell r="O87">
            <v>93179.229999999894</v>
          </cell>
        </row>
        <row r="88">
          <cell r="F88" t="str">
            <v>WYVERN</v>
          </cell>
          <cell r="G88">
            <v>701777.39999999898</v>
          </cell>
          <cell r="H88">
            <v>451765.59999999986</v>
          </cell>
          <cell r="I88">
            <v>104169.63999999998</v>
          </cell>
          <cell r="J88">
            <v>23657.109999999993</v>
          </cell>
          <cell r="L88">
            <v>30281.890000000003</v>
          </cell>
          <cell r="M88">
            <v>35150.729999999989</v>
          </cell>
          <cell r="N88">
            <v>1346802.3699999987</v>
          </cell>
          <cell r="O88">
            <v>193259.36999999997</v>
          </cell>
        </row>
        <row r="90">
          <cell r="G90">
            <v>54736900.589999929</v>
          </cell>
          <cell r="H90">
            <v>28819954.419999976</v>
          </cell>
          <cell r="I90">
            <v>9042608.7399999946</v>
          </cell>
          <cell r="J90">
            <v>2359431.989999997</v>
          </cell>
          <cell r="K90">
            <v>1252062.0299999968</v>
          </cell>
          <cell r="L90">
            <v>1409337.5699999994</v>
          </cell>
          <cell r="M90">
            <v>2110510.7499999967</v>
          </cell>
          <cell r="N90">
            <v>99730806.089999914</v>
          </cell>
          <cell r="O90">
            <v>16173951.079999978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anne De Fraine" id="{66128BE4-3BD5-4001-B518-3B1C06088E2B}" userId="S::Joanne.DeFraine@milton-keynes.gov.uk::b07022a5-a9d7-4315-bdaf-a56a657efd1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6" dT="2025-11-11T15:23:28.87" personId="{66128BE4-3BD5-4001-B518-3B1C06088E2B}" id="{27E87FBE-9371-4C81-8574-90B9E450E51D}">
    <text>Totals 130.73</text>
  </threadedComment>
  <threadedComment ref="G82" dT="2025-11-11T11:15:02.86" personId="{66128BE4-3BD5-4001-B518-3B1C06088E2B}" id="{35FB5168-3A00-4DAE-9F74-7B2C20DE4D21}">
    <text>Totals 39.35 - provided screenshot of report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30E10-CD73-42B2-9A21-8DA2B028D139}">
  <sheetPr codeName="Sheet1"/>
  <dimension ref="A1:AR112"/>
  <sheetViews>
    <sheetView showGridLines="0" topLeftCell="A19" zoomScaleNormal="100" workbookViewId="0">
      <pane ySplit="5" topLeftCell="A24" activePane="bottomLeft" state="frozen"/>
      <selection activeCell="A19" sqref="A19"/>
      <selection pane="bottomLeft" activeCell="A24" sqref="A24"/>
    </sheetView>
  </sheetViews>
  <sheetFormatPr defaultColWidth="8.88671875" defaultRowHeight="12"/>
  <cols>
    <col min="1" max="1" width="29.109375" style="3" bestFit="1" customWidth="1"/>
    <col min="2" max="2" width="18.5546875" style="2" customWidth="1"/>
    <col min="3" max="3" width="16.109375" style="2" customWidth="1"/>
    <col min="4" max="4" width="10.44140625" style="4" bestFit="1" customWidth="1"/>
    <col min="5" max="6" width="8.88671875" style="5" customWidth="1"/>
    <col min="7" max="7" width="9.5546875" style="5" customWidth="1"/>
    <col min="8" max="8" width="8.88671875" style="5" customWidth="1"/>
    <col min="9" max="9" width="10.109375" style="5" customWidth="1"/>
    <col min="10" max="11" width="8.88671875" style="5" customWidth="1"/>
    <col min="12" max="12" width="9.44140625" style="5" customWidth="1"/>
    <col min="13" max="13" width="10.88671875" style="5" customWidth="1"/>
    <col min="14" max="14" width="8.88671875" style="5" customWidth="1"/>
    <col min="15" max="15" width="11.109375" style="2" bestFit="1" customWidth="1"/>
    <col min="16" max="19" width="10.109375" style="2" customWidth="1"/>
    <col min="20" max="20" width="1.88671875" style="3" customWidth="1"/>
    <col min="21" max="21" width="8.88671875" style="5"/>
    <col min="22" max="22" width="8.88671875" style="5" customWidth="1"/>
    <col min="23" max="23" width="9.5546875" style="5" customWidth="1"/>
    <col min="24" max="24" width="8.88671875" style="5" customWidth="1"/>
    <col min="25" max="25" width="10.109375" style="5" customWidth="1"/>
    <col min="26" max="27" width="8.88671875" style="5" customWidth="1"/>
    <col min="28" max="28" width="9.44140625" style="5" customWidth="1"/>
    <col min="29" max="29" width="10.88671875" style="5" customWidth="1"/>
    <col min="30" max="30" width="8.88671875" style="5"/>
    <col min="31" max="31" width="10" style="2" bestFit="1" customWidth="1"/>
    <col min="32" max="32" width="9.109375" style="3" bestFit="1" customWidth="1"/>
    <col min="33" max="35" width="9.109375" style="3" customWidth="1"/>
    <col min="36" max="36" width="9.109375" style="3" bestFit="1" customWidth="1"/>
    <col min="37" max="37" width="8.88671875" style="3"/>
    <col min="38" max="39" width="9.109375" style="6" customWidth="1"/>
    <col min="40" max="41" width="8.88671875" style="3"/>
    <col min="42" max="43" width="10.44140625" style="2" bestFit="1" customWidth="1"/>
    <col min="44" max="44" width="10.44140625" style="6" customWidth="1"/>
    <col min="45" max="16384" width="8.88671875" style="3"/>
  </cols>
  <sheetData>
    <row r="1" spans="1:1" hidden="1">
      <c r="A1" s="1" t="s">
        <v>0</v>
      </c>
    </row>
    <row r="2" spans="1:1" hidden="1">
      <c r="A2" s="1" t="s">
        <v>1</v>
      </c>
    </row>
    <row r="3" spans="1:1" hidden="1"/>
    <row r="4" spans="1:1" hidden="1">
      <c r="A4" s="1" t="s">
        <v>2</v>
      </c>
    </row>
    <row r="5" spans="1:1" hidden="1">
      <c r="A5" s="1"/>
    </row>
    <row r="6" spans="1:1" hidden="1">
      <c r="A6" s="1"/>
    </row>
    <row r="7" spans="1:1" hidden="1">
      <c r="A7" s="1"/>
    </row>
    <row r="8" spans="1:1" hidden="1">
      <c r="A8" s="1"/>
    </row>
    <row r="9" spans="1:1" hidden="1">
      <c r="A9" s="1"/>
    </row>
    <row r="10" spans="1:1" hidden="1">
      <c r="A10" s="1"/>
    </row>
    <row r="11" spans="1:1" hidden="1">
      <c r="A11" s="1"/>
    </row>
    <row r="12" spans="1:1" hidden="1">
      <c r="A12" s="1"/>
    </row>
    <row r="13" spans="1:1" hidden="1">
      <c r="A13" s="1"/>
    </row>
    <row r="14" spans="1:1" hidden="1">
      <c r="A14" s="1"/>
    </row>
    <row r="15" spans="1:1" hidden="1">
      <c r="A15" s="1"/>
    </row>
    <row r="16" spans="1:1" hidden="1">
      <c r="A16" s="1"/>
    </row>
    <row r="17" spans="1:44" hidden="1">
      <c r="A17" s="1"/>
    </row>
    <row r="18" spans="1:44" hidden="1">
      <c r="A18" s="1"/>
    </row>
    <row r="19" spans="1:44">
      <c r="A19" s="1"/>
    </row>
    <row r="20" spans="1:44">
      <c r="A20" s="2" t="s">
        <v>3</v>
      </c>
      <c r="E20" s="2">
        <f>SUMIF($D$24:$D$108,$A$20,E$24:E$108)</f>
        <v>1618.2644000000003</v>
      </c>
      <c r="F20" s="2">
        <f t="shared" ref="F20:R20" si="0">SUMIF($D$24:$D$108,$A$20,F$24:F$108)</f>
        <v>564.20000000000016</v>
      </c>
      <c r="G20" s="2">
        <f t="shared" si="0"/>
        <v>736.77370000000008</v>
      </c>
      <c r="H20" s="2">
        <f t="shared" si="0"/>
        <v>139.21209999999999</v>
      </c>
      <c r="I20" s="2">
        <f t="shared" si="0"/>
        <v>19.385400000000001</v>
      </c>
      <c r="J20" s="2">
        <f t="shared" si="0"/>
        <v>39.679499999999997</v>
      </c>
      <c r="K20" s="2">
        <f t="shared" si="0"/>
        <v>30.135100000000001</v>
      </c>
      <c r="L20" s="2">
        <f t="shared" si="0"/>
        <v>37.5762</v>
      </c>
      <c r="M20" s="2">
        <f t="shared" si="0"/>
        <v>51.302399999999992</v>
      </c>
      <c r="N20" s="2">
        <f t="shared" si="0"/>
        <v>317.29070000000002</v>
      </c>
      <c r="O20" s="7">
        <f>SUMIF($D$24:$D$108,$A$20,O$24:O$108)</f>
        <v>42661854.139999934</v>
      </c>
      <c r="P20" s="7">
        <f t="shared" si="0"/>
        <v>21347581.779999971</v>
      </c>
      <c r="Q20" s="7">
        <f t="shared" si="0"/>
        <v>14985666.94999999</v>
      </c>
      <c r="R20" s="2">
        <f t="shared" si="0"/>
        <v>3487466.899999998</v>
      </c>
      <c r="S20" s="7">
        <f>SUMIF($D$24:$D$108,$A$20,S$24:S$108)</f>
        <v>6328605.4099999908</v>
      </c>
      <c r="U20" s="2">
        <f t="shared" ref="U20:AH20" si="1">SUMIF($D$24:$D$108,$A$20,U$24:U$108)</f>
        <v>1573.0791999999999</v>
      </c>
      <c r="V20" s="2">
        <f t="shared" si="1"/>
        <v>553.20000000000005</v>
      </c>
      <c r="W20" s="2">
        <f t="shared" si="1"/>
        <v>720.75710000000015</v>
      </c>
      <c r="X20" s="2">
        <f t="shared" si="1"/>
        <v>119.26349999999999</v>
      </c>
      <c r="Y20" s="2">
        <f t="shared" si="1"/>
        <v>21.395400000000002</v>
      </c>
      <c r="Z20" s="2">
        <f t="shared" si="1"/>
        <v>40.362700000000011</v>
      </c>
      <c r="AA20" s="2">
        <f t="shared" si="1"/>
        <v>29.380000000000003</v>
      </c>
      <c r="AB20" s="2">
        <f t="shared" si="1"/>
        <v>36.526200000000003</v>
      </c>
      <c r="AC20" s="2">
        <f t="shared" si="1"/>
        <v>52.194299999999998</v>
      </c>
      <c r="AD20" s="2">
        <f t="shared" si="1"/>
        <v>299.12210000000016</v>
      </c>
      <c r="AE20" s="2">
        <f>SUMIF($D$24:$D$108,$A$20,AE$24:AE$108)</f>
        <v>39480736.239999987</v>
      </c>
      <c r="AF20" s="2">
        <f t="shared" si="1"/>
        <v>21026190.57</v>
      </c>
      <c r="AG20" s="2">
        <f t="shared" si="1"/>
        <v>12962593.539999997</v>
      </c>
      <c r="AH20" s="2">
        <f t="shared" si="1"/>
        <v>655874.26000000024</v>
      </c>
      <c r="AI20" s="2">
        <f>SUMIF($D$24:$D$108,$A$20,AI$24:AI$108)</f>
        <v>5491952.1300000027</v>
      </c>
      <c r="AJ20" s="2">
        <f>SUMIF($D$24:$D$108,$A$20,AJ$24:AJ$108)</f>
        <v>-3181117.8999999571</v>
      </c>
      <c r="AL20" s="2">
        <f>SUMIF($D$24:$D$108,$A$20,AL$24:AL$108)</f>
        <v>-45.185199999999874</v>
      </c>
      <c r="AN20" s="2">
        <f>SUMIF($D$24:$D$108,$A$20,AN$24:AN$108)</f>
        <v>-18.168599999999913</v>
      </c>
      <c r="AP20" s="2">
        <f>SUMIF($D$24:$D$108,$A$20,AP$24:AP$108)</f>
        <v>5787620.7217958532</v>
      </c>
      <c r="AQ20" s="2">
        <f>SUMIF($D$24:$D$108,$A$20,AQ$24:AQ$108)</f>
        <v>-295668.59179585398</v>
      </c>
    </row>
    <row r="21" spans="1:44">
      <c r="A21" s="2" t="s">
        <v>4</v>
      </c>
      <c r="E21" s="2">
        <f t="shared" ref="E21:R21" si="2">SUMIF($D$24:$D$108,$A$21,E$24:E$108)</f>
        <v>1701.8041000000003</v>
      </c>
      <c r="F21" s="2">
        <f t="shared" si="2"/>
        <v>748.15000000000009</v>
      </c>
      <c r="G21" s="2">
        <f t="shared" si="2"/>
        <v>594.58219999999994</v>
      </c>
      <c r="H21" s="2">
        <f t="shared" si="2"/>
        <v>168.19250000000002</v>
      </c>
      <c r="I21" s="2">
        <f t="shared" si="2"/>
        <v>22.71</v>
      </c>
      <c r="J21" s="2">
        <f t="shared" si="2"/>
        <v>49.2759</v>
      </c>
      <c r="K21" s="2">
        <f t="shared" si="2"/>
        <v>30.45</v>
      </c>
      <c r="L21" s="2">
        <f t="shared" si="2"/>
        <v>47.066699999999997</v>
      </c>
      <c r="M21" s="2">
        <f t="shared" si="2"/>
        <v>65.706799999999987</v>
      </c>
      <c r="N21" s="2">
        <f t="shared" si="2"/>
        <v>359.07189999999991</v>
      </c>
      <c r="O21" s="7">
        <f>SUMIF($D$24:$D$108,$A$21,O$24:O$108)</f>
        <v>57068951.949999943</v>
      </c>
      <c r="P21" s="7">
        <f t="shared" si="2"/>
        <v>33389318.809999965</v>
      </c>
      <c r="Q21" s="7">
        <f t="shared" si="2"/>
        <v>13834287.469999984</v>
      </c>
      <c r="R21" s="2">
        <f t="shared" si="2"/>
        <v>5555141.8399999933</v>
      </c>
      <c r="S21" s="7">
        <f>SUMIF($D$24:$D$108,$A$21,S$24:S$108)</f>
        <v>9845345.6699999887</v>
      </c>
      <c r="U21" s="2">
        <f t="shared" ref="U21:AH21" si="3">SUMIF($D$24:$D$108,$A$21,U$24:U$108)</f>
        <v>1732.8369000000002</v>
      </c>
      <c r="V21" s="2">
        <f t="shared" si="3"/>
        <v>774.23</v>
      </c>
      <c r="W21" s="2">
        <f t="shared" si="3"/>
        <v>583.71439999999996</v>
      </c>
      <c r="X21" s="2">
        <f t="shared" si="3"/>
        <v>166.19400000000002</v>
      </c>
      <c r="Y21" s="2">
        <f t="shared" si="3"/>
        <v>23.93</v>
      </c>
      <c r="Z21" s="2">
        <f t="shared" si="3"/>
        <v>45.80589999999998</v>
      </c>
      <c r="AA21" s="2">
        <f t="shared" si="3"/>
        <v>32.11</v>
      </c>
      <c r="AB21" s="2">
        <f t="shared" si="3"/>
        <v>49.919399999999996</v>
      </c>
      <c r="AC21" s="2">
        <f t="shared" si="3"/>
        <v>56.933200000000021</v>
      </c>
      <c r="AD21" s="2">
        <f t="shared" si="3"/>
        <v>374.89249999999998</v>
      </c>
      <c r="AE21" s="2">
        <f t="shared" si="3"/>
        <v>49091530.259999998</v>
      </c>
      <c r="AF21" s="2">
        <f t="shared" si="3"/>
        <v>30241094.489999998</v>
      </c>
      <c r="AG21" s="2">
        <f t="shared" si="3"/>
        <v>11172558.449999999</v>
      </c>
      <c r="AH21" s="2">
        <f t="shared" si="3"/>
        <v>13.29</v>
      </c>
      <c r="AI21" s="2">
        <f>SUMIF($D$24:$D$108,$A$21,AI$24:AI$108)</f>
        <v>7677877.3199999994</v>
      </c>
      <c r="AJ21" s="2">
        <f>SUMIF($D$24:$D$108,$A$21,AJ$24:AJ$108)</f>
        <v>-7977421.6899999361</v>
      </c>
      <c r="AL21" s="2">
        <f>SUMIF($D$24:$D$108,$A$21,AL$24:AL$108)</f>
        <v>31.032800000000066</v>
      </c>
      <c r="AN21" s="2">
        <f>SUMIF($D$24:$D$108,$A$21,AN$24:AN$108)</f>
        <v>15.82060000000005</v>
      </c>
      <c r="AP21" s="2">
        <f>SUMIF($D$24:$D$108,$A$21,AP$24:AP$108)</f>
        <v>7933847.9609393599</v>
      </c>
      <c r="AQ21" s="2">
        <f>SUMIF($D$24:$D$108,$A$21,AQ$24:AQ$108)</f>
        <v>-255970.64093936066</v>
      </c>
    </row>
    <row r="22" spans="1:44">
      <c r="A22" s="5" t="s">
        <v>5</v>
      </c>
      <c r="E22" s="2">
        <f>E20+E21</f>
        <v>3320.0685000000003</v>
      </c>
      <c r="F22" s="2">
        <f>F20+F21</f>
        <v>1312.3500000000004</v>
      </c>
      <c r="G22" s="2">
        <f t="shared" ref="G22:M22" si="4">G20+G21</f>
        <v>1331.3559</v>
      </c>
      <c r="H22" s="2">
        <f>H20+H21</f>
        <v>307.40460000000002</v>
      </c>
      <c r="I22" s="2">
        <f t="shared" si="4"/>
        <v>42.095399999999998</v>
      </c>
      <c r="J22" s="2">
        <f t="shared" si="4"/>
        <v>88.955399999999997</v>
      </c>
      <c r="K22" s="2">
        <f t="shared" si="4"/>
        <v>60.585099999999997</v>
      </c>
      <c r="L22" s="2">
        <f t="shared" si="4"/>
        <v>84.642899999999997</v>
      </c>
      <c r="M22" s="2">
        <f t="shared" si="4"/>
        <v>117.00919999999998</v>
      </c>
      <c r="N22" s="2">
        <f>N20+N21</f>
        <v>676.36259999999993</v>
      </c>
      <c r="O22" s="2">
        <f>O20+O21</f>
        <v>99730806.089999884</v>
      </c>
      <c r="P22" s="2">
        <f t="shared" ref="P22:S22" si="5">P20+P21</f>
        <v>54736900.589999937</v>
      </c>
      <c r="Q22" s="2">
        <f t="shared" si="5"/>
        <v>28819954.419999972</v>
      </c>
      <c r="R22" s="2">
        <f t="shared" si="5"/>
        <v>9042608.7399999909</v>
      </c>
      <c r="S22" s="2">
        <f t="shared" si="5"/>
        <v>16173951.07999998</v>
      </c>
      <c r="U22" s="2">
        <f t="shared" ref="U22:AG22" si="6">U20+U21</f>
        <v>3305.9161000000004</v>
      </c>
      <c r="V22" s="2">
        <f t="shared" si="6"/>
        <v>1327.43</v>
      </c>
      <c r="W22" s="2">
        <f t="shared" si="6"/>
        <v>1304.4715000000001</v>
      </c>
      <c r="X22" s="2">
        <f t="shared" si="6"/>
        <v>285.45749999999998</v>
      </c>
      <c r="Y22" s="2">
        <f t="shared" si="6"/>
        <v>45.325400000000002</v>
      </c>
      <c r="Z22" s="2">
        <f t="shared" si="6"/>
        <v>86.168599999999998</v>
      </c>
      <c r="AA22" s="2">
        <f t="shared" si="6"/>
        <v>61.49</v>
      </c>
      <c r="AB22" s="2">
        <f t="shared" si="6"/>
        <v>86.445599999999999</v>
      </c>
      <c r="AC22" s="2">
        <f t="shared" si="6"/>
        <v>109.12750000000003</v>
      </c>
      <c r="AD22" s="2">
        <f t="shared" si="6"/>
        <v>674.0146000000002</v>
      </c>
      <c r="AE22" s="2">
        <f t="shared" si="6"/>
        <v>88572266.499999985</v>
      </c>
      <c r="AF22" s="2">
        <f t="shared" si="6"/>
        <v>51267285.060000002</v>
      </c>
      <c r="AG22" s="2">
        <f t="shared" si="6"/>
        <v>24135151.989999995</v>
      </c>
      <c r="AH22" s="2">
        <f>AH20+AH21</f>
        <v>655887.55000000028</v>
      </c>
      <c r="AI22" s="2">
        <f t="shared" ref="AI22:AL22" si="7">AI20+AI21</f>
        <v>13169829.450000003</v>
      </c>
      <c r="AJ22" s="2">
        <f t="shared" si="7"/>
        <v>-11158539.589999894</v>
      </c>
      <c r="AL22" s="2">
        <f t="shared" si="7"/>
        <v>-14.152399999999808</v>
      </c>
      <c r="AN22" s="2">
        <f t="shared" ref="AN22" si="8">AN20+AN21</f>
        <v>-2.3479999999998622</v>
      </c>
      <c r="AP22" s="2">
        <f t="shared" ref="AP22:AQ22" si="9">AP20+AP21</f>
        <v>13721468.682735212</v>
      </c>
      <c r="AQ22" s="2">
        <f t="shared" si="9"/>
        <v>-551639.23273521464</v>
      </c>
    </row>
    <row r="23" spans="1:44" s="16" customFormat="1" ht="36">
      <c r="A23" s="8" t="s">
        <v>6</v>
      </c>
      <c r="B23" s="8" t="s">
        <v>7</v>
      </c>
      <c r="C23" s="8" t="s">
        <v>7</v>
      </c>
      <c r="D23" s="9" t="s">
        <v>8</v>
      </c>
      <c r="E23" s="10" t="s">
        <v>9</v>
      </c>
      <c r="F23" s="11" t="s">
        <v>10</v>
      </c>
      <c r="G23" s="12" t="s">
        <v>11</v>
      </c>
      <c r="H23" s="13" t="s">
        <v>12</v>
      </c>
      <c r="I23" s="14" t="s">
        <v>13</v>
      </c>
      <c r="J23" s="14" t="s">
        <v>14</v>
      </c>
      <c r="K23" s="14" t="s">
        <v>15</v>
      </c>
      <c r="L23" s="14" t="s">
        <v>16</v>
      </c>
      <c r="M23" s="14" t="s">
        <v>17</v>
      </c>
      <c r="N23" s="15" t="s">
        <v>18</v>
      </c>
      <c r="O23" s="10" t="s">
        <v>19</v>
      </c>
      <c r="P23" s="11" t="s">
        <v>20</v>
      </c>
      <c r="Q23" s="12" t="s">
        <v>21</v>
      </c>
      <c r="R23" s="13" t="s">
        <v>22</v>
      </c>
      <c r="S23" s="15" t="s">
        <v>23</v>
      </c>
      <c r="U23" s="10" t="s">
        <v>24</v>
      </c>
      <c r="V23" s="11" t="s">
        <v>25</v>
      </c>
      <c r="W23" s="12" t="s">
        <v>26</v>
      </c>
      <c r="X23" s="13" t="s">
        <v>27</v>
      </c>
      <c r="Y23" s="14" t="s">
        <v>13</v>
      </c>
      <c r="Z23" s="14" t="s">
        <v>14</v>
      </c>
      <c r="AA23" s="14" t="s">
        <v>15</v>
      </c>
      <c r="AB23" s="14" t="s">
        <v>16</v>
      </c>
      <c r="AC23" s="14" t="s">
        <v>17</v>
      </c>
      <c r="AD23" s="15" t="s">
        <v>28</v>
      </c>
      <c r="AE23" s="17" t="s">
        <v>29</v>
      </c>
      <c r="AF23" s="11" t="s">
        <v>30</v>
      </c>
      <c r="AG23" s="12" t="s">
        <v>31</v>
      </c>
      <c r="AH23" s="13" t="s">
        <v>32</v>
      </c>
      <c r="AI23" s="15" t="s">
        <v>33</v>
      </c>
      <c r="AJ23" s="17" t="s">
        <v>34</v>
      </c>
      <c r="AK23" s="17" t="s">
        <v>35</v>
      </c>
      <c r="AL23" s="17" t="s">
        <v>36</v>
      </c>
      <c r="AM23" s="17" t="s">
        <v>37</v>
      </c>
      <c r="AN23" s="15" t="s">
        <v>38</v>
      </c>
      <c r="AO23" s="15" t="s">
        <v>39</v>
      </c>
      <c r="AP23" s="15" t="s">
        <v>40</v>
      </c>
      <c r="AQ23" s="15" t="s">
        <v>41</v>
      </c>
      <c r="AR23" s="15" t="s">
        <v>35</v>
      </c>
    </row>
    <row r="24" spans="1:44" ht="12" customHeight="1">
      <c r="A24" s="18" t="s">
        <v>42</v>
      </c>
      <c r="B24" s="19" t="s">
        <v>43</v>
      </c>
      <c r="C24" s="18" t="s">
        <v>44</v>
      </c>
      <c r="D24" s="20" t="s">
        <v>4</v>
      </c>
      <c r="E24" s="21">
        <f>SUM(F24:M24)</f>
        <v>27.18</v>
      </c>
      <c r="F24" s="21">
        <v>12</v>
      </c>
      <c r="G24" s="21">
        <v>9.8699999999999992</v>
      </c>
      <c r="H24" s="21">
        <v>0</v>
      </c>
      <c r="I24" s="21">
        <v>2.5299999999999998</v>
      </c>
      <c r="J24" s="21">
        <v>0</v>
      </c>
      <c r="K24" s="21">
        <v>0.34</v>
      </c>
      <c r="L24" s="21">
        <v>0.92</v>
      </c>
      <c r="M24" s="21">
        <v>1.52</v>
      </c>
      <c r="N24" s="21">
        <f>E24-F24-G24</f>
        <v>5.3100000000000005</v>
      </c>
      <c r="O24" s="22">
        <f>IFERROR(VLOOKUP(C24,'[8]17-18 Summary'!F:O,9,0),0)</f>
        <v>781476.37999999849</v>
      </c>
      <c r="P24" s="22">
        <f>IFERROR(VLOOKUP(C24,'[8]17-18 Summary'!F:O,2,0),0)</f>
        <v>460792.66999999888</v>
      </c>
      <c r="Q24" s="22">
        <f>IFERROR(VLOOKUP(C24,'[8]17-18 Summary'!F:O,3,0),0)</f>
        <v>217031.46999999991</v>
      </c>
      <c r="R24" s="22">
        <f>IFERROR(VLOOKUP(C24,'[8]17-18 Summary'!F:O,4,0),0)</f>
        <v>63101.70999999989</v>
      </c>
      <c r="S24" s="22">
        <f>MAX(O24-P24-Q24,0)</f>
        <v>103652.2399999997</v>
      </c>
      <c r="T24" s="23"/>
      <c r="U24" s="21">
        <f t="shared" ref="U24:U65" si="10">SUM(V24:AC24)</f>
        <v>30.390000000000004</v>
      </c>
      <c r="V24" s="21">
        <v>16.600000000000001</v>
      </c>
      <c r="W24" s="21">
        <v>9.06</v>
      </c>
      <c r="X24" s="21">
        <v>0</v>
      </c>
      <c r="Y24" s="21">
        <v>1.65</v>
      </c>
      <c r="Z24" s="21">
        <v>0</v>
      </c>
      <c r="AA24" s="21">
        <v>0.34</v>
      </c>
      <c r="AB24" s="21">
        <v>0.92</v>
      </c>
      <c r="AC24" s="21">
        <v>1.82</v>
      </c>
      <c r="AD24" s="21">
        <f>U24-V24-W24</f>
        <v>4.7300000000000022</v>
      </c>
      <c r="AE24" s="22">
        <v>803643.76000000013</v>
      </c>
      <c r="AF24" s="24">
        <v>494045.94</v>
      </c>
      <c r="AG24" s="22">
        <v>198460.01000000004</v>
      </c>
      <c r="AH24" s="22">
        <v>0</v>
      </c>
      <c r="AI24" s="25">
        <f>AE24-AF24-AG24</f>
        <v>111137.81000000008</v>
      </c>
      <c r="AJ24" s="24">
        <f t="shared" ref="AJ24:AJ69" si="11">AE24-O24</f>
        <v>22167.380000001634</v>
      </c>
      <c r="AK24" s="26">
        <f>IFERROR(AJ24/O24,0)</f>
        <v>2.8366026878511256E-2</v>
      </c>
      <c r="AL24" s="27">
        <f t="shared" ref="AL24:AL69" si="12">U24-E24</f>
        <v>3.2100000000000044</v>
      </c>
      <c r="AM24" s="26">
        <f t="shared" ref="AM24:AM87" si="13">IFERROR(AL24/E24,0)</f>
        <v>0.11810154525386329</v>
      </c>
      <c r="AN24" s="27">
        <f t="shared" ref="AN24:AN69" si="14">AD24-N24</f>
        <v>-0.57999999999999829</v>
      </c>
      <c r="AO24" s="26">
        <f t="shared" ref="AO24:AO69" si="15">IFERROR(AN24/N24,0)</f>
        <v>-0.10922787193973602</v>
      </c>
      <c r="AP24" s="22">
        <f t="shared" ref="AP24:AP69" si="16">IFERROR(S24/N24*AD24,0)</f>
        <v>92330.526403012947</v>
      </c>
      <c r="AQ24" s="22">
        <f t="shared" ref="AQ24:AQ69" si="17">AI24-AP24</f>
        <v>18807.283596987138</v>
      </c>
      <c r="AR24" s="26">
        <f>IFERROR(AQ24/AP24,0)</f>
        <v>0.20369518435208894</v>
      </c>
    </row>
    <row r="25" spans="1:44">
      <c r="A25" s="18" t="s">
        <v>45</v>
      </c>
      <c r="B25" s="19" t="s">
        <v>46</v>
      </c>
      <c r="C25" s="18" t="s">
        <v>47</v>
      </c>
      <c r="D25" s="20" t="s">
        <v>4</v>
      </c>
      <c r="E25" s="21">
        <f t="shared" ref="E25:E63" si="18">SUM(F25:M25)</f>
        <v>21.630000000000003</v>
      </c>
      <c r="F25" s="21">
        <v>9.6999999999999993</v>
      </c>
      <c r="G25" s="21">
        <v>5.8</v>
      </c>
      <c r="H25" s="21">
        <v>3.2</v>
      </c>
      <c r="I25" s="21">
        <v>0</v>
      </c>
      <c r="J25" s="21">
        <v>0.42</v>
      </c>
      <c r="K25" s="21">
        <v>0</v>
      </c>
      <c r="L25" s="21">
        <v>0.51</v>
      </c>
      <c r="M25" s="21">
        <v>2</v>
      </c>
      <c r="N25" s="21">
        <f t="shared" ref="N25:N88" si="19">E25-F25-G25</f>
        <v>6.1300000000000034</v>
      </c>
      <c r="O25" s="22">
        <f>IFERROR(VLOOKUP(C25,'[8]17-18 Summary'!F:O,9,0),0)</f>
        <v>664997.17999999959</v>
      </c>
      <c r="P25" s="22">
        <f>IFERROR(VLOOKUP(C25,'[8]17-18 Summary'!F:O,2,0),0)</f>
        <v>311803.97999999992</v>
      </c>
      <c r="Q25" s="22">
        <f>IFERROR(VLOOKUP(C25,'[8]17-18 Summary'!F:O,3,0),0)</f>
        <v>244372.34999999998</v>
      </c>
      <c r="R25" s="22">
        <f>IFERROR(VLOOKUP(C25,'[8]17-18 Summary'!F:O,4,0),0)</f>
        <v>66960.549999999901</v>
      </c>
      <c r="S25" s="22">
        <f t="shared" ref="S25:S88" si="20">MAX(O25-P25-Q25,0)</f>
        <v>108820.84999999969</v>
      </c>
      <c r="T25" s="23"/>
      <c r="U25" s="21">
        <f t="shared" si="10"/>
        <v>18.900000000000002</v>
      </c>
      <c r="V25" s="21">
        <v>7.7</v>
      </c>
      <c r="W25" s="21">
        <v>5.3</v>
      </c>
      <c r="X25" s="21">
        <v>3.5</v>
      </c>
      <c r="Y25" s="21">
        <v>0</v>
      </c>
      <c r="Z25" s="21">
        <v>0.6</v>
      </c>
      <c r="AA25" s="21">
        <v>0</v>
      </c>
      <c r="AB25" s="21">
        <v>0.5</v>
      </c>
      <c r="AC25" s="21">
        <v>1.3</v>
      </c>
      <c r="AD25" s="21">
        <f t="shared" ref="AD25:AD88" si="21">U25-V25-W25</f>
        <v>5.900000000000003</v>
      </c>
      <c r="AE25" s="22">
        <v>594722.47999999986</v>
      </c>
      <c r="AF25" s="24">
        <v>329012.67</v>
      </c>
      <c r="AG25" s="22">
        <v>183988.67999999993</v>
      </c>
      <c r="AH25" s="22">
        <v>0</v>
      </c>
      <c r="AI25" s="24">
        <f t="shared" ref="AI25:AI88" si="22">AE25-AF25-AG25</f>
        <v>81721.129999999946</v>
      </c>
      <c r="AJ25" s="24">
        <f t="shared" si="11"/>
        <v>-70274.699999999721</v>
      </c>
      <c r="AK25" s="26">
        <f t="shared" ref="AK25:AK88" si="23">IFERROR(AJ25/O25,0)</f>
        <v>-0.10567668873422856</v>
      </c>
      <c r="AL25" s="27">
        <f t="shared" si="12"/>
        <v>-2.7300000000000004</v>
      </c>
      <c r="AM25" s="26">
        <f t="shared" si="13"/>
        <v>-0.12621359223300971</v>
      </c>
      <c r="AN25" s="27">
        <f t="shared" si="14"/>
        <v>-0.23000000000000043</v>
      </c>
      <c r="AO25" s="26">
        <f t="shared" si="15"/>
        <v>-3.7520391517128923E-2</v>
      </c>
      <c r="AP25" s="22">
        <f t="shared" si="16"/>
        <v>104737.84910277293</v>
      </c>
      <c r="AQ25" s="22">
        <f t="shared" si="17"/>
        <v>-23016.719102772986</v>
      </c>
      <c r="AR25" s="26">
        <f t="shared" ref="AR25:AR88" si="24">IFERROR(AQ25/AP25,0)</f>
        <v>-0.21975550672410762</v>
      </c>
    </row>
    <row r="26" spans="1:44">
      <c r="A26" s="18" t="s">
        <v>48</v>
      </c>
      <c r="B26" s="19" t="s">
        <v>49</v>
      </c>
      <c r="C26" s="18" t="s">
        <v>50</v>
      </c>
      <c r="D26" s="20" t="s">
        <v>4</v>
      </c>
      <c r="E26" s="21">
        <f t="shared" si="18"/>
        <v>30.01</v>
      </c>
      <c r="F26" s="21">
        <v>11.6</v>
      </c>
      <c r="G26" s="21">
        <v>13.47</v>
      </c>
      <c r="H26" s="21">
        <v>2.36</v>
      </c>
      <c r="I26" s="21">
        <v>0</v>
      </c>
      <c r="J26" s="21">
        <v>0.22</v>
      </c>
      <c r="K26" s="21">
        <v>0.43</v>
      </c>
      <c r="L26" s="21">
        <v>0.67</v>
      </c>
      <c r="M26" s="21">
        <v>1.26</v>
      </c>
      <c r="N26" s="21">
        <f t="shared" si="19"/>
        <v>4.9400000000000031</v>
      </c>
      <c r="O26" s="22">
        <f>IFERROR(VLOOKUP(C26,'[8]17-18 Summary'!F:O,9,0),0)</f>
        <v>737466.47999999777</v>
      </c>
      <c r="P26" s="22">
        <f>IFERROR(VLOOKUP(C26,'[8]17-18 Summary'!F:O,2,0),0)</f>
        <v>395552.8199999989</v>
      </c>
      <c r="Q26" s="22">
        <f>IFERROR(VLOOKUP(C26,'[8]17-18 Summary'!F:O,3,0),0)</f>
        <v>237080.889999999</v>
      </c>
      <c r="R26" s="22">
        <f>IFERROR(VLOOKUP(C26,'[8]17-18 Summary'!F:O,4,0),0)</f>
        <v>49147.339999999902</v>
      </c>
      <c r="S26" s="22">
        <f t="shared" si="20"/>
        <v>104832.76999999987</v>
      </c>
      <c r="T26" s="23"/>
      <c r="U26" s="21">
        <f t="shared" si="10"/>
        <v>28.970000000000002</v>
      </c>
      <c r="V26" s="21">
        <v>11.5</v>
      </c>
      <c r="W26" s="21">
        <v>12.89</v>
      </c>
      <c r="X26" s="21">
        <v>2.09</v>
      </c>
      <c r="Y26" s="21">
        <v>0</v>
      </c>
      <c r="Z26" s="21">
        <v>0.22</v>
      </c>
      <c r="AA26" s="21">
        <v>0.34</v>
      </c>
      <c r="AB26" s="21">
        <v>0.67</v>
      </c>
      <c r="AC26" s="21">
        <v>1.26</v>
      </c>
      <c r="AD26" s="21">
        <f t="shared" si="21"/>
        <v>4.5800000000000018</v>
      </c>
      <c r="AE26" s="22">
        <v>687942.37</v>
      </c>
      <c r="AF26" s="24">
        <v>406588.41999999993</v>
      </c>
      <c r="AG26" s="22">
        <v>201482.06</v>
      </c>
      <c r="AH26" s="22">
        <v>0</v>
      </c>
      <c r="AI26" s="24">
        <f t="shared" si="22"/>
        <v>79871.890000000072</v>
      </c>
      <c r="AJ26" s="24">
        <f t="shared" si="11"/>
        <v>-49524.109999997774</v>
      </c>
      <c r="AK26" s="26">
        <f t="shared" si="23"/>
        <v>-6.7154387817054309E-2</v>
      </c>
      <c r="AL26" s="27">
        <f t="shared" si="12"/>
        <v>-1.0399999999999991</v>
      </c>
      <c r="AM26" s="26">
        <f t="shared" si="13"/>
        <v>-3.465511496167941E-2</v>
      </c>
      <c r="AN26" s="27">
        <f t="shared" si="14"/>
        <v>-0.36000000000000121</v>
      </c>
      <c r="AO26" s="26">
        <f t="shared" si="15"/>
        <v>-7.2874493927125708E-2</v>
      </c>
      <c r="AP26" s="22">
        <f t="shared" si="16"/>
        <v>97193.134939271113</v>
      </c>
      <c r="AQ26" s="22">
        <f t="shared" si="17"/>
        <v>-17321.24493927104</v>
      </c>
      <c r="AR26" s="26">
        <f t="shared" si="24"/>
        <v>-0.17821469541129445</v>
      </c>
    </row>
    <row r="27" spans="1:44">
      <c r="A27" s="18" t="s">
        <v>51</v>
      </c>
      <c r="B27" s="19" t="s">
        <v>52</v>
      </c>
      <c r="C27" s="18" t="s">
        <v>53</v>
      </c>
      <c r="D27" s="20" t="s">
        <v>4</v>
      </c>
      <c r="E27" s="21">
        <f t="shared" si="18"/>
        <v>44.153800000000004</v>
      </c>
      <c r="F27" s="21">
        <v>15.54</v>
      </c>
      <c r="G27" s="21">
        <v>21.377600000000001</v>
      </c>
      <c r="H27" s="21">
        <v>3.5200999999999998</v>
      </c>
      <c r="I27" s="21">
        <v>0</v>
      </c>
      <c r="J27" s="21">
        <v>0.94589999999999996</v>
      </c>
      <c r="K27" s="21">
        <v>0</v>
      </c>
      <c r="L27" s="21">
        <v>1</v>
      </c>
      <c r="M27" s="21">
        <v>1.7702</v>
      </c>
      <c r="N27" s="21">
        <f t="shared" si="19"/>
        <v>7.2362000000000037</v>
      </c>
      <c r="O27" s="22">
        <f>IFERROR(VLOOKUP(C27,'[8]17-18 Summary'!F:O,9,0),0)</f>
        <v>681892.60999999871</v>
      </c>
      <c r="P27" s="22">
        <f>IFERROR(VLOOKUP(C27,'[8]17-18 Summary'!F:O,2,0),0)</f>
        <v>373771.91999999888</v>
      </c>
      <c r="Q27" s="22">
        <f>IFERROR(VLOOKUP(C27,'[8]17-18 Summary'!F:O,3,0),0)</f>
        <v>217176.82</v>
      </c>
      <c r="R27" s="22">
        <f>IFERROR(VLOOKUP(C27,'[8]17-18 Summary'!F:O,4,0),0)</f>
        <v>39217.299999999981</v>
      </c>
      <c r="S27" s="22">
        <f t="shared" si="20"/>
        <v>90943.869999999821</v>
      </c>
      <c r="T27" s="23"/>
      <c r="U27" s="21">
        <f t="shared" si="10"/>
        <v>39.925800000000002</v>
      </c>
      <c r="V27" s="21">
        <v>14.8</v>
      </c>
      <c r="W27" s="21">
        <v>17.125800000000002</v>
      </c>
      <c r="X27" s="21">
        <v>4.5472000000000001</v>
      </c>
      <c r="Y27" s="21">
        <v>0</v>
      </c>
      <c r="Z27" s="21">
        <v>0.94589999999999996</v>
      </c>
      <c r="AA27" s="21">
        <v>0</v>
      </c>
      <c r="AB27" s="21">
        <v>1</v>
      </c>
      <c r="AC27" s="21">
        <v>1.5068999999999999</v>
      </c>
      <c r="AD27" s="21">
        <f t="shared" si="21"/>
        <v>8</v>
      </c>
      <c r="AE27" s="22">
        <v>757455.85000000009</v>
      </c>
      <c r="AF27" s="24">
        <v>422985.64</v>
      </c>
      <c r="AG27" s="22">
        <v>232116.33999999997</v>
      </c>
      <c r="AH27" s="22">
        <v>0</v>
      </c>
      <c r="AI27" s="25">
        <f t="shared" si="22"/>
        <v>102353.87000000011</v>
      </c>
      <c r="AJ27" s="24">
        <f t="shared" si="11"/>
        <v>75563.240000001388</v>
      </c>
      <c r="AK27" s="26">
        <f t="shared" si="23"/>
        <v>0.11081398873057377</v>
      </c>
      <c r="AL27" s="27">
        <f t="shared" si="12"/>
        <v>-4.2280000000000015</v>
      </c>
      <c r="AM27" s="26">
        <f t="shared" si="13"/>
        <v>-9.5756197654562031E-2</v>
      </c>
      <c r="AN27" s="27">
        <f t="shared" si="14"/>
        <v>0.76379999999999626</v>
      </c>
      <c r="AO27" s="26">
        <f t="shared" si="15"/>
        <v>0.10555263812498215</v>
      </c>
      <c r="AP27" s="22">
        <f t="shared" si="16"/>
        <v>100543.23539979522</v>
      </c>
      <c r="AQ27" s="22">
        <f t="shared" si="17"/>
        <v>1810.6346002048958</v>
      </c>
      <c r="AR27" s="26">
        <f t="shared" si="24"/>
        <v>1.8008517360767005E-2</v>
      </c>
    </row>
    <row r="28" spans="1:44">
      <c r="A28" s="18" t="s">
        <v>54</v>
      </c>
      <c r="B28" s="19" t="s">
        <v>55</v>
      </c>
      <c r="C28" s="18" t="s">
        <v>56</v>
      </c>
      <c r="D28" s="20" t="s">
        <v>4</v>
      </c>
      <c r="E28" s="21">
        <f t="shared" si="18"/>
        <v>13.780000000000001</v>
      </c>
      <c r="F28" s="21">
        <v>6.8</v>
      </c>
      <c r="G28" s="21">
        <v>4.29</v>
      </c>
      <c r="H28" s="21">
        <v>1</v>
      </c>
      <c r="I28" s="21">
        <v>0</v>
      </c>
      <c r="J28" s="21">
        <v>0.47</v>
      </c>
      <c r="K28" s="21">
        <v>0</v>
      </c>
      <c r="L28" s="21">
        <v>0.41</v>
      </c>
      <c r="M28" s="21">
        <v>0.81</v>
      </c>
      <c r="N28" s="21">
        <f t="shared" si="19"/>
        <v>2.6900000000000013</v>
      </c>
      <c r="O28" s="22">
        <f>IFERROR(VLOOKUP(C28,'[8]17-18 Summary'!F:O,9,0),0)</f>
        <v>361391.18000000005</v>
      </c>
      <c r="P28" s="22">
        <f>IFERROR(VLOOKUP(C28,'[8]17-18 Summary'!F:O,2,0),0)</f>
        <v>228658.05</v>
      </c>
      <c r="Q28" s="22">
        <f>IFERROR(VLOOKUP(C28,'[8]17-18 Summary'!F:O,3,0),0)</f>
        <v>77056.47</v>
      </c>
      <c r="R28" s="22">
        <f>IFERROR(VLOOKUP(C28,'[8]17-18 Summary'!F:O,4,0),0)</f>
        <v>34254.410000000003</v>
      </c>
      <c r="S28" s="22">
        <f t="shared" si="20"/>
        <v>55676.660000000062</v>
      </c>
      <c r="T28" s="23"/>
      <c r="U28" s="21">
        <f t="shared" si="10"/>
        <v>14.190000000000001</v>
      </c>
      <c r="V28" s="21">
        <v>5.4</v>
      </c>
      <c r="W28" s="21">
        <v>5.5</v>
      </c>
      <c r="X28" s="21">
        <v>1</v>
      </c>
      <c r="Y28" s="21">
        <v>0</v>
      </c>
      <c r="Z28" s="21">
        <v>0.88</v>
      </c>
      <c r="AA28" s="21">
        <v>0</v>
      </c>
      <c r="AB28" s="21">
        <v>0.43</v>
      </c>
      <c r="AC28" s="21">
        <v>0.98</v>
      </c>
      <c r="AD28" s="21">
        <f t="shared" si="21"/>
        <v>3.2900000000000009</v>
      </c>
      <c r="AE28" s="22">
        <v>348272.3</v>
      </c>
      <c r="AF28" s="24">
        <v>211468.62</v>
      </c>
      <c r="AG28" s="22">
        <v>61658.09</v>
      </c>
      <c r="AH28" s="22">
        <v>0</v>
      </c>
      <c r="AI28" s="24">
        <f t="shared" si="22"/>
        <v>75145.59</v>
      </c>
      <c r="AJ28" s="24">
        <f t="shared" si="11"/>
        <v>-13118.880000000063</v>
      </c>
      <c r="AK28" s="26">
        <f t="shared" si="23"/>
        <v>-3.6301051951517081E-2</v>
      </c>
      <c r="AL28" s="27">
        <f t="shared" si="12"/>
        <v>0.41000000000000014</v>
      </c>
      <c r="AM28" s="26">
        <f t="shared" si="13"/>
        <v>2.9753265602322214E-2</v>
      </c>
      <c r="AN28" s="27">
        <f t="shared" si="14"/>
        <v>0.59999999999999964</v>
      </c>
      <c r="AO28" s="26">
        <f t="shared" si="15"/>
        <v>0.22304832713754624</v>
      </c>
      <c r="AP28" s="22">
        <f t="shared" si="16"/>
        <v>68095.245873606007</v>
      </c>
      <c r="AQ28" s="22">
        <f t="shared" si="17"/>
        <v>7050.3441263939894</v>
      </c>
      <c r="AR28" s="26">
        <f t="shared" si="24"/>
        <v>0.10353651030911001</v>
      </c>
    </row>
    <row r="29" spans="1:44">
      <c r="A29" s="18" t="s">
        <v>57</v>
      </c>
      <c r="B29" s="19" t="s">
        <v>57</v>
      </c>
      <c r="C29" s="18" t="s">
        <v>58</v>
      </c>
      <c r="D29" s="20" t="s">
        <v>4</v>
      </c>
      <c r="E29" s="21">
        <f t="shared" si="18"/>
        <v>38.31</v>
      </c>
      <c r="F29" s="21">
        <v>20.079999999999998</v>
      </c>
      <c r="G29" s="21">
        <v>14.54</v>
      </c>
      <c r="H29" s="21">
        <v>2.27</v>
      </c>
      <c r="I29" s="21">
        <v>0</v>
      </c>
      <c r="J29" s="21">
        <v>0</v>
      </c>
      <c r="K29" s="21">
        <v>0</v>
      </c>
      <c r="L29" s="21">
        <v>0.81</v>
      </c>
      <c r="M29" s="21">
        <v>0.61</v>
      </c>
      <c r="N29" s="21">
        <f t="shared" si="19"/>
        <v>3.6900000000000048</v>
      </c>
      <c r="O29" s="22">
        <f>IFERROR(VLOOKUP(C29,'[8]17-18 Summary'!F:O,9,0),0)</f>
        <v>947235.95999999763</v>
      </c>
      <c r="P29" s="22">
        <f>IFERROR(VLOOKUP(C29,'[8]17-18 Summary'!F:O,2,0),0)</f>
        <v>598393.80999999889</v>
      </c>
      <c r="Q29" s="22">
        <f>IFERROR(VLOOKUP(C29,'[8]17-18 Summary'!F:O,3,0),0)</f>
        <v>285431.0699999989</v>
      </c>
      <c r="R29" s="22">
        <f>IFERROR(VLOOKUP(C29,'[8]17-18 Summary'!F:O,4,0),0)</f>
        <v>27134.74</v>
      </c>
      <c r="S29" s="22">
        <f t="shared" si="20"/>
        <v>63411.079999999842</v>
      </c>
      <c r="T29" s="23"/>
      <c r="U29" s="21">
        <f t="shared" si="10"/>
        <v>37.25</v>
      </c>
      <c r="V29" s="21">
        <v>18.32</v>
      </c>
      <c r="W29" s="21">
        <v>14.87</v>
      </c>
      <c r="X29" s="21">
        <v>2.79</v>
      </c>
      <c r="Y29" s="21">
        <v>0</v>
      </c>
      <c r="Z29" s="21">
        <v>0</v>
      </c>
      <c r="AA29" s="21">
        <v>0</v>
      </c>
      <c r="AB29" s="21">
        <v>1.27</v>
      </c>
      <c r="AC29" s="21">
        <v>0</v>
      </c>
      <c r="AD29" s="21">
        <f t="shared" si="21"/>
        <v>4.0600000000000005</v>
      </c>
      <c r="AE29" s="22">
        <v>942479.82000000018</v>
      </c>
      <c r="AF29" s="24">
        <v>652417.82000000007</v>
      </c>
      <c r="AG29" s="22">
        <v>204984.86000000002</v>
      </c>
      <c r="AH29" s="22">
        <v>0</v>
      </c>
      <c r="AI29" s="24">
        <f t="shared" si="22"/>
        <v>85077.140000000101</v>
      </c>
      <c r="AJ29" s="24">
        <f t="shared" si="11"/>
        <v>-4756.1399999974528</v>
      </c>
      <c r="AK29" s="26">
        <f t="shared" si="23"/>
        <v>-5.0210720462908363E-3</v>
      </c>
      <c r="AL29" s="27">
        <f t="shared" si="12"/>
        <v>-1.0600000000000023</v>
      </c>
      <c r="AM29" s="26">
        <f t="shared" si="13"/>
        <v>-2.7669015922735636E-2</v>
      </c>
      <c r="AN29" s="27">
        <f t="shared" si="14"/>
        <v>0.36999999999999567</v>
      </c>
      <c r="AO29" s="26">
        <f t="shared" si="15"/>
        <v>0.1002710027100258</v>
      </c>
      <c r="AP29" s="22">
        <f t="shared" si="16"/>
        <v>69769.372574525492</v>
      </c>
      <c r="AQ29" s="22">
        <f t="shared" si="17"/>
        <v>15307.767425474609</v>
      </c>
      <c r="AR29" s="26">
        <f t="shared" si="24"/>
        <v>0.21940526137200567</v>
      </c>
    </row>
    <row r="30" spans="1:44">
      <c r="A30" s="18" t="s">
        <v>59</v>
      </c>
      <c r="B30" s="19" t="s">
        <v>59</v>
      </c>
      <c r="C30" s="18" t="s">
        <v>60</v>
      </c>
      <c r="D30" s="20" t="s">
        <v>4</v>
      </c>
      <c r="E30" s="21">
        <f t="shared" si="18"/>
        <v>106.86</v>
      </c>
      <c r="F30" s="21">
        <v>55.84</v>
      </c>
      <c r="G30" s="21">
        <v>33.07</v>
      </c>
      <c r="H30" s="21">
        <v>12.91</v>
      </c>
      <c r="I30" s="21">
        <v>0</v>
      </c>
      <c r="J30" s="21">
        <v>0</v>
      </c>
      <c r="K30" s="21">
        <v>0</v>
      </c>
      <c r="L30" s="21">
        <v>2</v>
      </c>
      <c r="M30" s="21">
        <v>3.04</v>
      </c>
      <c r="N30" s="21">
        <f t="shared" si="19"/>
        <v>17.949999999999996</v>
      </c>
      <c r="O30" s="22">
        <f>IFERROR(VLOOKUP(C30,'[8]17-18 Summary'!F:O,9,0),0)</f>
        <v>2770537.6499999966</v>
      </c>
      <c r="P30" s="22">
        <f>IFERROR(VLOOKUP(C30,'[8]17-18 Summary'!F:O,2,0),0)</f>
        <v>1763413.4999999991</v>
      </c>
      <c r="Q30" s="22">
        <f>IFERROR(VLOOKUP(C30,'[8]17-18 Summary'!F:O,3,0),0)</f>
        <v>666395.87999999884</v>
      </c>
      <c r="R30" s="22">
        <f>IFERROR(VLOOKUP(C30,'[8]17-18 Summary'!F:O,4,0),0)</f>
        <v>157495.27999999901</v>
      </c>
      <c r="S30" s="22">
        <f t="shared" si="20"/>
        <v>340728.26999999874</v>
      </c>
      <c r="T30" s="23"/>
      <c r="U30" s="21">
        <f t="shared" si="10"/>
        <v>108.94</v>
      </c>
      <c r="V30" s="21">
        <v>56.2</v>
      </c>
      <c r="W30" s="21">
        <v>36.770000000000003</v>
      </c>
      <c r="X30" s="21">
        <v>11.34</v>
      </c>
      <c r="Y30" s="21">
        <v>0</v>
      </c>
      <c r="Z30" s="21">
        <v>0</v>
      </c>
      <c r="AA30" s="21">
        <v>0</v>
      </c>
      <c r="AB30" s="21">
        <v>2</v>
      </c>
      <c r="AC30" s="21">
        <v>2.63</v>
      </c>
      <c r="AD30" s="21">
        <f t="shared" si="21"/>
        <v>15.969999999999992</v>
      </c>
      <c r="AE30" s="22">
        <v>2923290.0100000002</v>
      </c>
      <c r="AF30" s="24">
        <v>1950254.62</v>
      </c>
      <c r="AG30" s="22">
        <v>636039.78</v>
      </c>
      <c r="AH30" s="22">
        <v>0</v>
      </c>
      <c r="AI30" s="25">
        <f t="shared" si="22"/>
        <v>336995.6100000001</v>
      </c>
      <c r="AJ30" s="24">
        <f t="shared" si="11"/>
        <v>152752.36000000359</v>
      </c>
      <c r="AK30" s="26">
        <f t="shared" si="23"/>
        <v>5.5134554839925666E-2</v>
      </c>
      <c r="AL30" s="27">
        <f t="shared" si="12"/>
        <v>2.0799999999999983</v>
      </c>
      <c r="AM30" s="26">
        <f t="shared" si="13"/>
        <v>1.9464720194647185E-2</v>
      </c>
      <c r="AN30" s="27">
        <f t="shared" si="14"/>
        <v>-1.980000000000004</v>
      </c>
      <c r="AO30" s="26">
        <f t="shared" si="15"/>
        <v>-0.11030640668523702</v>
      </c>
      <c r="AP30" s="22">
        <f t="shared" si="16"/>
        <v>303143.75888022163</v>
      </c>
      <c r="AQ30" s="28">
        <f t="shared" si="17"/>
        <v>33851.851119778468</v>
      </c>
      <c r="AR30" s="26">
        <f t="shared" si="24"/>
        <v>0.11166929922893129</v>
      </c>
    </row>
    <row r="31" spans="1:44">
      <c r="A31" s="18" t="s">
        <v>61</v>
      </c>
      <c r="B31" s="19" t="s">
        <v>62</v>
      </c>
      <c r="C31" s="18" t="s">
        <v>63</v>
      </c>
      <c r="D31" s="20" t="s">
        <v>4</v>
      </c>
      <c r="E31" s="21">
        <f t="shared" si="18"/>
        <v>44.83</v>
      </c>
      <c r="F31" s="21">
        <v>23.6</v>
      </c>
      <c r="G31" s="21">
        <v>10.72</v>
      </c>
      <c r="H31" s="21">
        <v>2.81</v>
      </c>
      <c r="I31" s="21">
        <v>0</v>
      </c>
      <c r="J31" s="21">
        <v>2.2599999999999998</v>
      </c>
      <c r="K31" s="21">
        <v>0.78</v>
      </c>
      <c r="L31" s="21">
        <v>1</v>
      </c>
      <c r="M31" s="21">
        <v>3.66</v>
      </c>
      <c r="N31" s="21">
        <f t="shared" si="19"/>
        <v>10.509999999999996</v>
      </c>
      <c r="O31" s="22">
        <f>IFERROR(VLOOKUP(C31,'[8]17-18 Summary'!F:O,9,0),0)</f>
        <v>1371306.5099999993</v>
      </c>
      <c r="P31" s="22">
        <f>IFERROR(VLOOKUP(C31,'[8]17-18 Summary'!F:O,2,0),0)</f>
        <v>892195.80999999982</v>
      </c>
      <c r="Q31" s="22">
        <f>IFERROR(VLOOKUP(C31,'[8]17-18 Summary'!F:O,3,0),0)</f>
        <v>283754.18</v>
      </c>
      <c r="R31" s="22">
        <f>IFERROR(VLOOKUP(C31,'[8]17-18 Summary'!F:O,4,0),0)</f>
        <v>70836.239999999903</v>
      </c>
      <c r="S31" s="22">
        <f t="shared" si="20"/>
        <v>195356.51999999949</v>
      </c>
      <c r="T31" s="23"/>
      <c r="U31" s="21">
        <f t="shared" si="10"/>
        <v>50.910000000000004</v>
      </c>
      <c r="V31" s="21">
        <v>23.68</v>
      </c>
      <c r="W31" s="21">
        <v>15.8</v>
      </c>
      <c r="X31" s="21">
        <v>4.3600000000000003</v>
      </c>
      <c r="Y31" s="21">
        <v>0</v>
      </c>
      <c r="Z31" s="21">
        <v>2.33</v>
      </c>
      <c r="AA31" s="21">
        <v>0.77</v>
      </c>
      <c r="AB31" s="21">
        <v>1</v>
      </c>
      <c r="AC31" s="21">
        <v>2.97</v>
      </c>
      <c r="AD31" s="21">
        <f t="shared" si="21"/>
        <v>11.430000000000003</v>
      </c>
      <c r="AE31" s="22">
        <v>1440703.71</v>
      </c>
      <c r="AF31" s="24">
        <v>959877.09</v>
      </c>
      <c r="AG31" s="22">
        <v>269613.56</v>
      </c>
      <c r="AH31" s="22">
        <v>0</v>
      </c>
      <c r="AI31" s="25">
        <f t="shared" si="22"/>
        <v>211213.06</v>
      </c>
      <c r="AJ31" s="24">
        <f t="shared" si="11"/>
        <v>69397.200000000652</v>
      </c>
      <c r="AK31" s="26">
        <f t="shared" si="23"/>
        <v>5.0606629148140403E-2</v>
      </c>
      <c r="AL31" s="27">
        <f t="shared" si="12"/>
        <v>6.0800000000000054</v>
      </c>
      <c r="AM31" s="26">
        <f t="shared" si="13"/>
        <v>0.13562346642873088</v>
      </c>
      <c r="AN31" s="27">
        <f t="shared" si="14"/>
        <v>0.92000000000000703</v>
      </c>
      <c r="AO31" s="26">
        <f t="shared" si="15"/>
        <v>8.7535680304472632E-2</v>
      </c>
      <c r="AP31" s="22">
        <f t="shared" si="16"/>
        <v>212457.18588011377</v>
      </c>
      <c r="AQ31" s="22">
        <f t="shared" si="17"/>
        <v>-1244.1258801137737</v>
      </c>
      <c r="AR31" s="26">
        <f t="shared" si="24"/>
        <v>-5.8558898582786196E-3</v>
      </c>
    </row>
    <row r="32" spans="1:44">
      <c r="A32" s="18" t="s">
        <v>64</v>
      </c>
      <c r="B32" s="19" t="s">
        <v>65</v>
      </c>
      <c r="C32" s="18" t="s">
        <v>66</v>
      </c>
      <c r="D32" s="20" t="s">
        <v>4</v>
      </c>
      <c r="E32" s="21">
        <f t="shared" si="18"/>
        <v>19.709999999999997</v>
      </c>
      <c r="F32" s="21">
        <v>5.8</v>
      </c>
      <c r="G32" s="21">
        <v>10.199999999999999</v>
      </c>
      <c r="H32" s="21">
        <v>1.7</v>
      </c>
      <c r="I32" s="21">
        <v>0</v>
      </c>
      <c r="J32" s="21">
        <v>0.74</v>
      </c>
      <c r="K32" s="21">
        <v>0</v>
      </c>
      <c r="L32" s="21">
        <v>0.59</v>
      </c>
      <c r="M32" s="21">
        <v>0.68</v>
      </c>
      <c r="N32" s="21">
        <f t="shared" si="19"/>
        <v>3.7099999999999973</v>
      </c>
      <c r="O32" s="22">
        <f>IFERROR(VLOOKUP(C32,'[8]17-18 Summary'!F:O,9,0),0)</f>
        <v>503732.71999999782</v>
      </c>
      <c r="P32" s="22">
        <f>IFERROR(VLOOKUP(C32,'[8]17-18 Summary'!F:O,2,0),0)</f>
        <v>198567.4699999989</v>
      </c>
      <c r="Q32" s="22">
        <f>IFERROR(VLOOKUP(C32,'[8]17-18 Summary'!F:O,3,0),0)</f>
        <v>233143.65999999898</v>
      </c>
      <c r="R32" s="22">
        <f>IFERROR(VLOOKUP(C32,'[8]17-18 Summary'!F:O,4,0),0)</f>
        <v>35705.61</v>
      </c>
      <c r="S32" s="22">
        <f t="shared" si="20"/>
        <v>72021.589999999967</v>
      </c>
      <c r="T32" s="23"/>
      <c r="U32" s="21">
        <f t="shared" si="10"/>
        <v>19.169999999999995</v>
      </c>
      <c r="V32" s="21">
        <v>6.09</v>
      </c>
      <c r="W32" s="21">
        <v>9.92</v>
      </c>
      <c r="X32" s="21">
        <v>1.4</v>
      </c>
      <c r="Y32" s="21">
        <v>0</v>
      </c>
      <c r="Z32" s="21">
        <v>0.74</v>
      </c>
      <c r="AA32" s="21">
        <v>0</v>
      </c>
      <c r="AB32" s="21">
        <v>0.59</v>
      </c>
      <c r="AC32" s="21">
        <v>0.43</v>
      </c>
      <c r="AD32" s="21">
        <f t="shared" si="21"/>
        <v>3.1599999999999948</v>
      </c>
      <c r="AE32" s="22">
        <v>517302.42</v>
      </c>
      <c r="AF32" s="24">
        <v>241997.34000000003</v>
      </c>
      <c r="AG32" s="22">
        <v>204901.08000000005</v>
      </c>
      <c r="AH32" s="22">
        <v>0</v>
      </c>
      <c r="AI32" s="24">
        <f t="shared" si="22"/>
        <v>70403.999999999913</v>
      </c>
      <c r="AJ32" s="24">
        <f t="shared" si="11"/>
        <v>13569.700000002165</v>
      </c>
      <c r="AK32" s="26">
        <f t="shared" si="23"/>
        <v>2.6938293784057196E-2</v>
      </c>
      <c r="AL32" s="27">
        <f t="shared" si="12"/>
        <v>-0.5400000000000027</v>
      </c>
      <c r="AM32" s="26">
        <f t="shared" si="13"/>
        <v>-2.7397260273972743E-2</v>
      </c>
      <c r="AN32" s="27">
        <f t="shared" si="14"/>
        <v>-0.55000000000000249</v>
      </c>
      <c r="AO32" s="26">
        <f t="shared" si="15"/>
        <v>-0.14824797843665846</v>
      </c>
      <c r="AP32" s="22">
        <f t="shared" si="16"/>
        <v>61344.534878706123</v>
      </c>
      <c r="AQ32" s="22">
        <f t="shared" si="17"/>
        <v>9059.4651212937897</v>
      </c>
      <c r="AR32" s="26">
        <f t="shared" si="24"/>
        <v>0.14768169877246076</v>
      </c>
    </row>
    <row r="33" spans="1:44">
      <c r="A33" s="18" t="s">
        <v>67</v>
      </c>
      <c r="B33" s="19" t="s">
        <v>68</v>
      </c>
      <c r="C33" s="18" t="s">
        <v>69</v>
      </c>
      <c r="D33" s="20" t="s">
        <v>4</v>
      </c>
      <c r="E33" s="21">
        <f t="shared" si="18"/>
        <v>4.0199999999999996</v>
      </c>
      <c r="F33" s="21">
        <v>2</v>
      </c>
      <c r="G33" s="21">
        <v>1.18</v>
      </c>
      <c r="H33" s="21">
        <v>0.5</v>
      </c>
      <c r="I33" s="21">
        <v>0</v>
      </c>
      <c r="J33" s="21">
        <v>0</v>
      </c>
      <c r="K33" s="21">
        <v>0</v>
      </c>
      <c r="L33" s="21">
        <v>0</v>
      </c>
      <c r="M33" s="21">
        <v>0.34</v>
      </c>
      <c r="N33" s="21">
        <f t="shared" si="19"/>
        <v>0.83999999999999964</v>
      </c>
      <c r="O33" s="22">
        <f>IFERROR(VLOOKUP(C33,'[8]17-18 Summary'!F:O,9,0),0)</f>
        <v>143632.74999999991</v>
      </c>
      <c r="P33" s="22">
        <f>IFERROR(VLOOKUP(C33,'[8]17-18 Summary'!F:O,2,0),0)</f>
        <v>100820.67999999991</v>
      </c>
      <c r="Q33" s="22">
        <f>IFERROR(VLOOKUP(C33,'[8]17-18 Summary'!F:O,3,0),0)</f>
        <v>21840.42</v>
      </c>
      <c r="R33" s="22">
        <f>IFERROR(VLOOKUP(C33,'[8]17-18 Summary'!F:O,4,0),0)</f>
        <v>16012.5</v>
      </c>
      <c r="S33" s="22">
        <f t="shared" si="20"/>
        <v>20971.650000000009</v>
      </c>
      <c r="T33" s="23"/>
      <c r="U33" s="21">
        <f t="shared" si="10"/>
        <v>2.02</v>
      </c>
      <c r="V33" s="21">
        <v>0</v>
      </c>
      <c r="W33" s="21">
        <v>1.18</v>
      </c>
      <c r="X33" s="21">
        <v>0.5</v>
      </c>
      <c r="Y33" s="21">
        <v>0</v>
      </c>
      <c r="Z33" s="21">
        <v>0</v>
      </c>
      <c r="AA33" s="21">
        <v>0</v>
      </c>
      <c r="AB33" s="21">
        <v>0</v>
      </c>
      <c r="AC33" s="21">
        <v>0.34</v>
      </c>
      <c r="AD33" s="21">
        <f t="shared" si="21"/>
        <v>0.84000000000000008</v>
      </c>
      <c r="AE33" s="22">
        <v>80043.539999999994</v>
      </c>
      <c r="AF33" s="24">
        <v>48262.01</v>
      </c>
      <c r="AG33" s="22">
        <v>19583.349999999999</v>
      </c>
      <c r="AH33" s="22">
        <v>0</v>
      </c>
      <c r="AI33" s="24">
        <f t="shared" si="22"/>
        <v>12198.179999999993</v>
      </c>
      <c r="AJ33" s="24">
        <f t="shared" si="11"/>
        <v>-63589.209999999919</v>
      </c>
      <c r="AK33" s="26">
        <f t="shared" si="23"/>
        <v>-0.44272082794487999</v>
      </c>
      <c r="AL33" s="27">
        <f t="shared" si="12"/>
        <v>-1.9999999999999996</v>
      </c>
      <c r="AM33" s="26">
        <f t="shared" si="13"/>
        <v>-0.49751243781094523</v>
      </c>
      <c r="AN33" s="27">
        <f t="shared" si="14"/>
        <v>0</v>
      </c>
      <c r="AO33" s="26">
        <f t="shared" si="15"/>
        <v>0</v>
      </c>
      <c r="AP33" s="22">
        <f t="shared" si="16"/>
        <v>20971.65000000002</v>
      </c>
      <c r="AQ33" s="22">
        <f t="shared" si="17"/>
        <v>-8773.4700000000266</v>
      </c>
      <c r="AR33" s="26">
        <f t="shared" si="24"/>
        <v>-0.41834905694115715</v>
      </c>
    </row>
    <row r="34" spans="1:44">
      <c r="A34" s="18" t="s">
        <v>70</v>
      </c>
      <c r="B34" s="19" t="s">
        <v>71</v>
      </c>
      <c r="C34" s="18" t="s">
        <v>72</v>
      </c>
      <c r="D34" s="20" t="s">
        <v>4</v>
      </c>
      <c r="E34" s="21">
        <f t="shared" si="18"/>
        <v>51.040000000000006</v>
      </c>
      <c r="F34" s="21">
        <v>24.9</v>
      </c>
      <c r="G34" s="21">
        <v>17.8</v>
      </c>
      <c r="H34" s="21">
        <v>2.57</v>
      </c>
      <c r="I34" s="21">
        <v>0</v>
      </c>
      <c r="J34" s="21">
        <v>1.35</v>
      </c>
      <c r="K34" s="21">
        <v>0</v>
      </c>
      <c r="L34" s="21">
        <v>1</v>
      </c>
      <c r="M34" s="21">
        <v>3.42</v>
      </c>
      <c r="N34" s="21">
        <f t="shared" si="19"/>
        <v>8.340000000000007</v>
      </c>
      <c r="O34" s="22">
        <f>IFERROR(VLOOKUP(C34,'[8]17-18 Summary'!F:O,9,0),0)</f>
        <v>1376125.7199999997</v>
      </c>
      <c r="P34" s="22">
        <f>IFERROR(VLOOKUP(C34,'[8]17-18 Summary'!F:O,2,0),0)</f>
        <v>798773.02999999991</v>
      </c>
      <c r="Q34" s="22">
        <f>IFERROR(VLOOKUP(C34,'[8]17-18 Summary'!F:O,3,0),0)</f>
        <v>405598.68999999989</v>
      </c>
      <c r="R34" s="22">
        <f>IFERROR(VLOOKUP(C34,'[8]17-18 Summary'!F:O,4,0),0)</f>
        <v>80501.210000000006</v>
      </c>
      <c r="S34" s="22">
        <f t="shared" si="20"/>
        <v>171753.99999999994</v>
      </c>
      <c r="T34" s="23"/>
      <c r="U34" s="21">
        <f t="shared" si="10"/>
        <v>45.390000000000008</v>
      </c>
      <c r="V34" s="21">
        <v>19.2</v>
      </c>
      <c r="W34" s="21">
        <v>19.75</v>
      </c>
      <c r="X34" s="21">
        <v>2.57</v>
      </c>
      <c r="Y34" s="21">
        <v>0</v>
      </c>
      <c r="Z34" s="21">
        <v>0.81</v>
      </c>
      <c r="AA34" s="21">
        <v>0</v>
      </c>
      <c r="AB34" s="21">
        <v>1</v>
      </c>
      <c r="AC34" s="21">
        <v>2.06</v>
      </c>
      <c r="AD34" s="21">
        <f t="shared" si="21"/>
        <v>6.4400000000000084</v>
      </c>
      <c r="AE34" s="22">
        <v>1209393.1700000002</v>
      </c>
      <c r="AF34" s="24">
        <v>733778.46</v>
      </c>
      <c r="AG34" s="22">
        <v>335562.44000000006</v>
      </c>
      <c r="AH34" s="22">
        <v>0</v>
      </c>
      <c r="AI34" s="25">
        <f t="shared" si="22"/>
        <v>140052.27000000014</v>
      </c>
      <c r="AJ34" s="24">
        <f t="shared" si="11"/>
        <v>-166732.54999999958</v>
      </c>
      <c r="AK34" s="26">
        <f t="shared" si="23"/>
        <v>-0.12116084132196847</v>
      </c>
      <c r="AL34" s="27">
        <f t="shared" si="12"/>
        <v>-5.6499999999999986</v>
      </c>
      <c r="AM34" s="26">
        <f t="shared" si="13"/>
        <v>-0.11069749216300936</v>
      </c>
      <c r="AN34" s="27">
        <f t="shared" si="14"/>
        <v>-1.8999999999999986</v>
      </c>
      <c r="AO34" s="26">
        <f t="shared" si="15"/>
        <v>-0.22781774580335695</v>
      </c>
      <c r="AP34" s="22">
        <f t="shared" si="16"/>
        <v>132625.39088729018</v>
      </c>
      <c r="AQ34" s="22">
        <f t="shared" si="17"/>
        <v>7426.8791127099539</v>
      </c>
      <c r="AR34" s="26">
        <f t="shared" si="24"/>
        <v>5.5998923456682455E-2</v>
      </c>
    </row>
    <row r="35" spans="1:44">
      <c r="A35" s="18" t="s">
        <v>73</v>
      </c>
      <c r="B35" s="19" t="s">
        <v>74</v>
      </c>
      <c r="C35" s="18" t="s">
        <v>75</v>
      </c>
      <c r="D35" s="20" t="s">
        <v>4</v>
      </c>
      <c r="E35" s="21">
        <f t="shared" si="18"/>
        <v>19</v>
      </c>
      <c r="F35" s="21">
        <v>7.22</v>
      </c>
      <c r="G35" s="21">
        <v>6.73</v>
      </c>
      <c r="H35" s="21">
        <v>1.24</v>
      </c>
      <c r="I35" s="21">
        <v>0</v>
      </c>
      <c r="J35" s="21">
        <v>1.01</v>
      </c>
      <c r="K35" s="21">
        <v>0</v>
      </c>
      <c r="L35" s="21">
        <v>0.76</v>
      </c>
      <c r="M35" s="21">
        <v>2.04</v>
      </c>
      <c r="N35" s="21">
        <f t="shared" si="19"/>
        <v>5.0500000000000007</v>
      </c>
      <c r="O35" s="22">
        <f>IFERROR(VLOOKUP(C35,'[8]17-18 Summary'!F:O,9,0),0)</f>
        <v>535330.97999999975</v>
      </c>
      <c r="P35" s="22">
        <f>IFERROR(VLOOKUP(C35,'[8]17-18 Summary'!F:O,2,0),0)</f>
        <v>286424.43</v>
      </c>
      <c r="Q35" s="22">
        <f>IFERROR(VLOOKUP(C35,'[8]17-18 Summary'!F:O,3,0),0)</f>
        <v>138816.50999999989</v>
      </c>
      <c r="R35" s="22">
        <f>IFERROR(VLOOKUP(C35,'[8]17-18 Summary'!F:O,4,0),0)</f>
        <v>55658.729999999989</v>
      </c>
      <c r="S35" s="22">
        <f t="shared" si="20"/>
        <v>110090.03999999986</v>
      </c>
      <c r="T35" s="23"/>
      <c r="U35" s="21">
        <f t="shared" si="10"/>
        <v>20.090000000000003</v>
      </c>
      <c r="V35" s="21">
        <v>7.1</v>
      </c>
      <c r="W35" s="21">
        <v>7.49</v>
      </c>
      <c r="X35" s="21">
        <v>1.24</v>
      </c>
      <c r="Y35" s="21">
        <v>0</v>
      </c>
      <c r="Z35" s="21">
        <v>1.01</v>
      </c>
      <c r="AA35" s="21">
        <v>0</v>
      </c>
      <c r="AB35" s="21">
        <v>0.76</v>
      </c>
      <c r="AC35" s="21">
        <v>2.4900000000000002</v>
      </c>
      <c r="AD35" s="21">
        <f t="shared" si="21"/>
        <v>5.5000000000000036</v>
      </c>
      <c r="AE35" s="22">
        <v>525280.99000000011</v>
      </c>
      <c r="AF35" s="24">
        <v>291602.59000000008</v>
      </c>
      <c r="AG35" s="22">
        <v>128654.1</v>
      </c>
      <c r="AH35" s="22">
        <v>0</v>
      </c>
      <c r="AI35" s="24">
        <f t="shared" si="22"/>
        <v>105024.30000000002</v>
      </c>
      <c r="AJ35" s="24">
        <f t="shared" si="11"/>
        <v>-10049.989999999641</v>
      </c>
      <c r="AK35" s="26">
        <f t="shared" si="23"/>
        <v>-1.8773413785990203E-2</v>
      </c>
      <c r="AL35" s="27">
        <f t="shared" si="12"/>
        <v>1.0900000000000034</v>
      </c>
      <c r="AM35" s="26">
        <f t="shared" si="13"/>
        <v>5.7368421052631756E-2</v>
      </c>
      <c r="AN35" s="27">
        <f t="shared" si="14"/>
        <v>0.45000000000000284</v>
      </c>
      <c r="AO35" s="26">
        <f t="shared" si="15"/>
        <v>8.910891089108966E-2</v>
      </c>
      <c r="AP35" s="22">
        <f t="shared" si="16"/>
        <v>119900.04356435635</v>
      </c>
      <c r="AQ35" s="22">
        <f t="shared" si="17"/>
        <v>-14875.743564356337</v>
      </c>
      <c r="AR35" s="26">
        <f t="shared" si="24"/>
        <v>-0.12406787455729139</v>
      </c>
    </row>
    <row r="36" spans="1:44">
      <c r="A36" s="18" t="s">
        <v>76</v>
      </c>
      <c r="B36" s="19" t="s">
        <v>76</v>
      </c>
      <c r="C36" s="18" t="s">
        <v>77</v>
      </c>
      <c r="D36" s="20" t="s">
        <v>4</v>
      </c>
      <c r="E36" s="21">
        <f t="shared" si="18"/>
        <v>44.87</v>
      </c>
      <c r="F36" s="21">
        <v>18.5</v>
      </c>
      <c r="G36" s="21">
        <v>18.11</v>
      </c>
      <c r="H36" s="21">
        <v>4.72</v>
      </c>
      <c r="I36" s="21">
        <v>0</v>
      </c>
      <c r="J36" s="21">
        <v>1.22</v>
      </c>
      <c r="K36" s="21">
        <v>0</v>
      </c>
      <c r="L36" s="21">
        <v>1</v>
      </c>
      <c r="M36" s="21">
        <v>1.32</v>
      </c>
      <c r="N36" s="21">
        <f t="shared" si="19"/>
        <v>8.259999999999998</v>
      </c>
      <c r="O36" s="22">
        <f>IFERROR(VLOOKUP(C36,'[8]17-18 Summary'!F:O,9,0),0)</f>
        <v>1236347.5599999991</v>
      </c>
      <c r="P36" s="22">
        <f>IFERROR(VLOOKUP(C36,'[8]17-18 Summary'!F:O,2,0),0)</f>
        <v>661769.52</v>
      </c>
      <c r="Q36" s="22">
        <f>IFERROR(VLOOKUP(C36,'[8]17-18 Summary'!F:O,3,0),0)</f>
        <v>392713.09999999905</v>
      </c>
      <c r="R36" s="22">
        <f>IFERROR(VLOOKUP(C36,'[8]17-18 Summary'!F:O,4,0),0)</f>
        <v>76554.710000000006</v>
      </c>
      <c r="S36" s="22">
        <f t="shared" si="20"/>
        <v>181864.94000000006</v>
      </c>
      <c r="T36" s="23"/>
      <c r="U36" s="21">
        <f t="shared" si="10"/>
        <v>37.610000000000007</v>
      </c>
      <c r="V36" s="21">
        <v>16.600000000000001</v>
      </c>
      <c r="W36" s="21">
        <v>13.59</v>
      </c>
      <c r="X36" s="21">
        <v>3.68</v>
      </c>
      <c r="Y36" s="21">
        <v>0</v>
      </c>
      <c r="Z36" s="21">
        <v>1.49</v>
      </c>
      <c r="AA36" s="21">
        <v>0</v>
      </c>
      <c r="AB36" s="21">
        <v>1</v>
      </c>
      <c r="AC36" s="21">
        <v>1.25</v>
      </c>
      <c r="AD36" s="21">
        <f t="shared" si="21"/>
        <v>7.4200000000000053</v>
      </c>
      <c r="AE36" s="22">
        <v>1145673.4100000004</v>
      </c>
      <c r="AF36" s="24">
        <v>698496.09000000008</v>
      </c>
      <c r="AG36" s="22">
        <v>302815.48</v>
      </c>
      <c r="AH36" s="22">
        <v>0</v>
      </c>
      <c r="AI36" s="25">
        <f t="shared" si="22"/>
        <v>144361.84000000032</v>
      </c>
      <c r="AJ36" s="24">
        <f t="shared" si="11"/>
        <v>-90674.149999998743</v>
      </c>
      <c r="AK36" s="26">
        <f t="shared" si="23"/>
        <v>-7.3340339669533391E-2</v>
      </c>
      <c r="AL36" s="27">
        <f t="shared" si="12"/>
        <v>-7.2599999999999909</v>
      </c>
      <c r="AM36" s="26">
        <f t="shared" si="13"/>
        <v>-0.16180075774459529</v>
      </c>
      <c r="AN36" s="27">
        <f t="shared" si="14"/>
        <v>-0.83999999999999275</v>
      </c>
      <c r="AO36" s="26">
        <f t="shared" si="15"/>
        <v>-0.10169491525423643</v>
      </c>
      <c r="AP36" s="22">
        <f t="shared" si="16"/>
        <v>163370.20033898324</v>
      </c>
      <c r="AQ36" s="22">
        <f t="shared" si="17"/>
        <v>-19008.360338982922</v>
      </c>
      <c r="AR36" s="26">
        <f t="shared" si="24"/>
        <v>-0.11635145393432664</v>
      </c>
    </row>
    <row r="37" spans="1:44">
      <c r="A37" s="18" t="s">
        <v>78</v>
      </c>
      <c r="B37" s="19" t="s">
        <v>79</v>
      </c>
      <c r="C37" s="18" t="s">
        <v>80</v>
      </c>
      <c r="D37" s="20" t="s">
        <v>4</v>
      </c>
      <c r="E37" s="21">
        <f t="shared" si="18"/>
        <v>43.890000000000008</v>
      </c>
      <c r="F37" s="21">
        <v>19.8</v>
      </c>
      <c r="G37" s="21">
        <v>14.06</v>
      </c>
      <c r="H37" s="21">
        <v>3.85</v>
      </c>
      <c r="I37" s="21">
        <v>0</v>
      </c>
      <c r="J37" s="21">
        <v>2.16</v>
      </c>
      <c r="K37" s="21">
        <v>0</v>
      </c>
      <c r="L37" s="21">
        <v>0.95</v>
      </c>
      <c r="M37" s="21">
        <v>3.07</v>
      </c>
      <c r="N37" s="21">
        <f t="shared" si="19"/>
        <v>10.030000000000006</v>
      </c>
      <c r="O37" s="22">
        <f>IFERROR(VLOOKUP(C37,'[8]17-18 Summary'!F:O,9,0),0)</f>
        <v>1333781.9399999988</v>
      </c>
      <c r="P37" s="22">
        <f>IFERROR(VLOOKUP(C37,'[8]17-18 Summary'!F:O,2,0),0)</f>
        <v>808093.83999999892</v>
      </c>
      <c r="Q37" s="22">
        <f>IFERROR(VLOOKUP(C37,'[8]17-18 Summary'!F:O,3,0),0)</f>
        <v>317693.42999999993</v>
      </c>
      <c r="R37" s="22">
        <f>IFERROR(VLOOKUP(C37,'[8]17-18 Summary'!F:O,4,0),0)</f>
        <v>95513.290000000008</v>
      </c>
      <c r="S37" s="22">
        <f t="shared" si="20"/>
        <v>207994.66999999993</v>
      </c>
      <c r="T37" s="23"/>
      <c r="U37" s="21">
        <f t="shared" si="10"/>
        <v>45.210000000000008</v>
      </c>
      <c r="V37" s="21">
        <v>21.34</v>
      </c>
      <c r="W37" s="21">
        <v>13.47</v>
      </c>
      <c r="X37" s="21">
        <v>3.93</v>
      </c>
      <c r="Y37" s="21">
        <v>0</v>
      </c>
      <c r="Z37" s="21">
        <v>2.0299999999999998</v>
      </c>
      <c r="AA37" s="21">
        <v>0</v>
      </c>
      <c r="AB37" s="21">
        <v>0.95</v>
      </c>
      <c r="AC37" s="21">
        <v>3.49</v>
      </c>
      <c r="AD37" s="21">
        <f t="shared" si="21"/>
        <v>10.400000000000007</v>
      </c>
      <c r="AE37" s="22">
        <v>1329262.2999999998</v>
      </c>
      <c r="AF37" s="24">
        <v>839056.59</v>
      </c>
      <c r="AG37" s="22">
        <v>278854.53999999998</v>
      </c>
      <c r="AH37" s="22">
        <v>0</v>
      </c>
      <c r="AI37" s="25">
        <f t="shared" si="22"/>
        <v>211351.16999999987</v>
      </c>
      <c r="AJ37" s="24">
        <f t="shared" si="11"/>
        <v>-4519.6399999989662</v>
      </c>
      <c r="AK37" s="26">
        <f t="shared" si="23"/>
        <v>-3.3885898919871192E-3</v>
      </c>
      <c r="AL37" s="27">
        <f t="shared" si="12"/>
        <v>1.3200000000000003</v>
      </c>
      <c r="AM37" s="26">
        <f t="shared" si="13"/>
        <v>3.0075187969924814E-2</v>
      </c>
      <c r="AN37" s="27">
        <f t="shared" si="14"/>
        <v>0.37000000000000099</v>
      </c>
      <c r="AO37" s="26">
        <f t="shared" si="15"/>
        <v>3.6889332003988112E-2</v>
      </c>
      <c r="AP37" s="22">
        <f t="shared" si="16"/>
        <v>215667.45443668988</v>
      </c>
      <c r="AQ37" s="22">
        <f t="shared" si="17"/>
        <v>-4316.2844366900099</v>
      </c>
      <c r="AR37" s="26">
        <f t="shared" si="24"/>
        <v>-2.0013610528134062E-2</v>
      </c>
    </row>
    <row r="38" spans="1:44">
      <c r="A38" s="18" t="s">
        <v>81</v>
      </c>
      <c r="B38" s="19" t="s">
        <v>82</v>
      </c>
      <c r="C38" s="18" t="s">
        <v>83</v>
      </c>
      <c r="D38" s="20" t="s">
        <v>4</v>
      </c>
      <c r="E38" s="21">
        <f t="shared" si="18"/>
        <v>29.9</v>
      </c>
      <c r="F38" s="21">
        <v>13.3</v>
      </c>
      <c r="G38" s="21">
        <v>11.31</v>
      </c>
      <c r="H38" s="21">
        <v>1.49</v>
      </c>
      <c r="I38" s="21">
        <v>0</v>
      </c>
      <c r="J38" s="21">
        <v>0.52</v>
      </c>
      <c r="K38" s="21">
        <v>0</v>
      </c>
      <c r="L38" s="21">
        <v>0.95</v>
      </c>
      <c r="M38" s="21">
        <v>2.33</v>
      </c>
      <c r="N38" s="21">
        <f t="shared" si="19"/>
        <v>5.2899999999999974</v>
      </c>
      <c r="O38" s="22">
        <f>IFERROR(VLOOKUP(C38,'[8]17-18 Summary'!F:O,9,0),0)</f>
        <v>853801.99999999767</v>
      </c>
      <c r="P38" s="22">
        <f>IFERROR(VLOOKUP(C38,'[8]17-18 Summary'!F:O,2,0),0)</f>
        <v>514466.26999999897</v>
      </c>
      <c r="Q38" s="22">
        <f>IFERROR(VLOOKUP(C38,'[8]17-18 Summary'!F:O,3,0),0)</f>
        <v>224592.78999999887</v>
      </c>
      <c r="R38" s="22">
        <f>IFERROR(VLOOKUP(C38,'[8]17-18 Summary'!F:O,4,0),0)</f>
        <v>41250.31</v>
      </c>
      <c r="S38" s="22">
        <f t="shared" si="20"/>
        <v>114742.93999999983</v>
      </c>
      <c r="T38" s="23"/>
      <c r="U38" s="21">
        <f t="shared" si="10"/>
        <v>27.97</v>
      </c>
      <c r="V38" s="21">
        <v>12</v>
      </c>
      <c r="W38" s="21">
        <v>10.3</v>
      </c>
      <c r="X38" s="21">
        <v>2</v>
      </c>
      <c r="Y38" s="21">
        <v>0</v>
      </c>
      <c r="Z38" s="21">
        <v>0.52</v>
      </c>
      <c r="AA38" s="21">
        <v>0</v>
      </c>
      <c r="AB38" s="21">
        <v>0.95</v>
      </c>
      <c r="AC38" s="21">
        <v>2.2000000000000002</v>
      </c>
      <c r="AD38" s="21">
        <f t="shared" si="21"/>
        <v>5.6699999999999982</v>
      </c>
      <c r="AE38" s="22">
        <v>777783.1399999999</v>
      </c>
      <c r="AF38" s="24">
        <v>518907.74999999988</v>
      </c>
      <c r="AG38" s="22">
        <v>142151.20000000004</v>
      </c>
      <c r="AH38" s="22">
        <v>0</v>
      </c>
      <c r="AI38" s="25">
        <f t="shared" si="22"/>
        <v>116724.18999999997</v>
      </c>
      <c r="AJ38" s="24">
        <f t="shared" si="11"/>
        <v>-76018.859999997774</v>
      </c>
      <c r="AK38" s="26">
        <f t="shared" si="23"/>
        <v>-8.9035701485822225E-2</v>
      </c>
      <c r="AL38" s="27">
        <f t="shared" si="12"/>
        <v>-1.9299999999999997</v>
      </c>
      <c r="AM38" s="26">
        <f t="shared" si="13"/>
        <v>-6.4548494983277582E-2</v>
      </c>
      <c r="AN38" s="27">
        <f t="shared" si="14"/>
        <v>0.38000000000000078</v>
      </c>
      <c r="AO38" s="26">
        <f t="shared" si="15"/>
        <v>7.1833648393194893E-2</v>
      </c>
      <c r="AP38" s="22">
        <f t="shared" si="16"/>
        <v>122985.34400756127</v>
      </c>
      <c r="AQ38" s="22">
        <f t="shared" si="17"/>
        <v>-6261.1540075613011</v>
      </c>
      <c r="AR38" s="26">
        <f t="shared" si="24"/>
        <v>-5.0909757240475403E-2</v>
      </c>
    </row>
    <row r="39" spans="1:44">
      <c r="A39" s="18" t="s">
        <v>84</v>
      </c>
      <c r="B39" s="19" t="s">
        <v>85</v>
      </c>
      <c r="C39" s="18" t="s">
        <v>86</v>
      </c>
      <c r="D39" s="20" t="s">
        <v>4</v>
      </c>
      <c r="E39" s="21">
        <f t="shared" si="18"/>
        <v>54.41</v>
      </c>
      <c r="F39" s="21">
        <v>26.6</v>
      </c>
      <c r="G39" s="21">
        <v>18.84</v>
      </c>
      <c r="H39" s="21">
        <v>5.36</v>
      </c>
      <c r="I39" s="21">
        <v>0</v>
      </c>
      <c r="J39" s="21">
        <v>0</v>
      </c>
      <c r="K39" s="21">
        <v>2.8</v>
      </c>
      <c r="L39" s="21">
        <v>0.81</v>
      </c>
      <c r="M39" s="21">
        <v>0</v>
      </c>
      <c r="N39" s="21">
        <f t="shared" si="19"/>
        <v>8.9699999999999953</v>
      </c>
      <c r="O39" s="22">
        <f>IFERROR(VLOOKUP(C39,'[8]17-18 Summary'!F:O,9,0),0)</f>
        <v>1094532.4099999985</v>
      </c>
      <c r="P39" s="22">
        <f>IFERROR(VLOOKUP(C39,'[8]17-18 Summary'!F:O,2,0),0)</f>
        <v>655166.23999999894</v>
      </c>
      <c r="Q39" s="22">
        <f>IFERROR(VLOOKUP(C39,'[8]17-18 Summary'!F:O,3,0),0)</f>
        <v>300332.81</v>
      </c>
      <c r="R39" s="22">
        <f>IFERROR(VLOOKUP(C39,'[8]17-18 Summary'!F:O,4,0),0)</f>
        <v>87995.569999999876</v>
      </c>
      <c r="S39" s="22">
        <f t="shared" si="20"/>
        <v>139033.35999999958</v>
      </c>
      <c r="T39" s="23"/>
      <c r="U39" s="21">
        <f t="shared" si="10"/>
        <v>53.4328</v>
      </c>
      <c r="V39" s="21">
        <v>29</v>
      </c>
      <c r="W39" s="21">
        <v>19.547599999999999</v>
      </c>
      <c r="X39" s="21">
        <v>4.0743999999999998</v>
      </c>
      <c r="Y39" s="21">
        <v>0</v>
      </c>
      <c r="Z39" s="21">
        <v>0</v>
      </c>
      <c r="AA39" s="21">
        <v>0</v>
      </c>
      <c r="AB39" s="21">
        <v>0.81079999999999997</v>
      </c>
      <c r="AC39" s="21">
        <v>0</v>
      </c>
      <c r="AD39" s="21">
        <f t="shared" si="21"/>
        <v>4.8852000000000011</v>
      </c>
      <c r="AE39" s="22">
        <v>1075010.8400000003</v>
      </c>
      <c r="AF39" s="24">
        <v>675049.19000000018</v>
      </c>
      <c r="AG39" s="22">
        <v>293068.98000000004</v>
      </c>
      <c r="AH39" s="22">
        <v>0</v>
      </c>
      <c r="AI39" s="25">
        <f t="shared" si="22"/>
        <v>106892.6700000001</v>
      </c>
      <c r="AJ39" s="24">
        <f t="shared" si="11"/>
        <v>-19521.569999998203</v>
      </c>
      <c r="AK39" s="26">
        <f t="shared" si="23"/>
        <v>-1.7835533988434595E-2</v>
      </c>
      <c r="AL39" s="27">
        <f t="shared" si="12"/>
        <v>-0.97719999999999629</v>
      </c>
      <c r="AM39" s="26">
        <f t="shared" si="13"/>
        <v>-1.7959933835691902E-2</v>
      </c>
      <c r="AN39" s="27">
        <f t="shared" si="14"/>
        <v>-4.0847999999999942</v>
      </c>
      <c r="AO39" s="26">
        <f t="shared" si="15"/>
        <v>-0.455384615384615</v>
      </c>
      <c r="AP39" s="22">
        <f t="shared" si="16"/>
        <v>75719.70683076905</v>
      </c>
      <c r="AQ39" s="22">
        <f t="shared" si="17"/>
        <v>31172.96316923105</v>
      </c>
      <c r="AR39" s="26">
        <f t="shared" si="24"/>
        <v>0.41168890469823866</v>
      </c>
    </row>
    <row r="40" spans="1:44">
      <c r="A40" s="18" t="s">
        <v>87</v>
      </c>
      <c r="B40" s="19" t="s">
        <v>88</v>
      </c>
      <c r="C40" s="18" t="s">
        <v>89</v>
      </c>
      <c r="D40" s="20" t="s">
        <v>4</v>
      </c>
      <c r="E40" s="21">
        <f t="shared" si="18"/>
        <v>32.889999999999993</v>
      </c>
      <c r="F40" s="21">
        <v>15.54</v>
      </c>
      <c r="G40" s="21">
        <v>7.58</v>
      </c>
      <c r="H40" s="21">
        <v>2.95</v>
      </c>
      <c r="I40" s="21">
        <v>0</v>
      </c>
      <c r="J40" s="21">
        <v>1.1200000000000001</v>
      </c>
      <c r="K40" s="21">
        <v>3.84</v>
      </c>
      <c r="L40" s="21">
        <v>0.95</v>
      </c>
      <c r="M40" s="21">
        <v>0.91</v>
      </c>
      <c r="N40" s="21">
        <f t="shared" si="19"/>
        <v>9.7699999999999942</v>
      </c>
      <c r="O40" s="22">
        <f>IFERROR(VLOOKUP(C40,'[8]17-18 Summary'!F:O,9,0),0)</f>
        <v>899388.32999999984</v>
      </c>
      <c r="P40" s="22">
        <f>IFERROR(VLOOKUP(C40,'[8]17-18 Summary'!F:O,2,0),0)</f>
        <v>542290.82000000007</v>
      </c>
      <c r="Q40" s="22">
        <f>IFERROR(VLOOKUP(C40,'[8]17-18 Summary'!F:O,3,0),0)</f>
        <v>181626.74000000002</v>
      </c>
      <c r="R40" s="22">
        <f>IFERROR(VLOOKUP(C40,'[8]17-18 Summary'!F:O,4,0),0)</f>
        <v>46542.86</v>
      </c>
      <c r="S40" s="22">
        <f t="shared" si="20"/>
        <v>175470.76999999976</v>
      </c>
      <c r="T40" s="23"/>
      <c r="U40" s="21">
        <f t="shared" si="10"/>
        <v>30.9</v>
      </c>
      <c r="V40" s="21">
        <v>16.34</v>
      </c>
      <c r="W40" s="21">
        <v>7.87</v>
      </c>
      <c r="X40" s="21">
        <v>1.95</v>
      </c>
      <c r="Y40" s="21">
        <v>0</v>
      </c>
      <c r="Z40" s="21">
        <v>1.1200000000000001</v>
      </c>
      <c r="AA40" s="21">
        <v>1.68</v>
      </c>
      <c r="AB40" s="21">
        <v>0.95</v>
      </c>
      <c r="AC40" s="21">
        <v>0.99</v>
      </c>
      <c r="AD40" s="21">
        <f t="shared" si="21"/>
        <v>6.6899999999999986</v>
      </c>
      <c r="AE40" s="22">
        <v>869124.64999999991</v>
      </c>
      <c r="AF40" s="24">
        <v>589494.61</v>
      </c>
      <c r="AG40" s="22">
        <v>131046.45999999999</v>
      </c>
      <c r="AH40" s="22">
        <v>0</v>
      </c>
      <c r="AI40" s="25">
        <f t="shared" si="22"/>
        <v>148583.57999999993</v>
      </c>
      <c r="AJ40" s="24">
        <f t="shared" si="11"/>
        <v>-30263.679999999935</v>
      </c>
      <c r="AK40" s="26">
        <f t="shared" si="23"/>
        <v>-3.3649180215624921E-2</v>
      </c>
      <c r="AL40" s="27">
        <f t="shared" si="12"/>
        <v>-1.9899999999999949</v>
      </c>
      <c r="AM40" s="26">
        <f t="shared" si="13"/>
        <v>-6.0504712678625582E-2</v>
      </c>
      <c r="AN40" s="27">
        <f t="shared" si="14"/>
        <v>-3.0799999999999956</v>
      </c>
      <c r="AO40" s="26">
        <f t="shared" si="15"/>
        <v>-0.31525076765608984</v>
      </c>
      <c r="AP40" s="22">
        <f t="shared" si="16"/>
        <v>120153.47505629466</v>
      </c>
      <c r="AQ40" s="22">
        <f t="shared" si="17"/>
        <v>28430.104943705272</v>
      </c>
      <c r="AR40" s="26">
        <f t="shared" si="24"/>
        <v>0.23661492046222646</v>
      </c>
    </row>
    <row r="41" spans="1:44">
      <c r="A41" s="18" t="s">
        <v>90</v>
      </c>
      <c r="B41" s="19" t="s">
        <v>91</v>
      </c>
      <c r="C41" s="18" t="s">
        <v>92</v>
      </c>
      <c r="D41" s="20" t="s">
        <v>4</v>
      </c>
      <c r="E41" s="21">
        <f t="shared" si="18"/>
        <v>23.97</v>
      </c>
      <c r="F41" s="21">
        <v>11.8</v>
      </c>
      <c r="G41" s="21">
        <v>8.0399999999999991</v>
      </c>
      <c r="H41" s="21">
        <v>1.89</v>
      </c>
      <c r="I41" s="21">
        <v>0</v>
      </c>
      <c r="J41" s="21">
        <v>0.61</v>
      </c>
      <c r="K41" s="21">
        <v>0</v>
      </c>
      <c r="L41" s="21">
        <v>0.72</v>
      </c>
      <c r="M41" s="21">
        <v>0.91</v>
      </c>
      <c r="N41" s="21">
        <f t="shared" si="19"/>
        <v>4.129999999999999</v>
      </c>
      <c r="O41" s="22">
        <f>IFERROR(VLOOKUP(C41,'[8]17-18 Summary'!F:O,9,0),0)</f>
        <v>700130.91999999795</v>
      </c>
      <c r="P41" s="22">
        <f>IFERROR(VLOOKUP(C41,'[8]17-18 Summary'!F:O,2,0),0)</f>
        <v>417076.77999999898</v>
      </c>
      <c r="Q41" s="22">
        <f>IFERROR(VLOOKUP(C41,'[8]17-18 Summary'!F:O,3,0),0)</f>
        <v>174393.91999999899</v>
      </c>
      <c r="R41" s="22">
        <f>IFERROR(VLOOKUP(C41,'[8]17-18 Summary'!F:O,4,0),0)</f>
        <v>58556.849999999991</v>
      </c>
      <c r="S41" s="22">
        <f t="shared" si="20"/>
        <v>108660.21999999997</v>
      </c>
      <c r="T41" s="23"/>
      <c r="U41" s="21">
        <f t="shared" si="10"/>
        <v>23.12</v>
      </c>
      <c r="V41" s="21">
        <v>11.2</v>
      </c>
      <c r="W41" s="21">
        <v>7.45</v>
      </c>
      <c r="X41" s="21">
        <v>1.92</v>
      </c>
      <c r="Y41" s="21">
        <v>0</v>
      </c>
      <c r="Z41" s="21">
        <v>0.6</v>
      </c>
      <c r="AA41" s="21">
        <v>0</v>
      </c>
      <c r="AB41" s="21">
        <v>0.72</v>
      </c>
      <c r="AC41" s="21">
        <v>1.23</v>
      </c>
      <c r="AD41" s="21">
        <f t="shared" si="21"/>
        <v>4.4700000000000015</v>
      </c>
      <c r="AE41" s="22">
        <v>647504.51</v>
      </c>
      <c r="AF41" s="24">
        <v>424680.06000000006</v>
      </c>
      <c r="AG41" s="22">
        <v>129853.36</v>
      </c>
      <c r="AH41" s="22">
        <v>0</v>
      </c>
      <c r="AI41" s="24">
        <f t="shared" si="22"/>
        <v>92971.089999999953</v>
      </c>
      <c r="AJ41" s="24">
        <f t="shared" si="11"/>
        <v>-52626.409999997937</v>
      </c>
      <c r="AK41" s="26">
        <f t="shared" si="23"/>
        <v>-7.5166527426039242E-2</v>
      </c>
      <c r="AL41" s="27">
        <f t="shared" si="12"/>
        <v>-0.84999999999999787</v>
      </c>
      <c r="AM41" s="26">
        <f t="shared" si="13"/>
        <v>-3.5460992907801331E-2</v>
      </c>
      <c r="AN41" s="27">
        <f t="shared" si="14"/>
        <v>0.34000000000000252</v>
      </c>
      <c r="AO41" s="26">
        <f t="shared" si="15"/>
        <v>8.2324455205811775E-2</v>
      </c>
      <c r="AP41" s="22">
        <f t="shared" si="16"/>
        <v>117605.61341404362</v>
      </c>
      <c r="AQ41" s="22">
        <f t="shared" si="17"/>
        <v>-24634.523414043666</v>
      </c>
      <c r="AR41" s="26">
        <f t="shared" si="24"/>
        <v>-0.20946724139191461</v>
      </c>
    </row>
    <row r="42" spans="1:44">
      <c r="A42" s="18" t="s">
        <v>93</v>
      </c>
      <c r="B42" s="19" t="s">
        <v>94</v>
      </c>
      <c r="C42" s="18" t="s">
        <v>95</v>
      </c>
      <c r="D42" s="20" t="s">
        <v>4</v>
      </c>
      <c r="E42" s="21">
        <f t="shared" si="18"/>
        <v>12.4703</v>
      </c>
      <c r="F42" s="21">
        <v>4</v>
      </c>
      <c r="G42" s="21">
        <v>5.5945999999999998</v>
      </c>
      <c r="H42" s="21">
        <v>0.93240000000000001</v>
      </c>
      <c r="I42" s="21">
        <v>0</v>
      </c>
      <c r="J42" s="21">
        <v>0</v>
      </c>
      <c r="K42" s="21">
        <v>0</v>
      </c>
      <c r="L42" s="21">
        <v>0.50670000000000004</v>
      </c>
      <c r="M42" s="21">
        <v>1.4366000000000001</v>
      </c>
      <c r="N42" s="21">
        <f t="shared" si="19"/>
        <v>2.8757000000000001</v>
      </c>
      <c r="O42" s="22">
        <f>IFERROR(VLOOKUP(C42,'[8]17-18 Summary'!F:O,9,0),0)</f>
        <v>323630.97999999882</v>
      </c>
      <c r="P42" s="22">
        <f>IFERROR(VLOOKUP(C42,'[8]17-18 Summary'!F:O,2,0),0)</f>
        <v>168635.139999999</v>
      </c>
      <c r="Q42" s="22">
        <f>IFERROR(VLOOKUP(C42,'[8]17-18 Summary'!F:O,3,0),0)</f>
        <v>97983.719999999797</v>
      </c>
      <c r="R42" s="22">
        <f>IFERROR(VLOOKUP(C42,'[8]17-18 Summary'!F:O,4,0),0)</f>
        <v>28059.09</v>
      </c>
      <c r="S42" s="22">
        <f t="shared" si="20"/>
        <v>57012.120000000024</v>
      </c>
      <c r="T42" s="23"/>
      <c r="U42" s="21">
        <f t="shared" si="10"/>
        <v>15.128299999999999</v>
      </c>
      <c r="V42" s="21">
        <v>6</v>
      </c>
      <c r="W42" s="21">
        <v>5.8310000000000004</v>
      </c>
      <c r="X42" s="21">
        <v>0.93240000000000001</v>
      </c>
      <c r="Y42" s="21">
        <v>0</v>
      </c>
      <c r="Z42" s="21">
        <v>0</v>
      </c>
      <c r="AA42" s="21">
        <v>0</v>
      </c>
      <c r="AB42" s="21">
        <v>1.1486000000000001</v>
      </c>
      <c r="AC42" s="21">
        <v>1.2162999999999999</v>
      </c>
      <c r="AD42" s="21">
        <f t="shared" si="21"/>
        <v>3.297299999999999</v>
      </c>
      <c r="AE42" s="22">
        <v>354306.32999999996</v>
      </c>
      <c r="AF42" s="24">
        <v>201318.68999999997</v>
      </c>
      <c r="AG42" s="22">
        <v>95005.22</v>
      </c>
      <c r="AH42" s="22">
        <v>0</v>
      </c>
      <c r="AI42" s="24">
        <f t="shared" si="22"/>
        <v>57982.419999999984</v>
      </c>
      <c r="AJ42" s="24">
        <f t="shared" si="11"/>
        <v>30675.350000001141</v>
      </c>
      <c r="AK42" s="26">
        <f t="shared" si="23"/>
        <v>9.4784961563325151E-2</v>
      </c>
      <c r="AL42" s="27">
        <f t="shared" si="12"/>
        <v>2.6579999999999995</v>
      </c>
      <c r="AM42" s="26">
        <f t="shared" si="13"/>
        <v>0.21314643593177385</v>
      </c>
      <c r="AN42" s="27">
        <f t="shared" si="14"/>
        <v>0.42159999999999886</v>
      </c>
      <c r="AO42" s="26">
        <f t="shared" si="15"/>
        <v>0.14660778245296757</v>
      </c>
      <c r="AP42" s="22">
        <f t="shared" si="16"/>
        <v>65370.540486142505</v>
      </c>
      <c r="AQ42" s="22">
        <f t="shared" si="17"/>
        <v>-7388.1204861425213</v>
      </c>
      <c r="AR42" s="26">
        <f t="shared" si="24"/>
        <v>-0.11301911275628329</v>
      </c>
    </row>
    <row r="43" spans="1:44">
      <c r="A43" s="18" t="s">
        <v>96</v>
      </c>
      <c r="B43" s="19" t="s">
        <v>97</v>
      </c>
      <c r="C43" s="18" t="s">
        <v>98</v>
      </c>
      <c r="D43" s="20" t="s">
        <v>4</v>
      </c>
      <c r="E43" s="21">
        <f t="shared" si="18"/>
        <v>16.820000000000004</v>
      </c>
      <c r="F43" s="21">
        <v>7.4</v>
      </c>
      <c r="G43" s="21">
        <v>7.36</v>
      </c>
      <c r="H43" s="21">
        <v>0.88</v>
      </c>
      <c r="I43" s="21">
        <v>0</v>
      </c>
      <c r="J43" s="21">
        <v>0</v>
      </c>
      <c r="K43" s="21">
        <v>0</v>
      </c>
      <c r="L43" s="21">
        <v>0</v>
      </c>
      <c r="M43" s="21">
        <v>1.18</v>
      </c>
      <c r="N43" s="21">
        <f t="shared" si="19"/>
        <v>2.0600000000000032</v>
      </c>
      <c r="O43" s="22">
        <f>IFERROR(VLOOKUP(C43,'[8]17-18 Summary'!F:O,9,0),0)</f>
        <v>509980.5099999989</v>
      </c>
      <c r="P43" s="22">
        <f>IFERROR(VLOOKUP(C43,'[8]17-18 Summary'!F:O,2,0),0)</f>
        <v>308664.43</v>
      </c>
      <c r="Q43" s="22">
        <f>IFERROR(VLOOKUP(C43,'[8]17-18 Summary'!F:O,3,0),0)</f>
        <v>157658.66999999888</v>
      </c>
      <c r="R43" s="22">
        <f>IFERROR(VLOOKUP(C43,'[8]17-18 Summary'!F:O,4,0),0)</f>
        <v>25770.19</v>
      </c>
      <c r="S43" s="22">
        <f t="shared" si="20"/>
        <v>43657.410000000033</v>
      </c>
      <c r="T43" s="23"/>
      <c r="U43" s="21">
        <f t="shared" si="10"/>
        <v>15.56</v>
      </c>
      <c r="V43" s="21">
        <v>6.6</v>
      </c>
      <c r="W43" s="21">
        <v>6.9</v>
      </c>
      <c r="X43" s="21">
        <v>0.88</v>
      </c>
      <c r="Y43" s="21">
        <v>0</v>
      </c>
      <c r="Z43" s="21">
        <v>0</v>
      </c>
      <c r="AA43" s="21">
        <v>0</v>
      </c>
      <c r="AB43" s="21">
        <v>0</v>
      </c>
      <c r="AC43" s="21">
        <v>1.18</v>
      </c>
      <c r="AD43" s="21">
        <f t="shared" si="21"/>
        <v>2.0600000000000005</v>
      </c>
      <c r="AE43" s="22">
        <v>482368.15000000014</v>
      </c>
      <c r="AF43" s="24">
        <v>305049.68000000005</v>
      </c>
      <c r="AG43" s="22">
        <v>131594.66000000003</v>
      </c>
      <c r="AH43" s="22">
        <v>0</v>
      </c>
      <c r="AI43" s="24">
        <f t="shared" si="22"/>
        <v>45723.810000000056</v>
      </c>
      <c r="AJ43" s="24">
        <f t="shared" si="11"/>
        <v>-27612.359999998764</v>
      </c>
      <c r="AK43" s="26">
        <f t="shared" si="23"/>
        <v>-5.4143951501203103E-2</v>
      </c>
      <c r="AL43" s="27">
        <f t="shared" si="12"/>
        <v>-1.2600000000000033</v>
      </c>
      <c r="AM43" s="26">
        <f t="shared" si="13"/>
        <v>-7.4910820451843219E-2</v>
      </c>
      <c r="AN43" s="27">
        <f t="shared" si="14"/>
        <v>0</v>
      </c>
      <c r="AO43" s="26">
        <f t="shared" si="15"/>
        <v>0</v>
      </c>
      <c r="AP43" s="22">
        <f t="shared" si="16"/>
        <v>43657.409999999982</v>
      </c>
      <c r="AQ43" s="22">
        <f t="shared" si="17"/>
        <v>2066.4000000000742</v>
      </c>
      <c r="AR43" s="26">
        <f t="shared" si="24"/>
        <v>4.7332171102226976E-2</v>
      </c>
    </row>
    <row r="44" spans="1:44">
      <c r="A44" s="18" t="s">
        <v>99</v>
      </c>
      <c r="B44" s="19" t="s">
        <v>100</v>
      </c>
      <c r="C44" s="18" t="s">
        <v>101</v>
      </c>
      <c r="D44" s="20" t="s">
        <v>4</v>
      </c>
      <c r="E44" s="21">
        <f t="shared" si="18"/>
        <v>18.399999999999999</v>
      </c>
      <c r="F44" s="21">
        <v>8.1</v>
      </c>
      <c r="G44" s="21">
        <v>6.3</v>
      </c>
      <c r="H44" s="21">
        <v>1.9</v>
      </c>
      <c r="I44" s="21">
        <v>0</v>
      </c>
      <c r="J44" s="21">
        <v>0.6</v>
      </c>
      <c r="K44" s="21">
        <v>0</v>
      </c>
      <c r="L44" s="21">
        <v>0.4</v>
      </c>
      <c r="M44" s="21">
        <v>1.1000000000000001</v>
      </c>
      <c r="N44" s="21">
        <f t="shared" si="19"/>
        <v>3.9999999999999991</v>
      </c>
      <c r="O44" s="22">
        <f>IFERROR(VLOOKUP(C44,'[8]17-18 Summary'!F:O,9,0),0)</f>
        <v>617219.53999999876</v>
      </c>
      <c r="P44" s="22">
        <f>IFERROR(VLOOKUP(C44,'[8]17-18 Summary'!F:O,2,0),0)</f>
        <v>347398.72999999992</v>
      </c>
      <c r="Q44" s="22">
        <f>IFERROR(VLOOKUP(C44,'[8]17-18 Summary'!F:O,3,0),0)</f>
        <v>183284.53999999887</v>
      </c>
      <c r="R44" s="22">
        <f>IFERROR(VLOOKUP(C44,'[8]17-18 Summary'!F:O,4,0),0)</f>
        <v>45941.139999999905</v>
      </c>
      <c r="S44" s="22">
        <f t="shared" si="20"/>
        <v>86536.26999999996</v>
      </c>
      <c r="T44" s="23"/>
      <c r="U44" s="21">
        <f t="shared" si="10"/>
        <v>17.2</v>
      </c>
      <c r="V44" s="21">
        <v>7.6</v>
      </c>
      <c r="W44" s="21">
        <v>5.5</v>
      </c>
      <c r="X44" s="21">
        <v>1.9</v>
      </c>
      <c r="Y44" s="21">
        <v>0</v>
      </c>
      <c r="Z44" s="21">
        <v>0.6</v>
      </c>
      <c r="AA44" s="21">
        <v>0</v>
      </c>
      <c r="AB44" s="21">
        <v>0.4</v>
      </c>
      <c r="AC44" s="21">
        <v>1.2</v>
      </c>
      <c r="AD44" s="21">
        <f t="shared" si="21"/>
        <v>4.0999999999999996</v>
      </c>
      <c r="AE44" s="22">
        <v>593187.63</v>
      </c>
      <c r="AF44" s="24">
        <v>357749.01999999996</v>
      </c>
      <c r="AG44" s="22">
        <v>150434.35999999999</v>
      </c>
      <c r="AH44" s="22">
        <v>0</v>
      </c>
      <c r="AI44" s="24">
        <f t="shared" si="22"/>
        <v>85004.250000000058</v>
      </c>
      <c r="AJ44" s="24">
        <f t="shared" si="11"/>
        <v>-24031.909999998752</v>
      </c>
      <c r="AK44" s="26">
        <f t="shared" si="23"/>
        <v>-3.8935756959345133E-2</v>
      </c>
      <c r="AL44" s="27">
        <f t="shared" si="12"/>
        <v>-1.1999999999999993</v>
      </c>
      <c r="AM44" s="26">
        <f t="shared" si="13"/>
        <v>-6.5217391304347797E-2</v>
      </c>
      <c r="AN44" s="27">
        <f t="shared" si="14"/>
        <v>0.10000000000000053</v>
      </c>
      <c r="AO44" s="26">
        <f t="shared" si="15"/>
        <v>2.500000000000014E-2</v>
      </c>
      <c r="AP44" s="22">
        <f t="shared" si="16"/>
        <v>88699.67674999997</v>
      </c>
      <c r="AQ44" s="22">
        <f t="shared" si="17"/>
        <v>-3695.4267499999114</v>
      </c>
      <c r="AR44" s="26">
        <f t="shared" si="24"/>
        <v>-4.1662234693543153E-2</v>
      </c>
    </row>
    <row r="45" spans="1:44">
      <c r="A45" s="18" t="s">
        <v>102</v>
      </c>
      <c r="B45" s="19" t="s">
        <v>103</v>
      </c>
      <c r="C45" s="18" t="s">
        <v>104</v>
      </c>
      <c r="D45" s="20" t="s">
        <v>4</v>
      </c>
      <c r="E45" s="21">
        <f t="shared" si="18"/>
        <v>27.88</v>
      </c>
      <c r="F45" s="21">
        <v>12.8</v>
      </c>
      <c r="G45" s="21">
        <v>9.51</v>
      </c>
      <c r="H45" s="21">
        <v>3.15</v>
      </c>
      <c r="I45" s="21">
        <v>0</v>
      </c>
      <c r="J45" s="21">
        <v>1.1499999999999999</v>
      </c>
      <c r="K45" s="21">
        <v>0</v>
      </c>
      <c r="L45" s="21">
        <v>1</v>
      </c>
      <c r="M45" s="21">
        <v>0.27</v>
      </c>
      <c r="N45" s="21">
        <f t="shared" si="19"/>
        <v>5.5699999999999985</v>
      </c>
      <c r="O45" s="22">
        <f>IFERROR(VLOOKUP(C45,'[8]17-18 Summary'!F:O,9,0),0)</f>
        <v>885931.82999999879</v>
      </c>
      <c r="P45" s="22">
        <f>IFERROR(VLOOKUP(C45,'[8]17-18 Summary'!F:O,2,0),0)</f>
        <v>541661.61999999988</v>
      </c>
      <c r="Q45" s="22">
        <f>IFERROR(VLOOKUP(C45,'[8]17-18 Summary'!F:O,3,0),0)</f>
        <v>215032.11999999892</v>
      </c>
      <c r="R45" s="22">
        <f>IFERROR(VLOOKUP(C45,'[8]17-18 Summary'!F:O,4,0),0)</f>
        <v>76202.11</v>
      </c>
      <c r="S45" s="22">
        <f t="shared" si="20"/>
        <v>129238.09</v>
      </c>
      <c r="T45" s="23"/>
      <c r="U45" s="21">
        <f t="shared" si="10"/>
        <v>26.22</v>
      </c>
      <c r="V45" s="21">
        <v>13.8</v>
      </c>
      <c r="W45" s="21">
        <v>6.57</v>
      </c>
      <c r="X45" s="21">
        <v>3.24</v>
      </c>
      <c r="Y45" s="21">
        <v>0</v>
      </c>
      <c r="Z45" s="21">
        <v>1.45</v>
      </c>
      <c r="AA45" s="21">
        <v>0</v>
      </c>
      <c r="AB45" s="21">
        <v>1</v>
      </c>
      <c r="AC45" s="21">
        <v>0.16</v>
      </c>
      <c r="AD45" s="21">
        <f t="shared" si="21"/>
        <v>5.8499999999999979</v>
      </c>
      <c r="AE45" s="22">
        <v>832234.67999999993</v>
      </c>
      <c r="AF45" s="24">
        <v>558054.6</v>
      </c>
      <c r="AG45" s="22">
        <v>156527.32000000007</v>
      </c>
      <c r="AH45" s="22">
        <v>0</v>
      </c>
      <c r="AI45" s="25">
        <f t="shared" si="22"/>
        <v>117652.75999999989</v>
      </c>
      <c r="AJ45" s="24">
        <f t="shared" si="11"/>
        <v>-53697.149999998859</v>
      </c>
      <c r="AK45" s="26">
        <f t="shared" si="23"/>
        <v>-6.0610927592475071E-2</v>
      </c>
      <c r="AL45" s="27">
        <f t="shared" si="12"/>
        <v>-1.6600000000000001</v>
      </c>
      <c r="AM45" s="26">
        <f t="shared" si="13"/>
        <v>-5.954088952654233E-2</v>
      </c>
      <c r="AN45" s="27">
        <f t="shared" si="14"/>
        <v>0.27999999999999936</v>
      </c>
      <c r="AO45" s="26">
        <f t="shared" si="15"/>
        <v>5.0269299820466684E-2</v>
      </c>
      <c r="AP45" s="22">
        <f t="shared" si="16"/>
        <v>135734.79829443444</v>
      </c>
      <c r="AQ45" s="22">
        <f t="shared" si="17"/>
        <v>-18082.038294434547</v>
      </c>
      <c r="AR45" s="26">
        <f t="shared" si="24"/>
        <v>-0.13321593667683646</v>
      </c>
    </row>
    <row r="46" spans="1:44">
      <c r="A46" s="18" t="s">
        <v>105</v>
      </c>
      <c r="B46" s="19" t="s">
        <v>105</v>
      </c>
      <c r="C46" s="18" t="s">
        <v>106</v>
      </c>
      <c r="D46" s="20" t="s">
        <v>4</v>
      </c>
      <c r="E46" s="21">
        <f t="shared" si="18"/>
        <v>31.73</v>
      </c>
      <c r="F46" s="21">
        <v>10.8</v>
      </c>
      <c r="G46" s="21">
        <v>13.26</v>
      </c>
      <c r="H46" s="21">
        <v>2.81</v>
      </c>
      <c r="I46" s="21">
        <v>0</v>
      </c>
      <c r="J46" s="21">
        <v>0.89</v>
      </c>
      <c r="K46" s="21">
        <v>0</v>
      </c>
      <c r="L46" s="21">
        <v>1</v>
      </c>
      <c r="M46" s="21">
        <v>2.97</v>
      </c>
      <c r="N46" s="21">
        <f t="shared" si="19"/>
        <v>7.67</v>
      </c>
      <c r="O46" s="22">
        <f>IFERROR(VLOOKUP(C46,'[8]17-18 Summary'!F:O,9,0),0)</f>
        <v>898439.9299999997</v>
      </c>
      <c r="P46" s="22">
        <f>IFERROR(VLOOKUP(C46,'[8]17-18 Summary'!F:O,2,0),0)</f>
        <v>431086.49</v>
      </c>
      <c r="Q46" s="22">
        <f>IFERROR(VLOOKUP(C46,'[8]17-18 Summary'!F:O,3,0),0)</f>
        <v>298175.93999999989</v>
      </c>
      <c r="R46" s="22">
        <f>IFERROR(VLOOKUP(C46,'[8]17-18 Summary'!F:O,4,0),0)</f>
        <v>92778.199999999895</v>
      </c>
      <c r="S46" s="22">
        <f t="shared" si="20"/>
        <v>169177.49999999983</v>
      </c>
      <c r="T46" s="23"/>
      <c r="U46" s="21">
        <f t="shared" si="10"/>
        <v>26.32</v>
      </c>
      <c r="V46" s="21">
        <v>9.4</v>
      </c>
      <c r="W46" s="21">
        <v>12.22</v>
      </c>
      <c r="X46" s="21">
        <v>2.81</v>
      </c>
      <c r="Y46" s="21">
        <v>0</v>
      </c>
      <c r="Z46" s="21">
        <v>0.89</v>
      </c>
      <c r="AA46" s="21">
        <v>0</v>
      </c>
      <c r="AB46" s="21">
        <v>1</v>
      </c>
      <c r="AC46" s="21">
        <v>0</v>
      </c>
      <c r="AD46" s="21">
        <f t="shared" si="21"/>
        <v>4.7000000000000011</v>
      </c>
      <c r="AE46" s="22">
        <v>799533.79</v>
      </c>
      <c r="AF46" s="24">
        <v>437564.39</v>
      </c>
      <c r="AG46" s="22">
        <v>223078.68</v>
      </c>
      <c r="AH46" s="22">
        <v>0</v>
      </c>
      <c r="AI46" s="25">
        <f t="shared" si="22"/>
        <v>138890.72000000003</v>
      </c>
      <c r="AJ46" s="24">
        <f t="shared" si="11"/>
        <v>-98906.139999999665</v>
      </c>
      <c r="AK46" s="26">
        <f t="shared" si="23"/>
        <v>-0.11008653633637999</v>
      </c>
      <c r="AL46" s="27">
        <f t="shared" si="12"/>
        <v>-5.41</v>
      </c>
      <c r="AM46" s="26">
        <f t="shared" si="13"/>
        <v>-0.1705011030570438</v>
      </c>
      <c r="AN46" s="27">
        <f t="shared" si="14"/>
        <v>-2.9699999999999989</v>
      </c>
      <c r="AO46" s="26">
        <f t="shared" si="15"/>
        <v>-0.3872229465449803</v>
      </c>
      <c r="AP46" s="22">
        <f t="shared" si="16"/>
        <v>103668.08996088649</v>
      </c>
      <c r="AQ46" s="22">
        <f t="shared" si="17"/>
        <v>35222.630039113545</v>
      </c>
      <c r="AR46" s="26">
        <f t="shared" si="24"/>
        <v>0.33976347063404844</v>
      </c>
    </row>
    <row r="47" spans="1:44">
      <c r="A47" s="18" t="s">
        <v>107</v>
      </c>
      <c r="B47" s="19" t="s">
        <v>108</v>
      </c>
      <c r="C47" s="18" t="s">
        <v>109</v>
      </c>
      <c r="D47" s="20" t="s">
        <v>4</v>
      </c>
      <c r="E47" s="21">
        <f t="shared" si="18"/>
        <v>48.69</v>
      </c>
      <c r="F47" s="21">
        <v>16.7</v>
      </c>
      <c r="G47" s="21">
        <v>22.71</v>
      </c>
      <c r="H47" s="21">
        <v>6.39</v>
      </c>
      <c r="I47" s="21">
        <v>0</v>
      </c>
      <c r="J47" s="21">
        <v>0</v>
      </c>
      <c r="K47" s="21">
        <v>0</v>
      </c>
      <c r="L47" s="21">
        <v>1.27</v>
      </c>
      <c r="M47" s="21">
        <v>1.62</v>
      </c>
      <c r="N47" s="21">
        <f t="shared" si="19"/>
        <v>9.2799999999999976</v>
      </c>
      <c r="O47" s="22">
        <f>IFERROR(VLOOKUP(C47,'[8]17-18 Summary'!F:O,9,0),0)</f>
        <v>1282819.9199999988</v>
      </c>
      <c r="P47" s="22">
        <f>IFERROR(VLOOKUP(C47,'[8]17-18 Summary'!F:O,2,0),0)</f>
        <v>635421.09999999905</v>
      </c>
      <c r="Q47" s="22">
        <f>IFERROR(VLOOKUP(C47,'[8]17-18 Summary'!F:O,3,0),0)</f>
        <v>489611.9499999999</v>
      </c>
      <c r="R47" s="22">
        <f>IFERROR(VLOOKUP(C47,'[8]17-18 Summary'!F:O,4,0),0)</f>
        <v>76957.839999999909</v>
      </c>
      <c r="S47" s="22">
        <f t="shared" si="20"/>
        <v>157786.86999999982</v>
      </c>
      <c r="T47" s="23"/>
      <c r="U47" s="21">
        <f t="shared" si="10"/>
        <v>46.500000000000007</v>
      </c>
      <c r="V47" s="21">
        <v>15.98</v>
      </c>
      <c r="W47" s="21">
        <v>22.7</v>
      </c>
      <c r="X47" s="21">
        <v>5.2</v>
      </c>
      <c r="Y47" s="21">
        <v>0</v>
      </c>
      <c r="Z47" s="21">
        <v>0</v>
      </c>
      <c r="AA47" s="21">
        <v>0</v>
      </c>
      <c r="AB47" s="21">
        <v>1.27</v>
      </c>
      <c r="AC47" s="21">
        <v>1.35</v>
      </c>
      <c r="AD47" s="21">
        <f t="shared" si="21"/>
        <v>7.8200000000000074</v>
      </c>
      <c r="AE47" s="22">
        <v>1126613.8499999996</v>
      </c>
      <c r="AF47" s="24">
        <v>603741.47999999975</v>
      </c>
      <c r="AG47" s="22">
        <v>371077.16</v>
      </c>
      <c r="AH47" s="22">
        <v>0</v>
      </c>
      <c r="AI47" s="25">
        <f t="shared" si="22"/>
        <v>151795.2099999999</v>
      </c>
      <c r="AJ47" s="24">
        <f t="shared" si="11"/>
        <v>-156206.06999999913</v>
      </c>
      <c r="AK47" s="26">
        <f t="shared" si="23"/>
        <v>-0.12176773026723757</v>
      </c>
      <c r="AL47" s="27">
        <f t="shared" si="12"/>
        <v>-2.1899999999999906</v>
      </c>
      <c r="AM47" s="26">
        <f t="shared" si="13"/>
        <v>-4.4978434996919094E-2</v>
      </c>
      <c r="AN47" s="27">
        <f t="shared" si="14"/>
        <v>-1.4599999999999902</v>
      </c>
      <c r="AO47" s="26">
        <f t="shared" si="15"/>
        <v>-0.15732758620689555</v>
      </c>
      <c r="AP47" s="22">
        <f t="shared" si="16"/>
        <v>132962.64260775864</v>
      </c>
      <c r="AQ47" s="22">
        <f t="shared" si="17"/>
        <v>18832.567392241268</v>
      </c>
      <c r="AR47" s="26">
        <f t="shared" si="24"/>
        <v>0.14163803473579842</v>
      </c>
    </row>
    <row r="48" spans="1:44">
      <c r="A48" s="18" t="s">
        <v>110</v>
      </c>
      <c r="B48" s="19" t="s">
        <v>111</v>
      </c>
      <c r="C48" s="18" t="s">
        <v>112</v>
      </c>
      <c r="D48" s="20" t="s">
        <v>4</v>
      </c>
      <c r="E48" s="21">
        <f t="shared" si="18"/>
        <v>24.700000000000003</v>
      </c>
      <c r="F48" s="21">
        <v>6.8</v>
      </c>
      <c r="G48" s="21">
        <v>5.8</v>
      </c>
      <c r="H48" s="21">
        <v>1</v>
      </c>
      <c r="I48" s="21">
        <v>0</v>
      </c>
      <c r="J48" s="21">
        <v>2</v>
      </c>
      <c r="K48" s="21">
        <v>2</v>
      </c>
      <c r="L48" s="21">
        <v>0.8</v>
      </c>
      <c r="M48" s="21">
        <v>6.3</v>
      </c>
      <c r="N48" s="21">
        <f t="shared" si="19"/>
        <v>12.100000000000001</v>
      </c>
      <c r="O48" s="22">
        <f>IFERROR(VLOOKUP(C48,'[8]17-18 Summary'!F:O,9,0),0)</f>
        <v>516434.57999999891</v>
      </c>
      <c r="P48" s="22">
        <f>IFERROR(VLOOKUP(C48,'[8]17-18 Summary'!F:O,2,0),0)</f>
        <v>285254.69999999902</v>
      </c>
      <c r="Q48" s="22">
        <f>IFERROR(VLOOKUP(C48,'[8]17-18 Summary'!F:O,3,0),0)</f>
        <v>127018.01</v>
      </c>
      <c r="R48" s="22">
        <f>IFERROR(VLOOKUP(C48,'[8]17-18 Summary'!F:O,4,0),0)</f>
        <v>42394.25</v>
      </c>
      <c r="S48" s="22">
        <f t="shared" si="20"/>
        <v>104161.86999999989</v>
      </c>
      <c r="T48" s="23"/>
      <c r="U48" s="21">
        <f t="shared" si="10"/>
        <v>23.4</v>
      </c>
      <c r="V48" s="21">
        <v>7</v>
      </c>
      <c r="W48" s="21">
        <v>5.5</v>
      </c>
      <c r="X48" s="21">
        <v>0</v>
      </c>
      <c r="Y48" s="21">
        <v>0</v>
      </c>
      <c r="Z48" s="21">
        <v>2</v>
      </c>
      <c r="AA48" s="21">
        <v>2</v>
      </c>
      <c r="AB48" s="21">
        <v>0.8</v>
      </c>
      <c r="AC48" s="21">
        <v>6.1</v>
      </c>
      <c r="AD48" s="21">
        <f t="shared" si="21"/>
        <v>10.899999999999999</v>
      </c>
      <c r="AE48" s="22">
        <v>535557.77999999991</v>
      </c>
      <c r="AF48" s="24">
        <v>322343.53999999998</v>
      </c>
      <c r="AG48" s="22">
        <v>108576.92000000001</v>
      </c>
      <c r="AH48" s="22">
        <v>0</v>
      </c>
      <c r="AI48" s="25">
        <f t="shared" si="22"/>
        <v>104637.31999999992</v>
      </c>
      <c r="AJ48" s="24">
        <f t="shared" si="11"/>
        <v>19123.200000001001</v>
      </c>
      <c r="AK48" s="26">
        <f t="shared" si="23"/>
        <v>3.7029278713290349E-2</v>
      </c>
      <c r="AL48" s="27">
        <f t="shared" si="12"/>
        <v>-1.3000000000000043</v>
      </c>
      <c r="AM48" s="26">
        <f t="shared" si="13"/>
        <v>-5.2631578947368585E-2</v>
      </c>
      <c r="AN48" s="27">
        <f t="shared" si="14"/>
        <v>-1.2000000000000028</v>
      </c>
      <c r="AO48" s="26">
        <f t="shared" si="15"/>
        <v>-9.9173553719008489E-2</v>
      </c>
      <c r="AP48" s="22">
        <f t="shared" si="16"/>
        <v>93831.767190082523</v>
      </c>
      <c r="AQ48" s="22">
        <f t="shared" si="17"/>
        <v>10805.552809917397</v>
      </c>
      <c r="AR48" s="26">
        <f t="shared" si="24"/>
        <v>0.11515879039161357</v>
      </c>
    </row>
    <row r="49" spans="1:44">
      <c r="A49" s="18" t="s">
        <v>113</v>
      </c>
      <c r="B49" s="19" t="s">
        <v>114</v>
      </c>
      <c r="C49" s="18" t="s">
        <v>115</v>
      </c>
      <c r="D49" s="20" t="s">
        <v>4</v>
      </c>
      <c r="E49" s="21">
        <f t="shared" si="18"/>
        <v>39.450000000000003</v>
      </c>
      <c r="F49" s="21">
        <v>13.52</v>
      </c>
      <c r="G49" s="21">
        <v>22.3</v>
      </c>
      <c r="H49" s="21">
        <v>2.2200000000000002</v>
      </c>
      <c r="I49" s="21">
        <v>0</v>
      </c>
      <c r="J49" s="21">
        <v>0.67</v>
      </c>
      <c r="K49" s="21">
        <v>0</v>
      </c>
      <c r="L49" s="21">
        <v>0.74</v>
      </c>
      <c r="M49" s="21">
        <v>0</v>
      </c>
      <c r="N49" s="21">
        <f t="shared" si="19"/>
        <v>3.6300000000000026</v>
      </c>
      <c r="O49" s="22">
        <f>IFERROR(VLOOKUP(C49,'[8]17-18 Summary'!F:O,9,0),0)</f>
        <v>1091899.2099999995</v>
      </c>
      <c r="P49" s="22">
        <f>IFERROR(VLOOKUP(C49,'[8]17-18 Summary'!F:O,2,0),0)</f>
        <v>542756.97999999986</v>
      </c>
      <c r="Q49" s="22">
        <f>IFERROR(VLOOKUP(C49,'[8]17-18 Summary'!F:O,3,0),0)</f>
        <v>443554.62999999989</v>
      </c>
      <c r="R49" s="22">
        <f>IFERROR(VLOOKUP(C49,'[8]17-18 Summary'!F:O,4,0),0)</f>
        <v>72638.719999999797</v>
      </c>
      <c r="S49" s="22">
        <f t="shared" si="20"/>
        <v>105587.59999999974</v>
      </c>
      <c r="T49" s="23"/>
      <c r="U49" s="21">
        <f t="shared" si="10"/>
        <v>40.230000000000004</v>
      </c>
      <c r="V49" s="21">
        <v>12.52</v>
      </c>
      <c r="W49" s="21">
        <v>23.93</v>
      </c>
      <c r="X49" s="21">
        <v>2.37</v>
      </c>
      <c r="Y49" s="21">
        <v>0</v>
      </c>
      <c r="Z49" s="21">
        <v>0.67</v>
      </c>
      <c r="AA49" s="21">
        <v>0</v>
      </c>
      <c r="AB49" s="21">
        <v>0.74</v>
      </c>
      <c r="AC49" s="21">
        <v>0</v>
      </c>
      <c r="AD49" s="21">
        <f t="shared" si="21"/>
        <v>3.7800000000000047</v>
      </c>
      <c r="AE49" s="22">
        <v>1062295.7199999997</v>
      </c>
      <c r="AF49" s="24">
        <v>526723.1</v>
      </c>
      <c r="AG49" s="22">
        <v>434512.38</v>
      </c>
      <c r="AH49" s="22">
        <v>0</v>
      </c>
      <c r="AI49" s="24">
        <f t="shared" si="22"/>
        <v>101060.23999999976</v>
      </c>
      <c r="AJ49" s="24">
        <f t="shared" si="11"/>
        <v>-29603.489999999758</v>
      </c>
      <c r="AK49" s="26">
        <f t="shared" si="23"/>
        <v>-2.7111925467919122E-2</v>
      </c>
      <c r="AL49" s="27">
        <f t="shared" si="12"/>
        <v>0.78000000000000114</v>
      </c>
      <c r="AM49" s="26">
        <f t="shared" si="13"/>
        <v>1.9771863117870749E-2</v>
      </c>
      <c r="AN49" s="27">
        <f t="shared" si="14"/>
        <v>0.15000000000000213</v>
      </c>
      <c r="AO49" s="26">
        <f t="shared" si="15"/>
        <v>4.1322314049587333E-2</v>
      </c>
      <c r="AP49" s="22">
        <f t="shared" si="16"/>
        <v>109950.72396694194</v>
      </c>
      <c r="AQ49" s="22">
        <f t="shared" si="17"/>
        <v>-8890.4839669421781</v>
      </c>
      <c r="AR49" s="26">
        <f t="shared" si="24"/>
        <v>-8.0858803345535163E-2</v>
      </c>
    </row>
    <row r="50" spans="1:44">
      <c r="A50" s="18" t="s">
        <v>116</v>
      </c>
      <c r="B50" s="19" t="s">
        <v>116</v>
      </c>
      <c r="C50" s="18" t="s">
        <v>117</v>
      </c>
      <c r="D50" s="20" t="s">
        <v>4</v>
      </c>
      <c r="E50" s="21">
        <f t="shared" si="18"/>
        <v>30.549999999999997</v>
      </c>
      <c r="F50" s="21">
        <v>10.76</v>
      </c>
      <c r="G50" s="21">
        <v>16.350000000000001</v>
      </c>
      <c r="H50" s="21">
        <v>1.41</v>
      </c>
      <c r="I50" s="21">
        <v>0</v>
      </c>
      <c r="J50" s="21">
        <v>0.95</v>
      </c>
      <c r="K50" s="21">
        <v>0.27</v>
      </c>
      <c r="L50" s="21">
        <v>0</v>
      </c>
      <c r="M50" s="21">
        <v>0.81</v>
      </c>
      <c r="N50" s="21">
        <f t="shared" si="19"/>
        <v>3.4399999999999977</v>
      </c>
      <c r="O50" s="22">
        <f>IFERROR(VLOOKUP(C50,'[8]17-18 Summary'!F:O,9,0),0)</f>
        <v>816086.96999999974</v>
      </c>
      <c r="P50" s="22">
        <f>IFERROR(VLOOKUP(C50,'[8]17-18 Summary'!F:O,2,0),0)</f>
        <v>421616.62999999989</v>
      </c>
      <c r="Q50" s="22">
        <f>IFERROR(VLOOKUP(C50,'[8]17-18 Summary'!F:O,3,0),0)</f>
        <v>329339.19</v>
      </c>
      <c r="R50" s="22">
        <f>IFERROR(VLOOKUP(C50,'[8]17-18 Summary'!F:O,4,0),0)</f>
        <v>31381.38999999989</v>
      </c>
      <c r="S50" s="22">
        <f t="shared" si="20"/>
        <v>65131.149999999849</v>
      </c>
      <c r="T50" s="23"/>
      <c r="U50" s="21">
        <f t="shared" si="10"/>
        <v>26.759999999999998</v>
      </c>
      <c r="V50" s="21">
        <v>8.26</v>
      </c>
      <c r="W50" s="21">
        <v>15.47</v>
      </c>
      <c r="X50" s="21">
        <v>1.4</v>
      </c>
      <c r="Y50" s="21">
        <v>0</v>
      </c>
      <c r="Z50" s="21">
        <v>0.68</v>
      </c>
      <c r="AA50" s="21">
        <v>0.14000000000000001</v>
      </c>
      <c r="AB50" s="21">
        <v>0</v>
      </c>
      <c r="AC50" s="21">
        <v>0.81</v>
      </c>
      <c r="AD50" s="21">
        <f t="shared" si="21"/>
        <v>3.0299999999999994</v>
      </c>
      <c r="AE50" s="22">
        <v>775981.55</v>
      </c>
      <c r="AF50" s="24">
        <v>443878.98</v>
      </c>
      <c r="AG50" s="22">
        <v>273363.49</v>
      </c>
      <c r="AH50" s="22">
        <v>8.8699999999999992</v>
      </c>
      <c r="AI50" s="24">
        <f t="shared" si="22"/>
        <v>58739.080000000075</v>
      </c>
      <c r="AJ50" s="24">
        <f t="shared" si="11"/>
        <v>-40105.419999999693</v>
      </c>
      <c r="AK50" s="26">
        <f t="shared" si="23"/>
        <v>-4.9143561255486905E-2</v>
      </c>
      <c r="AL50" s="27">
        <f t="shared" si="12"/>
        <v>-3.7899999999999991</v>
      </c>
      <c r="AM50" s="26">
        <f t="shared" si="13"/>
        <v>-0.12405891980360063</v>
      </c>
      <c r="AN50" s="27">
        <f t="shared" si="14"/>
        <v>-0.40999999999999837</v>
      </c>
      <c r="AO50" s="26">
        <f t="shared" si="15"/>
        <v>-0.11918604651162751</v>
      </c>
      <c r="AP50" s="22">
        <f t="shared" si="16"/>
        <v>57368.425726744084</v>
      </c>
      <c r="AQ50" s="22">
        <f t="shared" si="17"/>
        <v>1370.6542732559901</v>
      </c>
      <c r="AR50" s="26">
        <f t="shared" si="24"/>
        <v>2.3892136761511598E-2</v>
      </c>
    </row>
    <row r="51" spans="1:44">
      <c r="A51" s="18" t="s">
        <v>118</v>
      </c>
      <c r="B51" s="19" t="s">
        <v>119</v>
      </c>
      <c r="C51" s="18" t="s">
        <v>120</v>
      </c>
      <c r="D51" s="20" t="s">
        <v>4</v>
      </c>
      <c r="E51" s="21">
        <f t="shared" si="18"/>
        <v>33.379999999999995</v>
      </c>
      <c r="F51" s="21">
        <v>11.9</v>
      </c>
      <c r="G51" s="21">
        <v>14.28</v>
      </c>
      <c r="H51" s="21">
        <v>2.76</v>
      </c>
      <c r="I51" s="21">
        <v>0</v>
      </c>
      <c r="J51" s="21">
        <v>0</v>
      </c>
      <c r="K51" s="21">
        <v>1.41</v>
      </c>
      <c r="L51" s="21">
        <v>3.03</v>
      </c>
      <c r="M51" s="21">
        <v>0</v>
      </c>
      <c r="N51" s="21">
        <f t="shared" si="19"/>
        <v>7.1999999999999975</v>
      </c>
      <c r="O51" s="22">
        <f>IFERROR(VLOOKUP(C51,'[8]17-18 Summary'!F:O,9,0),0)</f>
        <v>761862.42999999761</v>
      </c>
      <c r="P51" s="22">
        <f>IFERROR(VLOOKUP(C51,'[8]17-18 Summary'!F:O,2,0),0)</f>
        <v>342102.03999999899</v>
      </c>
      <c r="Q51" s="22">
        <f>IFERROR(VLOOKUP(C51,'[8]17-18 Summary'!F:O,3,0),0)</f>
        <v>267665.7099999988</v>
      </c>
      <c r="R51" s="22">
        <f>IFERROR(VLOOKUP(C51,'[8]17-18 Summary'!F:O,4,0),0)</f>
        <v>64945.309999999889</v>
      </c>
      <c r="S51" s="22">
        <f t="shared" si="20"/>
        <v>152094.67999999982</v>
      </c>
      <c r="T51" s="23"/>
      <c r="U51" s="21">
        <f t="shared" si="10"/>
        <v>53.410000000000004</v>
      </c>
      <c r="V51" s="21">
        <v>22.1</v>
      </c>
      <c r="W51" s="21">
        <v>20.92</v>
      </c>
      <c r="X51" s="21">
        <v>3.93</v>
      </c>
      <c r="Y51" s="21">
        <v>0</v>
      </c>
      <c r="Z51" s="21">
        <v>0</v>
      </c>
      <c r="AA51" s="21">
        <v>2.35</v>
      </c>
      <c r="AB51" s="21">
        <v>4.1100000000000003</v>
      </c>
      <c r="AC51" s="21">
        <v>0</v>
      </c>
      <c r="AD51" s="21">
        <f t="shared" si="21"/>
        <v>10.39</v>
      </c>
      <c r="AE51" s="22">
        <v>1122139.8</v>
      </c>
      <c r="AF51" s="24">
        <v>571249.27</v>
      </c>
      <c r="AG51" s="22">
        <v>349515.25</v>
      </c>
      <c r="AH51" s="22">
        <v>0</v>
      </c>
      <c r="AI51" s="25">
        <f t="shared" si="22"/>
        <v>201375.28000000003</v>
      </c>
      <c r="AJ51" s="24">
        <f t="shared" si="11"/>
        <v>360277.37000000244</v>
      </c>
      <c r="AK51" s="26">
        <f t="shared" si="23"/>
        <v>0.47289032220686295</v>
      </c>
      <c r="AL51" s="27">
        <f t="shared" si="12"/>
        <v>20.030000000000008</v>
      </c>
      <c r="AM51" s="26">
        <f t="shared" si="13"/>
        <v>0.60005991611743592</v>
      </c>
      <c r="AN51" s="27">
        <f t="shared" si="14"/>
        <v>3.1900000000000031</v>
      </c>
      <c r="AO51" s="26">
        <f t="shared" si="15"/>
        <v>0.44305555555555615</v>
      </c>
      <c r="AP51" s="22">
        <f t="shared" si="16"/>
        <v>219481.07294444425</v>
      </c>
      <c r="AQ51" s="22">
        <f t="shared" si="17"/>
        <v>-18105.792944444227</v>
      </c>
      <c r="AR51" s="26">
        <f t="shared" si="24"/>
        <v>-8.2493641486011973E-2</v>
      </c>
    </row>
    <row r="52" spans="1:44">
      <c r="A52" s="18" t="s">
        <v>121</v>
      </c>
      <c r="B52" s="19" t="s">
        <v>122</v>
      </c>
      <c r="C52" s="18" t="s">
        <v>123</v>
      </c>
      <c r="D52" s="20" t="s">
        <v>4</v>
      </c>
      <c r="E52" s="21">
        <f t="shared" si="18"/>
        <v>22.82</v>
      </c>
      <c r="F52" s="21">
        <v>7.6</v>
      </c>
      <c r="G52" s="21">
        <v>10.19</v>
      </c>
      <c r="H52" s="21">
        <v>1.37</v>
      </c>
      <c r="I52" s="21">
        <v>0</v>
      </c>
      <c r="J52" s="21">
        <v>1.01</v>
      </c>
      <c r="K52" s="21">
        <v>0</v>
      </c>
      <c r="L52" s="21">
        <v>0.68</v>
      </c>
      <c r="M52" s="21">
        <v>1.97</v>
      </c>
      <c r="N52" s="21">
        <f t="shared" si="19"/>
        <v>5.0300000000000011</v>
      </c>
      <c r="O52" s="22">
        <f>IFERROR(VLOOKUP(C52,'[8]17-18 Summary'!F:O,9,0),0)</f>
        <v>716553.75999999861</v>
      </c>
      <c r="P52" s="22">
        <f>IFERROR(VLOOKUP(C52,'[8]17-18 Summary'!F:O,2,0),0)</f>
        <v>348043.57</v>
      </c>
      <c r="Q52" s="22">
        <f>IFERROR(VLOOKUP(C52,'[8]17-18 Summary'!F:O,3,0),0)</f>
        <v>209786.25999999887</v>
      </c>
      <c r="R52" s="22">
        <f>IFERROR(VLOOKUP(C52,'[8]17-18 Summary'!F:O,4,0),0)</f>
        <v>97101.519999999902</v>
      </c>
      <c r="S52" s="22">
        <f t="shared" si="20"/>
        <v>158723.92999999973</v>
      </c>
      <c r="T52" s="23"/>
      <c r="U52" s="21">
        <f t="shared" si="10"/>
        <v>19.859999999999996</v>
      </c>
      <c r="V52" s="21">
        <v>7.6</v>
      </c>
      <c r="W52" s="21">
        <v>8.31</v>
      </c>
      <c r="X52" s="21">
        <v>1.81</v>
      </c>
      <c r="Y52" s="21">
        <v>0</v>
      </c>
      <c r="Z52" s="21">
        <v>0.57999999999999996</v>
      </c>
      <c r="AA52" s="21">
        <v>0</v>
      </c>
      <c r="AB52" s="21">
        <v>0.61</v>
      </c>
      <c r="AC52" s="21">
        <v>0.95</v>
      </c>
      <c r="AD52" s="21">
        <f t="shared" si="21"/>
        <v>3.9499999999999957</v>
      </c>
      <c r="AE52" s="22">
        <v>596218.53</v>
      </c>
      <c r="AF52" s="24">
        <v>348576.01999999996</v>
      </c>
      <c r="AG52" s="22">
        <v>156367.97</v>
      </c>
      <c r="AH52" s="22">
        <v>0</v>
      </c>
      <c r="AI52" s="24">
        <f t="shared" si="22"/>
        <v>91274.540000000066</v>
      </c>
      <c r="AJ52" s="24">
        <f t="shared" si="11"/>
        <v>-120335.22999999858</v>
      </c>
      <c r="AK52" s="26">
        <f t="shared" si="23"/>
        <v>-0.16793608060893969</v>
      </c>
      <c r="AL52" s="27">
        <f t="shared" si="12"/>
        <v>-2.9600000000000044</v>
      </c>
      <c r="AM52" s="26">
        <f t="shared" si="13"/>
        <v>-0.12971078001752867</v>
      </c>
      <c r="AN52" s="27">
        <f t="shared" si="14"/>
        <v>-1.0800000000000054</v>
      </c>
      <c r="AO52" s="26">
        <f t="shared" si="15"/>
        <v>-0.21471172962226742</v>
      </c>
      <c r="AP52" s="22">
        <f t="shared" si="16"/>
        <v>124644.04045725608</v>
      </c>
      <c r="AQ52" s="22">
        <f t="shared" si="17"/>
        <v>-33369.500457256014</v>
      </c>
      <c r="AR52" s="26">
        <f t="shared" si="24"/>
        <v>-0.26771837895209555</v>
      </c>
    </row>
    <row r="53" spans="1:44">
      <c r="A53" s="18" t="s">
        <v>124</v>
      </c>
      <c r="B53" s="19" t="s">
        <v>125</v>
      </c>
      <c r="C53" s="18" t="s">
        <v>126</v>
      </c>
      <c r="D53" s="20" t="s">
        <v>4</v>
      </c>
      <c r="E53" s="21">
        <f t="shared" si="18"/>
        <v>19.909999999999997</v>
      </c>
      <c r="F53" s="21">
        <v>6</v>
      </c>
      <c r="G53" s="21">
        <v>8.42</v>
      </c>
      <c r="H53" s="21">
        <v>2.41</v>
      </c>
      <c r="I53" s="21">
        <v>0</v>
      </c>
      <c r="J53" s="21">
        <v>0.54</v>
      </c>
      <c r="K53" s="21">
        <v>0</v>
      </c>
      <c r="L53" s="21">
        <v>0.81</v>
      </c>
      <c r="M53" s="21">
        <v>1.73</v>
      </c>
      <c r="N53" s="21">
        <f t="shared" si="19"/>
        <v>5.4899999999999967</v>
      </c>
      <c r="O53" s="22">
        <f>IFERROR(VLOOKUP(C53,'[8]17-18 Summary'!F:O,9,0),0)</f>
        <v>582157.88999999769</v>
      </c>
      <c r="P53" s="22">
        <f>IFERROR(VLOOKUP(C53,'[8]17-18 Summary'!F:O,2,0),0)</f>
        <v>300197.3799999989</v>
      </c>
      <c r="Q53" s="22">
        <f>IFERROR(VLOOKUP(C53,'[8]17-18 Summary'!F:O,3,0),0)</f>
        <v>162206.13999999891</v>
      </c>
      <c r="R53" s="22">
        <f>IFERROR(VLOOKUP(C53,'[8]17-18 Summary'!F:O,4,0),0)</f>
        <v>64984.749999999898</v>
      </c>
      <c r="S53" s="22">
        <f t="shared" si="20"/>
        <v>119754.36999999988</v>
      </c>
      <c r="T53" s="23"/>
      <c r="U53" s="21">
        <f t="shared" si="10"/>
        <v>18</v>
      </c>
      <c r="V53" s="21">
        <v>6</v>
      </c>
      <c r="W53" s="21">
        <v>7.01</v>
      </c>
      <c r="X53" s="21">
        <v>2.0099999999999998</v>
      </c>
      <c r="Y53" s="21">
        <v>0</v>
      </c>
      <c r="Z53" s="21">
        <v>0.81</v>
      </c>
      <c r="AA53" s="21">
        <v>0</v>
      </c>
      <c r="AB53" s="21">
        <v>0.81</v>
      </c>
      <c r="AC53" s="21">
        <v>1.36</v>
      </c>
      <c r="AD53" s="21">
        <f t="shared" si="21"/>
        <v>4.99</v>
      </c>
      <c r="AE53" s="22">
        <v>565514.26</v>
      </c>
      <c r="AF53" s="24">
        <v>310305.27</v>
      </c>
      <c r="AG53" s="22">
        <v>164254.18</v>
      </c>
      <c r="AH53" s="22">
        <v>0</v>
      </c>
      <c r="AI53" s="24">
        <f t="shared" si="22"/>
        <v>90954.81</v>
      </c>
      <c r="AJ53" s="24">
        <f t="shared" si="11"/>
        <v>-16643.629999997676</v>
      </c>
      <c r="AK53" s="26">
        <f t="shared" si="23"/>
        <v>-2.8589546385771294E-2</v>
      </c>
      <c r="AL53" s="27">
        <f t="shared" si="12"/>
        <v>-1.9099999999999966</v>
      </c>
      <c r="AM53" s="26">
        <f t="shared" si="13"/>
        <v>-9.5931692616775338E-2</v>
      </c>
      <c r="AN53" s="27">
        <f t="shared" si="14"/>
        <v>-0.49999999999999645</v>
      </c>
      <c r="AO53" s="26">
        <f t="shared" si="15"/>
        <v>-9.1074681238615077E-2</v>
      </c>
      <c r="AP53" s="22">
        <f t="shared" si="16"/>
        <v>108847.77892531874</v>
      </c>
      <c r="AQ53" s="22">
        <f t="shared" si="17"/>
        <v>-17892.968925318739</v>
      </c>
      <c r="AR53" s="26">
        <f t="shared" si="24"/>
        <v>-0.16438524609303454</v>
      </c>
    </row>
    <row r="54" spans="1:44">
      <c r="A54" s="18" t="s">
        <v>127</v>
      </c>
      <c r="B54" s="19" t="s">
        <v>128</v>
      </c>
      <c r="C54" s="18" t="s">
        <v>129</v>
      </c>
      <c r="D54" s="20" t="s">
        <v>4</v>
      </c>
      <c r="E54" s="21">
        <f t="shared" si="18"/>
        <v>135.35</v>
      </c>
      <c r="F54" s="21">
        <v>74.430000000000007</v>
      </c>
      <c r="G54" s="29">
        <v>19.62</v>
      </c>
      <c r="H54" s="21">
        <v>7.27</v>
      </c>
      <c r="I54" s="21">
        <v>20.18</v>
      </c>
      <c r="J54" s="21">
        <v>2.9</v>
      </c>
      <c r="K54" s="21">
        <v>5.95</v>
      </c>
      <c r="L54" s="21">
        <v>5</v>
      </c>
      <c r="M54" s="21">
        <v>0</v>
      </c>
      <c r="N54" s="21">
        <f t="shared" si="19"/>
        <v>41.299999999999983</v>
      </c>
      <c r="O54" s="22">
        <f>IFERROR(VLOOKUP(C54,'[8]17-18 Summary'!F:O,9,0),0)</f>
        <v>5426033.4299999867</v>
      </c>
      <c r="P54" s="22">
        <f>IFERROR(VLOOKUP(C54,'[8]17-18 Summary'!F:O,2,0),0)</f>
        <v>3406515.6399999904</v>
      </c>
      <c r="Q54" s="22">
        <f>IFERROR(VLOOKUP(C54,'[8]17-18 Summary'!F:O,3,0),0)</f>
        <v>854230.22</v>
      </c>
      <c r="R54" s="22">
        <f>IFERROR(VLOOKUP(C54,'[8]17-18 Summary'!F:O,4,0),0)</f>
        <v>672838.72999999905</v>
      </c>
      <c r="S54" s="22">
        <f t="shared" si="20"/>
        <v>1165287.5699999963</v>
      </c>
      <c r="T54" s="23"/>
      <c r="U54" s="21">
        <f t="shared" si="10"/>
        <v>136.9</v>
      </c>
      <c r="V54" s="21">
        <v>76.930000000000007</v>
      </c>
      <c r="W54" s="21">
        <v>17.5</v>
      </c>
      <c r="X54" s="21">
        <v>7.97</v>
      </c>
      <c r="Y54" s="21">
        <v>22.28</v>
      </c>
      <c r="Z54" s="21">
        <v>1.54</v>
      </c>
      <c r="AA54" s="21">
        <v>6.3</v>
      </c>
      <c r="AB54" s="21">
        <v>4.38</v>
      </c>
      <c r="AC54" s="21">
        <v>0</v>
      </c>
      <c r="AD54" s="21">
        <f t="shared" si="21"/>
        <v>42.47</v>
      </c>
      <c r="AE54" s="22">
        <v>5198996.58</v>
      </c>
      <c r="AF54" s="24">
        <v>3416202.6100000003</v>
      </c>
      <c r="AG54" s="22">
        <v>829917.17000000016</v>
      </c>
      <c r="AH54" s="22">
        <v>0</v>
      </c>
      <c r="AI54" s="25">
        <f t="shared" si="22"/>
        <v>952876.79999999958</v>
      </c>
      <c r="AJ54" s="24">
        <f t="shared" si="11"/>
        <v>-227036.84999998659</v>
      </c>
      <c r="AK54" s="26">
        <f t="shared" si="23"/>
        <v>-4.1842139922088011E-2</v>
      </c>
      <c r="AL54" s="27">
        <f t="shared" si="12"/>
        <v>1.5500000000000114</v>
      </c>
      <c r="AM54" s="26">
        <f t="shared" si="13"/>
        <v>1.1451791651274558E-2</v>
      </c>
      <c r="AN54" s="27">
        <f t="shared" si="14"/>
        <v>1.1700000000000159</v>
      </c>
      <c r="AO54" s="26">
        <f t="shared" si="15"/>
        <v>2.8329297820823642E-2</v>
      </c>
      <c r="AP54" s="22">
        <f t="shared" si="16"/>
        <v>1198299.3486174301</v>
      </c>
      <c r="AQ54" s="28">
        <f t="shared" si="17"/>
        <v>-245422.5486174305</v>
      </c>
      <c r="AR54" s="26">
        <f t="shared" si="24"/>
        <v>-0.20480904783983511</v>
      </c>
    </row>
    <row r="55" spans="1:44">
      <c r="A55" s="18" t="s">
        <v>130</v>
      </c>
      <c r="B55" s="19" t="s">
        <v>131</v>
      </c>
      <c r="C55" s="18" t="s">
        <v>132</v>
      </c>
      <c r="D55" s="20" t="s">
        <v>4</v>
      </c>
      <c r="E55" s="21">
        <f t="shared" si="18"/>
        <v>49.95</v>
      </c>
      <c r="F55" s="21">
        <v>18.7</v>
      </c>
      <c r="G55" s="21">
        <v>22.7</v>
      </c>
      <c r="H55" s="21">
        <v>2.67</v>
      </c>
      <c r="I55" s="21">
        <v>0</v>
      </c>
      <c r="J55" s="21">
        <v>4.2699999999999996</v>
      </c>
      <c r="K55" s="21">
        <v>1.61</v>
      </c>
      <c r="L55" s="21">
        <v>0</v>
      </c>
      <c r="M55" s="21">
        <v>0</v>
      </c>
      <c r="N55" s="21">
        <f t="shared" si="19"/>
        <v>8.5500000000000043</v>
      </c>
      <c r="O55" s="22">
        <f>IFERROR(VLOOKUP(C55,'[8]17-18 Summary'!F:O,9,0),0)</f>
        <v>1151720.5499999989</v>
      </c>
      <c r="P55" s="22">
        <f>IFERROR(VLOOKUP(C55,'[8]17-18 Summary'!F:O,2,0),0)</f>
        <v>590358.36999999906</v>
      </c>
      <c r="Q55" s="22">
        <f>IFERROR(VLOOKUP(C55,'[8]17-18 Summary'!F:O,3,0),0)</f>
        <v>431836.5</v>
      </c>
      <c r="R55" s="22">
        <f>IFERROR(VLOOKUP(C55,'[8]17-18 Summary'!F:O,4,0),0)</f>
        <v>46286.82</v>
      </c>
      <c r="S55" s="22">
        <f t="shared" si="20"/>
        <v>129525.67999999982</v>
      </c>
      <c r="T55" s="23"/>
      <c r="U55" s="21">
        <f t="shared" si="10"/>
        <v>48.67</v>
      </c>
      <c r="V55" s="21">
        <v>17</v>
      </c>
      <c r="W55" s="21">
        <v>24</v>
      </c>
      <c r="X55" s="21">
        <v>2.69</v>
      </c>
      <c r="Y55" s="21">
        <v>0</v>
      </c>
      <c r="Z55" s="21">
        <v>2.38</v>
      </c>
      <c r="AA55" s="21">
        <v>2.6</v>
      </c>
      <c r="AB55" s="21">
        <v>0</v>
      </c>
      <c r="AC55" s="21">
        <v>0</v>
      </c>
      <c r="AD55" s="21">
        <f t="shared" si="21"/>
        <v>7.6700000000000017</v>
      </c>
      <c r="AE55" s="22">
        <v>1091017.7000000002</v>
      </c>
      <c r="AF55" s="24">
        <v>625414.93000000005</v>
      </c>
      <c r="AG55" s="22">
        <v>334351.28000000009</v>
      </c>
      <c r="AH55" s="22">
        <v>0</v>
      </c>
      <c r="AI55" s="25">
        <f t="shared" si="22"/>
        <v>131251.49000000005</v>
      </c>
      <c r="AJ55" s="24">
        <f t="shared" si="11"/>
        <v>-60702.849999998696</v>
      </c>
      <c r="AK55" s="26">
        <f t="shared" si="23"/>
        <v>-5.2706231559381964E-2</v>
      </c>
      <c r="AL55" s="27">
        <f t="shared" si="12"/>
        <v>-1.2800000000000011</v>
      </c>
      <c r="AM55" s="26">
        <f t="shared" si="13"/>
        <v>-2.5625625625625648E-2</v>
      </c>
      <c r="AN55" s="27">
        <f t="shared" si="14"/>
        <v>-0.88000000000000256</v>
      </c>
      <c r="AO55" s="26">
        <f t="shared" si="15"/>
        <v>-0.10292397660818738</v>
      </c>
      <c r="AP55" s="22">
        <f t="shared" si="16"/>
        <v>116194.38194152027</v>
      </c>
      <c r="AQ55" s="22">
        <f t="shared" si="17"/>
        <v>15057.108058479775</v>
      </c>
      <c r="AR55" s="26">
        <f t="shared" si="24"/>
        <v>0.12958550841173974</v>
      </c>
    </row>
    <row r="56" spans="1:44">
      <c r="A56" s="18" t="s">
        <v>133</v>
      </c>
      <c r="B56" s="19" t="s">
        <v>134</v>
      </c>
      <c r="C56" s="18" t="s">
        <v>135</v>
      </c>
      <c r="D56" s="20" t="s">
        <v>4</v>
      </c>
      <c r="E56" s="21">
        <f t="shared" si="18"/>
        <v>28.020000000000003</v>
      </c>
      <c r="F56" s="21">
        <v>11.92</v>
      </c>
      <c r="G56" s="21">
        <v>10.65</v>
      </c>
      <c r="H56" s="21">
        <v>2.62</v>
      </c>
      <c r="I56" s="21">
        <v>0</v>
      </c>
      <c r="J56" s="21">
        <v>1.1499999999999999</v>
      </c>
      <c r="K56" s="21">
        <v>0</v>
      </c>
      <c r="L56" s="21">
        <v>0.6</v>
      </c>
      <c r="M56" s="21">
        <v>1.08</v>
      </c>
      <c r="N56" s="21">
        <f t="shared" si="19"/>
        <v>5.4500000000000011</v>
      </c>
      <c r="O56" s="22">
        <f>IFERROR(VLOOKUP(C56,'[8]17-18 Summary'!F:O,9,0),0)</f>
        <v>822338.22999999858</v>
      </c>
      <c r="P56" s="22">
        <f>IFERROR(VLOOKUP(C56,'[8]17-18 Summary'!F:O,2,0),0)</f>
        <v>461954.23999999888</v>
      </c>
      <c r="Q56" s="22">
        <f>IFERROR(VLOOKUP(C56,'[8]17-18 Summary'!F:O,3,0),0)</f>
        <v>245001.00999999983</v>
      </c>
      <c r="R56" s="22">
        <f>IFERROR(VLOOKUP(C56,'[8]17-18 Summary'!F:O,4,0),0)</f>
        <v>62495.899999999885</v>
      </c>
      <c r="S56" s="22">
        <f t="shared" si="20"/>
        <v>115382.97999999986</v>
      </c>
      <c r="T56" s="23"/>
      <c r="U56" s="21">
        <f t="shared" si="10"/>
        <v>29.470000000000002</v>
      </c>
      <c r="V56" s="21">
        <v>13.61</v>
      </c>
      <c r="W56" s="21">
        <v>10.67</v>
      </c>
      <c r="X56" s="21">
        <v>2.2999999999999998</v>
      </c>
      <c r="Y56" s="21">
        <v>0</v>
      </c>
      <c r="Z56" s="21">
        <v>1.1499999999999999</v>
      </c>
      <c r="AA56" s="21">
        <v>0</v>
      </c>
      <c r="AB56" s="21">
        <v>0.6</v>
      </c>
      <c r="AC56" s="21">
        <v>1.1399999999999999</v>
      </c>
      <c r="AD56" s="21">
        <f t="shared" si="21"/>
        <v>5.1900000000000031</v>
      </c>
      <c r="AE56" s="22">
        <v>773471.94</v>
      </c>
      <c r="AF56" s="24">
        <v>446660.90999999992</v>
      </c>
      <c r="AG56" s="22">
        <v>218895.57000000004</v>
      </c>
      <c r="AH56" s="22">
        <v>0</v>
      </c>
      <c r="AI56" s="25">
        <f t="shared" si="22"/>
        <v>107915.45999999999</v>
      </c>
      <c r="AJ56" s="24">
        <f t="shared" si="11"/>
        <v>-48866.28999999864</v>
      </c>
      <c r="AK56" s="26">
        <f t="shared" si="23"/>
        <v>-5.9423590217858077E-2</v>
      </c>
      <c r="AL56" s="27">
        <f t="shared" si="12"/>
        <v>1.4499999999999993</v>
      </c>
      <c r="AM56" s="26">
        <f t="shared" si="13"/>
        <v>5.1748750892219815E-2</v>
      </c>
      <c r="AN56" s="27">
        <f t="shared" si="14"/>
        <v>-0.25999999999999801</v>
      </c>
      <c r="AO56" s="26">
        <f t="shared" si="15"/>
        <v>-4.7706422018348252E-2</v>
      </c>
      <c r="AP56" s="22">
        <f t="shared" si="16"/>
        <v>109878.47086238523</v>
      </c>
      <c r="AQ56" s="22">
        <f t="shared" si="17"/>
        <v>-1963.0108623852429</v>
      </c>
      <c r="AR56" s="26">
        <f t="shared" si="24"/>
        <v>-1.7865291052728344E-2</v>
      </c>
    </row>
    <row r="57" spans="1:44">
      <c r="A57" s="18" t="s">
        <v>136</v>
      </c>
      <c r="B57" s="19" t="s">
        <v>137</v>
      </c>
      <c r="C57" s="18" t="s">
        <v>138</v>
      </c>
      <c r="D57" s="20" t="s">
        <v>4</v>
      </c>
      <c r="E57" s="21">
        <f t="shared" si="18"/>
        <v>58.3</v>
      </c>
      <c r="F57" s="21">
        <v>25.11</v>
      </c>
      <c r="G57" s="21">
        <v>27.21</v>
      </c>
      <c r="H57" s="21">
        <v>3.39</v>
      </c>
      <c r="I57" s="21">
        <v>0</v>
      </c>
      <c r="J57" s="21">
        <v>0.41</v>
      </c>
      <c r="K57" s="21">
        <v>0</v>
      </c>
      <c r="L57" s="21">
        <v>1</v>
      </c>
      <c r="M57" s="21">
        <v>1.18</v>
      </c>
      <c r="N57" s="21">
        <f t="shared" si="19"/>
        <v>5.9799999999999969</v>
      </c>
      <c r="O57" s="22">
        <f>IFERROR(VLOOKUP(C57,'[8]17-18 Summary'!F:O,9,0),0)</f>
        <v>1303147.3599999994</v>
      </c>
      <c r="P57" s="22">
        <f>IFERROR(VLOOKUP(C57,'[8]17-18 Summary'!F:O,2,0),0)</f>
        <v>695433.82</v>
      </c>
      <c r="Q57" s="22">
        <f>IFERROR(VLOOKUP(C57,'[8]17-18 Summary'!F:O,3,0),0)</f>
        <v>466086.81999999989</v>
      </c>
      <c r="R57" s="22">
        <f>IFERROR(VLOOKUP(C57,'[8]17-18 Summary'!F:O,4,0),0)</f>
        <v>84076.309999999896</v>
      </c>
      <c r="S57" s="22">
        <f t="shared" si="20"/>
        <v>141626.71999999956</v>
      </c>
      <c r="T57" s="23"/>
      <c r="U57" s="21">
        <f t="shared" si="10"/>
        <v>52.79</v>
      </c>
      <c r="V57" s="21">
        <v>23.25</v>
      </c>
      <c r="W57" s="21">
        <v>23.18</v>
      </c>
      <c r="X57" s="21">
        <v>3.39</v>
      </c>
      <c r="Y57" s="21">
        <v>0</v>
      </c>
      <c r="Z57" s="21">
        <v>0.79</v>
      </c>
      <c r="AA57" s="21">
        <v>0</v>
      </c>
      <c r="AB57" s="21">
        <v>1</v>
      </c>
      <c r="AC57" s="21">
        <v>1.18</v>
      </c>
      <c r="AD57" s="21">
        <f t="shared" si="21"/>
        <v>6.3599999999999994</v>
      </c>
      <c r="AE57" s="22">
        <v>1257900.8999999999</v>
      </c>
      <c r="AF57" s="24">
        <v>726363.51</v>
      </c>
      <c r="AG57" s="22">
        <v>389539.43000000005</v>
      </c>
      <c r="AH57" s="22">
        <v>0</v>
      </c>
      <c r="AI57" s="25">
        <f t="shared" si="22"/>
        <v>141997.95999999985</v>
      </c>
      <c r="AJ57" s="24">
        <f t="shared" si="11"/>
        <v>-45246.459999999497</v>
      </c>
      <c r="AK57" s="26">
        <f t="shared" si="23"/>
        <v>-3.4720908309248712E-2</v>
      </c>
      <c r="AL57" s="27">
        <f t="shared" si="12"/>
        <v>-5.509999999999998</v>
      </c>
      <c r="AM57" s="26">
        <f t="shared" si="13"/>
        <v>-9.4511149228130337E-2</v>
      </c>
      <c r="AN57" s="27">
        <f t="shared" si="14"/>
        <v>0.38000000000000256</v>
      </c>
      <c r="AO57" s="26">
        <f t="shared" si="15"/>
        <v>6.3545150501672698E-2</v>
      </c>
      <c r="AP57" s="22">
        <f t="shared" si="16"/>
        <v>150626.4112374578</v>
      </c>
      <c r="AQ57" s="22">
        <f t="shared" si="17"/>
        <v>-8628.4512374579499</v>
      </c>
      <c r="AR57" s="26">
        <f t="shared" si="24"/>
        <v>-5.7283786864280185E-2</v>
      </c>
    </row>
    <row r="58" spans="1:44">
      <c r="A58" s="18" t="s">
        <v>139</v>
      </c>
      <c r="B58" s="19" t="s">
        <v>140</v>
      </c>
      <c r="C58" s="18" t="s">
        <v>141</v>
      </c>
      <c r="D58" s="20" t="s">
        <v>4</v>
      </c>
      <c r="E58" s="21">
        <f t="shared" si="18"/>
        <v>49.379999999999995</v>
      </c>
      <c r="F58" s="21">
        <v>17.47</v>
      </c>
      <c r="G58" s="21">
        <v>23.64</v>
      </c>
      <c r="H58" s="21">
        <v>2.08</v>
      </c>
      <c r="I58" s="21">
        <v>0</v>
      </c>
      <c r="J58" s="21">
        <v>2.16</v>
      </c>
      <c r="K58" s="21">
        <v>0</v>
      </c>
      <c r="L58" s="21">
        <v>1</v>
      </c>
      <c r="M58" s="21">
        <v>3.03</v>
      </c>
      <c r="N58" s="21">
        <f t="shared" si="19"/>
        <v>8.269999999999996</v>
      </c>
      <c r="O58" s="22">
        <f>IFERROR(VLOOKUP(C58,'[8]17-18 Summary'!F:O,9,0),0)</f>
        <v>1236487.92</v>
      </c>
      <c r="P58" s="22">
        <f>IFERROR(VLOOKUP(C58,'[8]17-18 Summary'!F:O,2,0),0)</f>
        <v>727896.72</v>
      </c>
      <c r="Q58" s="22">
        <f>IFERROR(VLOOKUP(C58,'[8]17-18 Summary'!F:O,3,0),0)</f>
        <v>379386.64</v>
      </c>
      <c r="R58" s="22">
        <f>IFERROR(VLOOKUP(C58,'[8]17-18 Summary'!F:O,4,0),0)</f>
        <v>45770.05</v>
      </c>
      <c r="S58" s="22">
        <f t="shared" si="20"/>
        <v>129204.55999999994</v>
      </c>
      <c r="T58" s="23"/>
      <c r="U58" s="21">
        <f t="shared" si="10"/>
        <v>52.190000000000005</v>
      </c>
      <c r="V58" s="21">
        <v>18.8</v>
      </c>
      <c r="W58" s="21">
        <v>25.46</v>
      </c>
      <c r="X58" s="21">
        <v>2.15</v>
      </c>
      <c r="Y58" s="21">
        <v>0</v>
      </c>
      <c r="Z58" s="21">
        <v>2.2000000000000002</v>
      </c>
      <c r="AA58" s="21">
        <v>0</v>
      </c>
      <c r="AB58" s="21">
        <v>1</v>
      </c>
      <c r="AC58" s="21">
        <v>2.58</v>
      </c>
      <c r="AD58" s="21">
        <f t="shared" si="21"/>
        <v>7.93</v>
      </c>
      <c r="AE58" s="22">
        <v>1210204.92</v>
      </c>
      <c r="AF58" s="24">
        <v>718266.16</v>
      </c>
      <c r="AG58" s="22">
        <v>359169.45</v>
      </c>
      <c r="AH58" s="22">
        <v>0</v>
      </c>
      <c r="AI58" s="25">
        <f t="shared" si="22"/>
        <v>132769.30999999988</v>
      </c>
      <c r="AJ58" s="24">
        <f t="shared" si="11"/>
        <v>-26283</v>
      </c>
      <c r="AK58" s="26">
        <f t="shared" si="23"/>
        <v>-2.125617207809034E-2</v>
      </c>
      <c r="AL58" s="27">
        <f t="shared" si="12"/>
        <v>2.8100000000000094</v>
      </c>
      <c r="AM58" s="26">
        <f t="shared" si="13"/>
        <v>5.6905629809639723E-2</v>
      </c>
      <c r="AN58" s="27">
        <f t="shared" si="14"/>
        <v>-0.33999999999999631</v>
      </c>
      <c r="AO58" s="26">
        <f t="shared" si="15"/>
        <v>-4.1112454655380465E-2</v>
      </c>
      <c r="AP58" s="22">
        <f t="shared" si="16"/>
        <v>123892.64338573156</v>
      </c>
      <c r="AQ58" s="22">
        <f t="shared" si="17"/>
        <v>8876.6666142683243</v>
      </c>
      <c r="AR58" s="26">
        <f t="shared" si="24"/>
        <v>7.1648052472586363E-2</v>
      </c>
    </row>
    <row r="59" spans="1:44">
      <c r="A59" s="18" t="s">
        <v>142</v>
      </c>
      <c r="B59" s="19" t="s">
        <v>143</v>
      </c>
      <c r="C59" s="18" t="s">
        <v>144</v>
      </c>
      <c r="D59" s="20" t="s">
        <v>4</v>
      </c>
      <c r="E59" s="21">
        <f t="shared" si="18"/>
        <v>15.55</v>
      </c>
      <c r="F59" s="21">
        <v>5.6</v>
      </c>
      <c r="G59" s="21">
        <v>6.86</v>
      </c>
      <c r="H59" s="21">
        <v>1.62</v>
      </c>
      <c r="I59" s="21">
        <v>0</v>
      </c>
      <c r="J59" s="21">
        <v>0</v>
      </c>
      <c r="K59" s="21">
        <v>0</v>
      </c>
      <c r="L59" s="21">
        <v>0.43</v>
      </c>
      <c r="M59" s="21">
        <v>1.04</v>
      </c>
      <c r="N59" s="21">
        <f t="shared" si="19"/>
        <v>3.0900000000000007</v>
      </c>
      <c r="O59" s="22">
        <f>IFERROR(VLOOKUP(C59,'[8]17-18 Summary'!F:O,9,0),0)</f>
        <v>421665.63999999891</v>
      </c>
      <c r="P59" s="22">
        <f>IFERROR(VLOOKUP(C59,'[8]17-18 Summary'!F:O,2,0),0)</f>
        <v>249554.49999999889</v>
      </c>
      <c r="Q59" s="22">
        <f>IFERROR(VLOOKUP(C59,'[8]17-18 Summary'!F:O,3,0),0)</f>
        <v>109329.85</v>
      </c>
      <c r="R59" s="22">
        <f>IFERROR(VLOOKUP(C59,'[8]17-18 Summary'!F:O,4,0),0)</f>
        <v>36113.4</v>
      </c>
      <c r="S59" s="22">
        <f t="shared" si="20"/>
        <v>62781.290000000008</v>
      </c>
      <c r="T59" s="23"/>
      <c r="U59" s="21">
        <f t="shared" si="10"/>
        <v>15.010000000000002</v>
      </c>
      <c r="V59" s="21">
        <v>6.6</v>
      </c>
      <c r="W59" s="21">
        <v>5.2</v>
      </c>
      <c r="X59" s="21">
        <v>1.74</v>
      </c>
      <c r="Y59" s="21">
        <v>0</v>
      </c>
      <c r="Z59" s="21">
        <v>0</v>
      </c>
      <c r="AA59" s="21">
        <v>0</v>
      </c>
      <c r="AB59" s="21">
        <v>0.43</v>
      </c>
      <c r="AC59" s="21">
        <v>1.04</v>
      </c>
      <c r="AD59" s="21">
        <f t="shared" si="21"/>
        <v>3.2100000000000017</v>
      </c>
      <c r="AE59" s="22">
        <v>399755.64000000007</v>
      </c>
      <c r="AF59" s="24">
        <v>243751.34000000003</v>
      </c>
      <c r="AG59" s="22">
        <v>95461.940000000017</v>
      </c>
      <c r="AH59" s="22">
        <v>0</v>
      </c>
      <c r="AI59" s="24">
        <f t="shared" si="22"/>
        <v>60542.36000000003</v>
      </c>
      <c r="AJ59" s="24">
        <f t="shared" si="11"/>
        <v>-21909.999999998836</v>
      </c>
      <c r="AK59" s="26">
        <f t="shared" si="23"/>
        <v>-5.1960600821064983E-2</v>
      </c>
      <c r="AL59" s="27">
        <f t="shared" si="12"/>
        <v>-0.53999999999999915</v>
      </c>
      <c r="AM59" s="26">
        <f t="shared" si="13"/>
        <v>-3.4726688102893831E-2</v>
      </c>
      <c r="AN59" s="27">
        <f t="shared" si="14"/>
        <v>0.12000000000000099</v>
      </c>
      <c r="AO59" s="26">
        <f t="shared" si="15"/>
        <v>3.8834951456310995E-2</v>
      </c>
      <c r="AP59" s="22">
        <f t="shared" si="16"/>
        <v>65219.398349514595</v>
      </c>
      <c r="AQ59" s="22">
        <f t="shared" si="17"/>
        <v>-4677.0383495145652</v>
      </c>
      <c r="AR59" s="26">
        <f t="shared" si="24"/>
        <v>-7.1712381099409125E-2</v>
      </c>
    </row>
    <row r="60" spans="1:44">
      <c r="A60" s="18" t="s">
        <v>145</v>
      </c>
      <c r="B60" s="19" t="s">
        <v>146</v>
      </c>
      <c r="C60" s="18" t="s">
        <v>147</v>
      </c>
      <c r="D60" s="20" t="s">
        <v>4</v>
      </c>
      <c r="E60" s="21">
        <f t="shared" si="18"/>
        <v>225.67</v>
      </c>
      <c r="F60" s="21">
        <v>111.9</v>
      </c>
      <c r="G60" s="21">
        <v>30.22</v>
      </c>
      <c r="H60" s="21">
        <v>54.57</v>
      </c>
      <c r="I60" s="21">
        <v>0</v>
      </c>
      <c r="J60" s="21">
        <v>9.91</v>
      </c>
      <c r="K60" s="21">
        <v>10.07</v>
      </c>
      <c r="L60" s="21">
        <v>9</v>
      </c>
      <c r="M60" s="21">
        <v>0</v>
      </c>
      <c r="N60" s="21">
        <f t="shared" si="19"/>
        <v>83.549999999999983</v>
      </c>
      <c r="O60" s="22">
        <f>IFERROR(VLOOKUP(C60,'[8]17-18 Summary'!F:O,9,0),0)</f>
        <v>7874020.7700000005</v>
      </c>
      <c r="P60" s="22">
        <f>IFERROR(VLOOKUP(C60,'[8]17-18 Summary'!F:O,2,0),0)</f>
        <v>5063420.68</v>
      </c>
      <c r="Q60" s="22">
        <f>IFERROR(VLOOKUP(C60,'[8]17-18 Summary'!F:O,3,0),0)</f>
        <v>791665.56</v>
      </c>
      <c r="R60" s="22">
        <f>IFERROR(VLOOKUP(C60,'[8]17-18 Summary'!F:O,4,0),0)</f>
        <v>1338765.6200000001</v>
      </c>
      <c r="S60" s="22">
        <f t="shared" si="20"/>
        <v>2018934.5300000007</v>
      </c>
      <c r="T60" s="23"/>
      <c r="U60" s="21">
        <f t="shared" si="10"/>
        <v>243.03</v>
      </c>
      <c r="V60" s="21">
        <v>123.26</v>
      </c>
      <c r="W60" s="21">
        <v>32.6</v>
      </c>
      <c r="X60" s="21">
        <v>53</v>
      </c>
      <c r="Y60" s="21">
        <v>0</v>
      </c>
      <c r="Z60" s="21">
        <v>9.18</v>
      </c>
      <c r="AA60" s="21">
        <v>14.64</v>
      </c>
      <c r="AB60" s="21">
        <v>10.35</v>
      </c>
      <c r="AC60" s="21">
        <v>0</v>
      </c>
      <c r="AD60" s="21">
        <f t="shared" si="21"/>
        <v>87.169999999999987</v>
      </c>
      <c r="AE60" s="22">
        <v>8128128.4199999999</v>
      </c>
      <c r="AF60" s="24">
        <v>5424065.25</v>
      </c>
      <c r="AG60" s="22">
        <v>781815.28999999992</v>
      </c>
      <c r="AH60" s="22">
        <v>0</v>
      </c>
      <c r="AI60" s="25">
        <f t="shared" si="22"/>
        <v>1922247.88</v>
      </c>
      <c r="AJ60" s="24">
        <f t="shared" si="11"/>
        <v>254107.64999999944</v>
      </c>
      <c r="AK60" s="26">
        <f t="shared" si="23"/>
        <v>3.2271650967463657E-2</v>
      </c>
      <c r="AL60" s="27">
        <f t="shared" si="12"/>
        <v>17.360000000000014</v>
      </c>
      <c r="AM60" s="26">
        <f t="shared" si="13"/>
        <v>7.6926485576284023E-2</v>
      </c>
      <c r="AN60" s="27">
        <f t="shared" si="14"/>
        <v>3.6200000000000045</v>
      </c>
      <c r="AO60" s="26">
        <f t="shared" si="15"/>
        <v>4.3327348892878578E-2</v>
      </c>
      <c r="AP60" s="22">
        <f t="shared" si="16"/>
        <v>2106409.6107731904</v>
      </c>
      <c r="AQ60" s="28">
        <f t="shared" si="17"/>
        <v>-184161.7307731905</v>
      </c>
      <c r="AR60" s="26">
        <f t="shared" si="24"/>
        <v>-8.7429211218605807E-2</v>
      </c>
    </row>
    <row r="61" spans="1:44">
      <c r="A61" s="18" t="s">
        <v>148</v>
      </c>
      <c r="B61" s="19" t="s">
        <v>149</v>
      </c>
      <c r="C61" s="3" t="s">
        <v>150</v>
      </c>
      <c r="D61" s="20" t="s">
        <v>4</v>
      </c>
      <c r="E61" s="21">
        <f t="shared" si="18"/>
        <v>34.93</v>
      </c>
      <c r="F61" s="21">
        <v>15.6</v>
      </c>
      <c r="G61" s="21">
        <v>13.11</v>
      </c>
      <c r="H61" s="21">
        <v>1.91</v>
      </c>
      <c r="I61" s="21">
        <v>0</v>
      </c>
      <c r="J61" s="21">
        <v>1.08</v>
      </c>
      <c r="K61" s="21">
        <v>0</v>
      </c>
      <c r="L61" s="21">
        <v>0.94</v>
      </c>
      <c r="M61" s="21">
        <v>2.29</v>
      </c>
      <c r="N61" s="21">
        <f t="shared" si="19"/>
        <v>6.2199999999999989</v>
      </c>
      <c r="O61" s="22">
        <f>IFERROR(VLOOKUP(C61,'[8]17-18 Summary'!F:O,9,0),0)</f>
        <v>790896.47999999777</v>
      </c>
      <c r="P61" s="22">
        <f>IFERROR(VLOOKUP(C61,'[8]17-18 Summary'!F:O,2,0),0)</f>
        <v>452055.90999999887</v>
      </c>
      <c r="Q61" s="22">
        <f>IFERROR(VLOOKUP(C61,'[8]17-18 Summary'!F:O,3,0),0)</f>
        <v>219388.33999999901</v>
      </c>
      <c r="R61" s="22">
        <f>IFERROR(VLOOKUP(C61,'[8]17-18 Summary'!F:O,4,0),0)</f>
        <v>50469.299999999996</v>
      </c>
      <c r="S61" s="22">
        <f t="shared" si="20"/>
        <v>119452.22999999989</v>
      </c>
      <c r="T61" s="23"/>
      <c r="U61" s="21">
        <f t="shared" si="10"/>
        <v>36.64</v>
      </c>
      <c r="V61" s="21">
        <v>17.600000000000001</v>
      </c>
      <c r="W61" s="21">
        <v>13.17</v>
      </c>
      <c r="X61" s="21">
        <v>1.79</v>
      </c>
      <c r="Y61" s="21">
        <v>0</v>
      </c>
      <c r="Z61" s="21">
        <v>1.08</v>
      </c>
      <c r="AA61" s="21">
        <v>0</v>
      </c>
      <c r="AB61" s="21">
        <v>0.94</v>
      </c>
      <c r="AC61" s="21">
        <v>2.06</v>
      </c>
      <c r="AD61" s="21">
        <f t="shared" si="21"/>
        <v>5.8699999999999992</v>
      </c>
      <c r="AE61" s="22">
        <v>791536.36</v>
      </c>
      <c r="AF61" s="24">
        <v>484682.88000000012</v>
      </c>
      <c r="AG61" s="22">
        <v>194999.18999999997</v>
      </c>
      <c r="AH61" s="22">
        <v>0</v>
      </c>
      <c r="AI61" s="25">
        <f t="shared" si="22"/>
        <v>111854.28999999989</v>
      </c>
      <c r="AJ61" s="24">
        <f t="shared" si="11"/>
        <v>639.88000000221655</v>
      </c>
      <c r="AK61" s="26">
        <f t="shared" si="23"/>
        <v>8.090565784313749E-4</v>
      </c>
      <c r="AL61" s="27">
        <f t="shared" si="12"/>
        <v>1.7100000000000009</v>
      </c>
      <c r="AM61" s="26">
        <f t="shared" si="13"/>
        <v>4.8955052963069019E-2</v>
      </c>
      <c r="AN61" s="27">
        <f t="shared" si="14"/>
        <v>-0.34999999999999964</v>
      </c>
      <c r="AO61" s="26">
        <f t="shared" si="15"/>
        <v>-5.6270096463022459E-2</v>
      </c>
      <c r="AP61" s="22">
        <f t="shared" si="16"/>
        <v>112730.64149517675</v>
      </c>
      <c r="AQ61" s="22">
        <f t="shared" si="17"/>
        <v>-876.35149517685932</v>
      </c>
      <c r="AR61" s="26">
        <f t="shared" si="24"/>
        <v>-7.7738535286730765E-3</v>
      </c>
    </row>
    <row r="62" spans="1:44">
      <c r="A62" s="18" t="s">
        <v>151</v>
      </c>
      <c r="B62" s="19" t="s">
        <v>151</v>
      </c>
      <c r="C62" s="18" t="s">
        <v>152</v>
      </c>
      <c r="D62" s="20" t="s">
        <v>4</v>
      </c>
      <c r="E62" s="21">
        <f t="shared" si="18"/>
        <v>42.14</v>
      </c>
      <c r="F62" s="21">
        <v>17.25</v>
      </c>
      <c r="G62" s="21">
        <v>17.91</v>
      </c>
      <c r="H62" s="21">
        <v>1.95</v>
      </c>
      <c r="I62" s="21">
        <v>0</v>
      </c>
      <c r="J62" s="21">
        <v>1.78</v>
      </c>
      <c r="K62" s="21">
        <v>0</v>
      </c>
      <c r="L62" s="21">
        <v>1</v>
      </c>
      <c r="M62" s="21">
        <v>2.25</v>
      </c>
      <c r="N62" s="21">
        <f t="shared" si="19"/>
        <v>6.98</v>
      </c>
      <c r="O62" s="22">
        <f>IFERROR(VLOOKUP(C62,'[8]17-18 Summary'!F:O,9,0),0)</f>
        <v>1225490.9899999998</v>
      </c>
      <c r="P62" s="22">
        <f>IFERROR(VLOOKUP(C62,'[8]17-18 Summary'!F:O,2,0),0)</f>
        <v>729024.2699999999</v>
      </c>
      <c r="Q62" s="22">
        <f>IFERROR(VLOOKUP(C62,'[8]17-18 Summary'!F:O,3,0),0)</f>
        <v>325843.06</v>
      </c>
      <c r="R62" s="22">
        <f>IFERROR(VLOOKUP(C62,'[8]17-18 Summary'!F:O,4,0),0)</f>
        <v>73010.569999999891</v>
      </c>
      <c r="S62" s="22">
        <f t="shared" si="20"/>
        <v>170623.65999999986</v>
      </c>
      <c r="T62" s="23"/>
      <c r="U62" s="21">
        <f t="shared" si="10"/>
        <v>43.05</v>
      </c>
      <c r="V62" s="21">
        <v>17.45</v>
      </c>
      <c r="W62" s="21">
        <v>18.07</v>
      </c>
      <c r="X62" s="21">
        <v>2.89</v>
      </c>
      <c r="Y62" s="21">
        <v>0</v>
      </c>
      <c r="Z62" s="21">
        <v>1.51</v>
      </c>
      <c r="AA62" s="21">
        <v>0</v>
      </c>
      <c r="AB62" s="21">
        <v>1</v>
      </c>
      <c r="AC62" s="21">
        <v>2.13</v>
      </c>
      <c r="AD62" s="21">
        <f t="shared" si="21"/>
        <v>7.5299999999999976</v>
      </c>
      <c r="AE62" s="22">
        <v>1191860.6199999996</v>
      </c>
      <c r="AF62" s="24">
        <v>700363.43999999983</v>
      </c>
      <c r="AG62" s="22">
        <v>336873.66</v>
      </c>
      <c r="AH62" s="22">
        <v>0</v>
      </c>
      <c r="AI62" s="25">
        <f t="shared" si="22"/>
        <v>154623.51999999984</v>
      </c>
      <c r="AJ62" s="24">
        <f t="shared" si="11"/>
        <v>-33630.370000000112</v>
      </c>
      <c r="AK62" s="26">
        <f t="shared" si="23"/>
        <v>-2.7442364141738913E-2</v>
      </c>
      <c r="AL62" s="27">
        <f t="shared" si="12"/>
        <v>0.90999999999999659</v>
      </c>
      <c r="AM62" s="26">
        <f t="shared" si="13"/>
        <v>2.1594684385381979E-2</v>
      </c>
      <c r="AN62" s="27">
        <f t="shared" si="14"/>
        <v>0.54999999999999716</v>
      </c>
      <c r="AO62" s="26">
        <f t="shared" si="15"/>
        <v>7.879656160458412E-2</v>
      </c>
      <c r="AP62" s="22">
        <f t="shared" si="16"/>
        <v>184068.21773638946</v>
      </c>
      <c r="AQ62" s="22">
        <f t="shared" si="17"/>
        <v>-29444.697736389615</v>
      </c>
      <c r="AR62" s="26">
        <f t="shared" si="24"/>
        <v>-0.1599662239276875</v>
      </c>
    </row>
    <row r="63" spans="1:44">
      <c r="A63" s="18" t="s">
        <v>153</v>
      </c>
      <c r="B63" s="19" t="s">
        <v>154</v>
      </c>
      <c r="C63" s="18" t="s">
        <v>155</v>
      </c>
      <c r="D63" s="20" t="s">
        <v>4</v>
      </c>
      <c r="E63" s="21">
        <f t="shared" si="18"/>
        <v>39.08</v>
      </c>
      <c r="F63" s="21">
        <v>17.260000000000002</v>
      </c>
      <c r="G63" s="21">
        <v>15.19</v>
      </c>
      <c r="H63" s="21">
        <v>2.69</v>
      </c>
      <c r="I63" s="21">
        <v>0</v>
      </c>
      <c r="J63" s="21">
        <v>1.22</v>
      </c>
      <c r="K63" s="21">
        <v>0</v>
      </c>
      <c r="L63" s="21">
        <v>1</v>
      </c>
      <c r="M63" s="21">
        <v>1.72</v>
      </c>
      <c r="N63" s="21">
        <f t="shared" si="19"/>
        <v>6.6299999999999972</v>
      </c>
      <c r="O63" s="22">
        <f>IFERROR(VLOOKUP(C63,'[8]17-18 Summary'!F:O,9,0),0)</f>
        <v>1080600.2699999998</v>
      </c>
      <c r="P63" s="22">
        <f>IFERROR(VLOOKUP(C63,'[8]17-18 Summary'!F:O,2,0),0)</f>
        <v>677199.91</v>
      </c>
      <c r="Q63" s="22">
        <f>IFERROR(VLOOKUP(C63,'[8]17-18 Summary'!F:O,3,0),0)</f>
        <v>245765.93999999989</v>
      </c>
      <c r="R63" s="22">
        <f>IFERROR(VLOOKUP(C63,'[8]17-18 Summary'!F:O,4,0),0)</f>
        <v>74874.759999999907</v>
      </c>
      <c r="S63" s="22">
        <f t="shared" si="20"/>
        <v>157634.41999999987</v>
      </c>
      <c r="T63" s="23"/>
      <c r="U63" s="21">
        <f t="shared" si="10"/>
        <v>42.300000000000004</v>
      </c>
      <c r="V63" s="21">
        <v>23.1</v>
      </c>
      <c r="W63" s="21">
        <v>12.18</v>
      </c>
      <c r="X63" s="21">
        <v>3.28</v>
      </c>
      <c r="Y63" s="21">
        <v>0</v>
      </c>
      <c r="Z63" s="21">
        <v>1.22</v>
      </c>
      <c r="AA63" s="21">
        <v>0</v>
      </c>
      <c r="AB63" s="21">
        <v>1</v>
      </c>
      <c r="AC63" s="21">
        <v>1.52</v>
      </c>
      <c r="AD63" s="21">
        <f t="shared" si="21"/>
        <v>7.0200000000000031</v>
      </c>
      <c r="AE63" s="22">
        <v>1059384.0900000001</v>
      </c>
      <c r="AF63" s="24">
        <v>698400.66000000015</v>
      </c>
      <c r="AG63" s="22">
        <v>227119.98</v>
      </c>
      <c r="AH63" s="22">
        <v>0</v>
      </c>
      <c r="AI63" s="25">
        <f t="shared" si="22"/>
        <v>133863.44999999992</v>
      </c>
      <c r="AJ63" s="24">
        <f t="shared" si="11"/>
        <v>-21216.179999999702</v>
      </c>
      <c r="AK63" s="26">
        <f t="shared" si="23"/>
        <v>-1.9633698592357102E-2</v>
      </c>
      <c r="AL63" s="27">
        <f t="shared" si="12"/>
        <v>3.220000000000006</v>
      </c>
      <c r="AM63" s="26">
        <f t="shared" si="13"/>
        <v>8.2395087001023701E-2</v>
      </c>
      <c r="AN63" s="27">
        <f t="shared" si="14"/>
        <v>0.3900000000000059</v>
      </c>
      <c r="AO63" s="26">
        <f t="shared" si="15"/>
        <v>5.8823529411765621E-2</v>
      </c>
      <c r="AP63" s="22">
        <f t="shared" si="16"/>
        <v>166907.03294117647</v>
      </c>
      <c r="AQ63" s="22">
        <f t="shared" si="17"/>
        <v>-33043.582941176544</v>
      </c>
      <c r="AR63" s="26">
        <f t="shared" si="24"/>
        <v>-0.19797597715862691</v>
      </c>
    </row>
    <row r="64" spans="1:44">
      <c r="A64" s="18" t="s">
        <v>156</v>
      </c>
      <c r="B64" s="19" t="s">
        <v>157</v>
      </c>
      <c r="C64" s="18" t="s">
        <v>158</v>
      </c>
      <c r="D64" s="20" t="s">
        <v>4</v>
      </c>
      <c r="E64" s="21">
        <f>SUM(F64:M64)*0</f>
        <v>0</v>
      </c>
      <c r="F64" s="21">
        <f>6.8*0</f>
        <v>0</v>
      </c>
      <c r="G64" s="21">
        <v>16.36</v>
      </c>
      <c r="H64" s="21">
        <v>2.61</v>
      </c>
      <c r="I64" s="21">
        <v>0</v>
      </c>
      <c r="J64" s="21">
        <v>1.55</v>
      </c>
      <c r="K64" s="21">
        <v>0.95</v>
      </c>
      <c r="L64" s="21">
        <v>0.81</v>
      </c>
      <c r="M64" s="21">
        <v>2.0499999999999998</v>
      </c>
      <c r="N64" s="21">
        <f t="shared" si="19"/>
        <v>-16.36</v>
      </c>
      <c r="O64" s="22">
        <f>IFERROR(VLOOKUP(C64,'[8]17-18 Summary'!F:O,9,0),0)</f>
        <v>848943.27999999945</v>
      </c>
      <c r="P64" s="22">
        <f>IFERROR(VLOOKUP(C64,'[8]17-18 Summary'!F:O,2,0),0)</f>
        <v>343756.47999999986</v>
      </c>
      <c r="Q64" s="22">
        <f>IFERROR(VLOOKUP(C64,'[8]17-18 Summary'!F:O,3,0),0)</f>
        <v>342316.18999999989</v>
      </c>
      <c r="R64" s="22">
        <f>IFERROR(VLOOKUP(C64,'[8]17-18 Summary'!F:O,4,0),0)</f>
        <v>51008.649999999885</v>
      </c>
      <c r="S64" s="22">
        <f t="shared" si="20"/>
        <v>162870.60999999969</v>
      </c>
      <c r="T64" s="23"/>
      <c r="U64" s="21">
        <f t="shared" si="10"/>
        <v>30.93</v>
      </c>
      <c r="V64" s="21">
        <v>6.8</v>
      </c>
      <c r="W64" s="21">
        <v>16.260000000000002</v>
      </c>
      <c r="X64" s="21">
        <v>2.61</v>
      </c>
      <c r="Y64" s="21">
        <v>0</v>
      </c>
      <c r="Z64" s="21">
        <v>1.55</v>
      </c>
      <c r="AA64" s="21">
        <v>0.95</v>
      </c>
      <c r="AB64" s="21">
        <v>0.81</v>
      </c>
      <c r="AC64" s="21">
        <v>1.95</v>
      </c>
      <c r="AD64" s="21">
        <f t="shared" si="21"/>
        <v>7.8699999999999974</v>
      </c>
      <c r="AE64" s="22">
        <v>734266.61999999988</v>
      </c>
      <c r="AF64" s="24">
        <v>305808.05000000005</v>
      </c>
      <c r="AG64" s="22">
        <v>292532.12999999995</v>
      </c>
      <c r="AH64" s="22">
        <v>0</v>
      </c>
      <c r="AI64" s="25">
        <f t="shared" si="22"/>
        <v>135926.43999999989</v>
      </c>
      <c r="AJ64" s="24">
        <f t="shared" si="11"/>
        <v>-114676.65999999957</v>
      </c>
      <c r="AK64" s="26">
        <f t="shared" si="23"/>
        <v>-0.13508165115577525</v>
      </c>
      <c r="AL64" s="27">
        <f t="shared" si="12"/>
        <v>30.93</v>
      </c>
      <c r="AM64" s="26">
        <f t="shared" si="13"/>
        <v>0</v>
      </c>
      <c r="AN64" s="27">
        <f t="shared" si="14"/>
        <v>24.229999999999997</v>
      </c>
      <c r="AO64" s="26">
        <f t="shared" si="15"/>
        <v>-1.481051344743276</v>
      </c>
      <c r="AP64" s="22">
        <f t="shared" si="16"/>
        <v>-78349.125959657526</v>
      </c>
      <c r="AQ64" s="28">
        <f t="shared" si="17"/>
        <v>214275.56595965743</v>
      </c>
      <c r="AR64" s="26">
        <f t="shared" si="24"/>
        <v>-2.7348813829778944</v>
      </c>
    </row>
    <row r="65" spans="1:44">
      <c r="A65" s="18" t="s">
        <v>159</v>
      </c>
      <c r="B65" s="19" t="s">
        <v>159</v>
      </c>
      <c r="C65" s="18" t="s">
        <v>160</v>
      </c>
      <c r="D65" s="20" t="s">
        <v>4</v>
      </c>
      <c r="E65" s="21">
        <f>SUM(F65:M65)</f>
        <v>46.180000000000007</v>
      </c>
      <c r="F65" s="21">
        <v>15.91</v>
      </c>
      <c r="G65" s="21">
        <v>22.05</v>
      </c>
      <c r="H65" s="21">
        <v>3.24</v>
      </c>
      <c r="I65" s="21">
        <v>0</v>
      </c>
      <c r="J65" s="21">
        <v>1.99</v>
      </c>
      <c r="K65" s="21">
        <v>0</v>
      </c>
      <c r="L65" s="21">
        <v>1</v>
      </c>
      <c r="M65" s="21">
        <v>1.99</v>
      </c>
      <c r="N65" s="21">
        <f t="shared" si="19"/>
        <v>8.220000000000006</v>
      </c>
      <c r="O65" s="22">
        <f>IFERROR(VLOOKUP(C65,'[8]17-18 Summary'!F:O,9,0),0)</f>
        <v>1346802.3699999987</v>
      </c>
      <c r="P65" s="22">
        <f>IFERROR(VLOOKUP(C65,'[8]17-18 Summary'!F:O,2,0),0)</f>
        <v>701777.39999999898</v>
      </c>
      <c r="Q65" s="22">
        <f>IFERROR(VLOOKUP(C65,'[8]17-18 Summary'!F:O,3,0),0)</f>
        <v>451765.59999999986</v>
      </c>
      <c r="R65" s="22">
        <f>IFERROR(VLOOKUP(C65,'[8]17-18 Summary'!F:O,4,0),0)</f>
        <v>104169.63999999998</v>
      </c>
      <c r="S65" s="22">
        <f t="shared" si="20"/>
        <v>193259.36999999988</v>
      </c>
      <c r="T65" s="23"/>
      <c r="U65" s="21">
        <f t="shared" si="10"/>
        <v>38.879999999999995</v>
      </c>
      <c r="V65" s="21">
        <v>13.9</v>
      </c>
      <c r="W65" s="21">
        <v>16.68</v>
      </c>
      <c r="X65" s="21">
        <v>3.01</v>
      </c>
      <c r="Y65" s="21">
        <v>0</v>
      </c>
      <c r="Z65" s="21">
        <v>2.23</v>
      </c>
      <c r="AA65" s="21">
        <v>0</v>
      </c>
      <c r="AB65" s="21">
        <v>1</v>
      </c>
      <c r="AC65" s="21">
        <v>2.06</v>
      </c>
      <c r="AD65" s="21">
        <f t="shared" si="21"/>
        <v>8.2999999999999972</v>
      </c>
      <c r="AE65" s="22">
        <v>1151828.05</v>
      </c>
      <c r="AF65" s="24">
        <v>611149.29</v>
      </c>
      <c r="AG65" s="22">
        <v>381627.43</v>
      </c>
      <c r="AH65" s="22">
        <v>0</v>
      </c>
      <c r="AI65" s="25">
        <f t="shared" si="22"/>
        <v>159051.33000000002</v>
      </c>
      <c r="AJ65" s="24">
        <f t="shared" si="11"/>
        <v>-194974.31999999867</v>
      </c>
      <c r="AK65" s="26">
        <f t="shared" si="23"/>
        <v>-0.14476832261588524</v>
      </c>
      <c r="AL65" s="27">
        <f t="shared" si="12"/>
        <v>-7.3000000000000114</v>
      </c>
      <c r="AM65" s="26">
        <f t="shared" si="13"/>
        <v>-0.158077089649199</v>
      </c>
      <c r="AN65" s="27">
        <f t="shared" si="14"/>
        <v>7.9999999999991189E-2</v>
      </c>
      <c r="AO65" s="26">
        <f t="shared" si="15"/>
        <v>9.7323600973225222E-3</v>
      </c>
      <c r="AP65" s="22">
        <f t="shared" si="16"/>
        <v>195140.23978102155</v>
      </c>
      <c r="AQ65" s="22">
        <f t="shared" si="17"/>
        <v>-36088.909781021532</v>
      </c>
      <c r="AR65" s="26">
        <f t="shared" si="24"/>
        <v>-0.18493832856574863</v>
      </c>
    </row>
    <row r="66" spans="1:44">
      <c r="A66" s="30" t="s">
        <v>161</v>
      </c>
      <c r="B66" s="19" t="s">
        <v>161</v>
      </c>
      <c r="C66" s="18" t="s">
        <v>162</v>
      </c>
      <c r="D66" s="20" t="s">
        <v>4</v>
      </c>
      <c r="E66" s="21"/>
      <c r="F66" s="21"/>
      <c r="G66" s="21"/>
      <c r="H66" s="21"/>
      <c r="I66" s="21"/>
      <c r="J66" s="21"/>
      <c r="K66" s="21"/>
      <c r="L66" s="21"/>
      <c r="M66" s="21"/>
      <c r="N66" s="21">
        <f t="shared" si="19"/>
        <v>0</v>
      </c>
      <c r="O66" s="22">
        <f>IFERROR(VLOOKUP(C66,'[8]17-18 Summary'!F:O,9,0),0)</f>
        <v>332970.7599999989</v>
      </c>
      <c r="P66" s="22">
        <f>IFERROR(VLOOKUP(C66,'[8]17-18 Summary'!F:O,2,0),0)</f>
        <v>242494.75999999899</v>
      </c>
      <c r="Q66" s="22">
        <f>IFERROR(VLOOKUP(C66,'[8]17-18 Summary'!F:O,3,0),0)</f>
        <v>45165.80999999999</v>
      </c>
      <c r="R66" s="22">
        <f>IFERROR(VLOOKUP(C66,'[8]17-18 Summary'!F:O,4,0),0)</f>
        <v>33421.08</v>
      </c>
      <c r="S66" s="22">
        <f t="shared" si="20"/>
        <v>45310.189999999922</v>
      </c>
      <c r="T66" s="23"/>
      <c r="U66" s="21"/>
      <c r="V66" s="21"/>
      <c r="W66" s="21"/>
      <c r="X66" s="21"/>
      <c r="Y66" s="21"/>
      <c r="Z66" s="21"/>
      <c r="AA66" s="21"/>
      <c r="AB66" s="21"/>
      <c r="AC66" s="21"/>
      <c r="AD66" s="21">
        <f t="shared" si="21"/>
        <v>0</v>
      </c>
      <c r="AE66" s="22">
        <v>0</v>
      </c>
      <c r="AF66" s="24">
        <v>0</v>
      </c>
      <c r="AG66" s="22">
        <v>0</v>
      </c>
      <c r="AH66" s="22">
        <v>0</v>
      </c>
      <c r="AI66" s="24">
        <f t="shared" si="22"/>
        <v>0</v>
      </c>
      <c r="AJ66" s="24">
        <f t="shared" si="11"/>
        <v>-332970.7599999989</v>
      </c>
      <c r="AK66" s="26">
        <f t="shared" si="23"/>
        <v>-1</v>
      </c>
      <c r="AL66" s="27">
        <f t="shared" si="12"/>
        <v>0</v>
      </c>
      <c r="AM66" s="26">
        <f t="shared" si="13"/>
        <v>0</v>
      </c>
      <c r="AN66" s="27">
        <f t="shared" si="14"/>
        <v>0</v>
      </c>
      <c r="AO66" s="26">
        <f t="shared" si="15"/>
        <v>0</v>
      </c>
      <c r="AP66" s="22">
        <f t="shared" si="16"/>
        <v>0</v>
      </c>
      <c r="AQ66" s="22">
        <f t="shared" si="17"/>
        <v>0</v>
      </c>
      <c r="AR66" s="26">
        <f t="shared" si="24"/>
        <v>0</v>
      </c>
    </row>
    <row r="67" spans="1:44">
      <c r="A67" s="30" t="s">
        <v>163</v>
      </c>
      <c r="B67" s="19" t="s">
        <v>163</v>
      </c>
      <c r="C67" s="18" t="s">
        <v>164</v>
      </c>
      <c r="D67" s="20" t="s">
        <v>4</v>
      </c>
      <c r="E67" s="21"/>
      <c r="F67" s="21"/>
      <c r="G67" s="21"/>
      <c r="H67" s="21"/>
      <c r="I67" s="21"/>
      <c r="J67" s="21"/>
      <c r="K67" s="21"/>
      <c r="L67" s="21"/>
      <c r="M67" s="21"/>
      <c r="N67" s="21">
        <f t="shared" si="19"/>
        <v>0</v>
      </c>
      <c r="O67" s="22">
        <f>IFERROR(VLOOKUP(C67,'[8]17-18 Summary'!F:O,9,0),0)</f>
        <v>710265.27999999956</v>
      </c>
      <c r="P67" s="22">
        <f>IFERROR(VLOOKUP(C67,'[8]17-18 Summary'!F:O,2,0),0)</f>
        <v>386956.66000000003</v>
      </c>
      <c r="Q67" s="22">
        <f>IFERROR(VLOOKUP(C67,'[8]17-18 Summary'!F:O,3,0),0)</f>
        <v>227190.25999999989</v>
      </c>
      <c r="R67" s="22">
        <f>IFERROR(VLOOKUP(C67,'[8]17-18 Summary'!F:O,4,0),0)</f>
        <v>36426.979999999901</v>
      </c>
      <c r="S67" s="22">
        <f t="shared" si="20"/>
        <v>96118.359999999637</v>
      </c>
      <c r="T67" s="23"/>
      <c r="U67" s="21"/>
      <c r="V67" s="21"/>
      <c r="W67" s="21"/>
      <c r="X67" s="21"/>
      <c r="Y67" s="21"/>
      <c r="Z67" s="21"/>
      <c r="AA67" s="21"/>
      <c r="AB67" s="21"/>
      <c r="AC67" s="21"/>
      <c r="AD67" s="21">
        <f t="shared" si="21"/>
        <v>0</v>
      </c>
      <c r="AE67" s="22">
        <v>0</v>
      </c>
      <c r="AF67" s="24">
        <v>0</v>
      </c>
      <c r="AG67" s="22">
        <v>0</v>
      </c>
      <c r="AH67" s="22">
        <v>0</v>
      </c>
      <c r="AI67" s="24">
        <f t="shared" si="22"/>
        <v>0</v>
      </c>
      <c r="AJ67" s="24">
        <f t="shared" si="11"/>
        <v>-710265.27999999956</v>
      </c>
      <c r="AK67" s="26">
        <f t="shared" si="23"/>
        <v>-1</v>
      </c>
      <c r="AL67" s="27">
        <f t="shared" si="12"/>
        <v>0</v>
      </c>
      <c r="AM67" s="26">
        <f t="shared" si="13"/>
        <v>0</v>
      </c>
      <c r="AN67" s="27">
        <f t="shared" si="14"/>
        <v>0</v>
      </c>
      <c r="AO67" s="26">
        <f t="shared" si="15"/>
        <v>0</v>
      </c>
      <c r="AP67" s="22">
        <f t="shared" si="16"/>
        <v>0</v>
      </c>
      <c r="AQ67" s="22">
        <f t="shared" si="17"/>
        <v>0</v>
      </c>
      <c r="AR67" s="26">
        <f t="shared" si="24"/>
        <v>0</v>
      </c>
    </row>
    <row r="68" spans="1:44">
      <c r="A68" s="30" t="s">
        <v>165</v>
      </c>
      <c r="B68" s="19" t="s">
        <v>165</v>
      </c>
      <c r="C68" s="18" t="s">
        <v>166</v>
      </c>
      <c r="D68" s="20" t="s">
        <v>4</v>
      </c>
      <c r="E68" s="21">
        <f>SUM(F68:M68)</f>
        <v>0</v>
      </c>
      <c r="F68" s="21">
        <f>13.7*0</f>
        <v>0</v>
      </c>
      <c r="G68" s="21">
        <f>8.81*0</f>
        <v>0</v>
      </c>
      <c r="H68" s="21">
        <f>0.951*0</f>
        <v>0</v>
      </c>
      <c r="I68" s="21">
        <v>0</v>
      </c>
      <c r="J68" s="21">
        <f>0.198*0</f>
        <v>0</v>
      </c>
      <c r="K68" s="21">
        <v>0</v>
      </c>
      <c r="L68" s="21">
        <f>0.594*0</f>
        <v>0</v>
      </c>
      <c r="M68" s="21">
        <f>0.739*0</f>
        <v>0</v>
      </c>
      <c r="N68" s="21">
        <f t="shared" si="19"/>
        <v>0</v>
      </c>
      <c r="O68" s="22">
        <f>IFERROR(VLOOKUP(C68,'[8]17-18 Summary'!F:O,9,0),0)</f>
        <v>807685.07999999868</v>
      </c>
      <c r="P68" s="22">
        <f>IFERROR(VLOOKUP(C68,'[8]17-18 Summary'!F:O,2,0),0)</f>
        <v>493653.53999999887</v>
      </c>
      <c r="Q68" s="22">
        <f>IFERROR(VLOOKUP(C68,'[8]17-18 Summary'!F:O,3,0),0)</f>
        <v>213460.5199999999</v>
      </c>
      <c r="R68" s="22">
        <f>IFERROR(VLOOKUP(C68,'[8]17-18 Summary'!F:O,4,0),0)</f>
        <v>49705.219999999892</v>
      </c>
      <c r="S68" s="22">
        <f t="shared" si="20"/>
        <v>100571.0199999999</v>
      </c>
      <c r="T68" s="23"/>
      <c r="U68" s="21"/>
      <c r="V68" s="21"/>
      <c r="W68" s="21"/>
      <c r="X68" s="21"/>
      <c r="Y68" s="21"/>
      <c r="Z68" s="21"/>
      <c r="AA68" s="21"/>
      <c r="AB68" s="21"/>
      <c r="AC68" s="21"/>
      <c r="AD68" s="21">
        <f t="shared" si="21"/>
        <v>0</v>
      </c>
      <c r="AE68" s="22">
        <v>576209.52999999991</v>
      </c>
      <c r="AF68" s="24">
        <v>362116.86</v>
      </c>
      <c r="AG68" s="22">
        <v>159241.12999999998</v>
      </c>
      <c r="AH68" s="22">
        <v>0</v>
      </c>
      <c r="AI68" s="24">
        <f t="shared" si="22"/>
        <v>54851.53999999995</v>
      </c>
      <c r="AJ68" s="24">
        <f t="shared" si="11"/>
        <v>-231475.54999999877</v>
      </c>
      <c r="AK68" s="26">
        <f t="shared" si="23"/>
        <v>-0.28659134077355886</v>
      </c>
      <c r="AL68" s="27">
        <f t="shared" si="12"/>
        <v>0</v>
      </c>
      <c r="AM68" s="26">
        <f t="shared" si="13"/>
        <v>0</v>
      </c>
      <c r="AN68" s="27">
        <f t="shared" si="14"/>
        <v>0</v>
      </c>
      <c r="AO68" s="26">
        <f t="shared" si="15"/>
        <v>0</v>
      </c>
      <c r="AP68" s="22">
        <f t="shared" si="16"/>
        <v>0</v>
      </c>
      <c r="AQ68" s="22">
        <f t="shared" si="17"/>
        <v>54851.53999999995</v>
      </c>
      <c r="AR68" s="26">
        <f t="shared" si="24"/>
        <v>0</v>
      </c>
    </row>
    <row r="69" spans="1:44">
      <c r="A69" s="30" t="s">
        <v>167</v>
      </c>
      <c r="B69" s="19" t="s">
        <v>167</v>
      </c>
      <c r="C69" s="18" t="s">
        <v>168</v>
      </c>
      <c r="D69" s="20" t="s">
        <v>4</v>
      </c>
      <c r="E69" s="21"/>
      <c r="F69" s="21"/>
      <c r="G69" s="21"/>
      <c r="H69" s="21"/>
      <c r="I69" s="21"/>
      <c r="J69" s="21"/>
      <c r="K69" s="21"/>
      <c r="L69" s="21"/>
      <c r="M69" s="21"/>
      <c r="N69" s="21">
        <f t="shared" si="19"/>
        <v>0</v>
      </c>
      <c r="O69" s="22">
        <f>IFERROR(VLOOKUP(C69,'[8]17-18 Summary'!F:O,9,0),0)</f>
        <v>5693756.7099999981</v>
      </c>
      <c r="P69" s="22">
        <f>IFERROR(VLOOKUP(C69,'[8]17-18 Summary'!F:O,2,0),0)</f>
        <v>3486395.46</v>
      </c>
      <c r="Q69" s="22">
        <f>IFERROR(VLOOKUP(C69,'[8]17-18 Summary'!F:O,3,0),0)</f>
        <v>885487.06999999902</v>
      </c>
      <c r="R69" s="22">
        <f>IFERROR(VLOOKUP(C69,'[8]17-18 Summary'!F:O,4,0),0)</f>
        <v>974115.08999999869</v>
      </c>
      <c r="S69" s="22">
        <f t="shared" si="20"/>
        <v>1321874.1799999992</v>
      </c>
      <c r="T69" s="23"/>
      <c r="U69" s="21"/>
      <c r="V69" s="21"/>
      <c r="W69" s="21"/>
      <c r="X69" s="21"/>
      <c r="Y69" s="21"/>
      <c r="Z69" s="21"/>
      <c r="AA69" s="21"/>
      <c r="AB69" s="21"/>
      <c r="AC69" s="21"/>
      <c r="AD69" s="21">
        <f t="shared" si="21"/>
        <v>0</v>
      </c>
      <c r="AE69" s="22">
        <v>6127.55</v>
      </c>
      <c r="AF69" s="24">
        <v>3319.05</v>
      </c>
      <c r="AG69" s="22">
        <v>1872.8400000000001</v>
      </c>
      <c r="AH69" s="22">
        <v>4.42</v>
      </c>
      <c r="AI69" s="24">
        <f t="shared" si="22"/>
        <v>935.65999999999985</v>
      </c>
      <c r="AJ69" s="24">
        <f t="shared" si="11"/>
        <v>-5687629.1599999983</v>
      </c>
      <c r="AK69" s="26">
        <f t="shared" si="23"/>
        <v>-0.99892381246475848</v>
      </c>
      <c r="AL69" s="27">
        <f t="shared" si="12"/>
        <v>0</v>
      </c>
      <c r="AM69" s="26">
        <f t="shared" si="13"/>
        <v>0</v>
      </c>
      <c r="AN69" s="27">
        <f t="shared" si="14"/>
        <v>0</v>
      </c>
      <c r="AO69" s="26">
        <f t="shared" si="15"/>
        <v>0</v>
      </c>
      <c r="AP69" s="22">
        <f t="shared" si="16"/>
        <v>0</v>
      </c>
      <c r="AQ69" s="22">
        <f t="shared" si="17"/>
        <v>935.65999999999985</v>
      </c>
      <c r="AR69" s="26">
        <f t="shared" si="24"/>
        <v>0</v>
      </c>
    </row>
    <row r="70" spans="1:44">
      <c r="A70" s="18"/>
      <c r="B70" s="19"/>
      <c r="C70" s="18"/>
      <c r="D70" s="2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22"/>
      <c r="P70" s="32"/>
      <c r="Q70" s="22"/>
      <c r="R70" s="22"/>
      <c r="S70" s="32"/>
      <c r="T70" s="23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22">
        <v>0</v>
      </c>
      <c r="AF70" s="24">
        <v>0</v>
      </c>
      <c r="AG70" s="22">
        <v>0</v>
      </c>
      <c r="AH70" s="22">
        <v>0</v>
      </c>
      <c r="AI70" s="24"/>
      <c r="AJ70" s="24"/>
      <c r="AK70" s="33"/>
      <c r="AL70" s="27"/>
      <c r="AM70" s="26"/>
      <c r="AN70" s="27"/>
      <c r="AO70" s="26"/>
      <c r="AP70" s="32"/>
      <c r="AQ70" s="32"/>
      <c r="AR70" s="26"/>
    </row>
    <row r="71" spans="1:44">
      <c r="A71" s="18" t="s">
        <v>169</v>
      </c>
      <c r="B71" s="19" t="s">
        <v>170</v>
      </c>
      <c r="C71" s="18" t="s">
        <v>171</v>
      </c>
      <c r="D71" s="20" t="s">
        <v>3</v>
      </c>
      <c r="E71" s="21">
        <f t="shared" ref="E71:E105" si="25">SUM(F71:M71)</f>
        <v>50.682000000000002</v>
      </c>
      <c r="F71" s="21">
        <v>21.8</v>
      </c>
      <c r="G71" s="21">
        <v>17.973199999999999</v>
      </c>
      <c r="H71" s="21">
        <v>2.4691000000000001</v>
      </c>
      <c r="I71" s="21">
        <v>3.6554000000000002</v>
      </c>
      <c r="J71" s="21">
        <v>0.54059999999999997</v>
      </c>
      <c r="K71" s="21">
        <v>0</v>
      </c>
      <c r="L71" s="21">
        <v>1.5405</v>
      </c>
      <c r="M71" s="21">
        <v>2.7031999999999998</v>
      </c>
      <c r="N71" s="21">
        <f t="shared" si="19"/>
        <v>10.908800000000003</v>
      </c>
      <c r="O71" s="22">
        <f>IFERROR(VLOOKUP(C71,'[8]17-18 Summary'!F:O,9,0),0)</f>
        <v>1474726.73</v>
      </c>
      <c r="P71" s="22">
        <f>IFERROR(VLOOKUP(C71,'[8]17-18 Summary'!F:O,2,0),0)</f>
        <v>807140.25</v>
      </c>
      <c r="Q71" s="22">
        <f>IFERROR(VLOOKUP(C71,'[8]17-18 Summary'!F:O,3,0),0)</f>
        <v>468815.00999999995</v>
      </c>
      <c r="R71" s="22">
        <f>IFERROR(VLOOKUP(C71,'[8]17-18 Summary'!F:O,4,0),0)</f>
        <v>100676.64</v>
      </c>
      <c r="S71" s="22">
        <f t="shared" si="20"/>
        <v>198771.47000000003</v>
      </c>
      <c r="T71" s="23"/>
      <c r="U71" s="21">
        <f t="shared" ref="U71:U105" si="26">SUM(V71:AC71)</f>
        <v>44.791500000000006</v>
      </c>
      <c r="V71" s="21">
        <v>19.600000000000001</v>
      </c>
      <c r="W71" s="21">
        <v>14.988899999999999</v>
      </c>
      <c r="X71" s="21">
        <v>2.1916000000000002</v>
      </c>
      <c r="Y71" s="21">
        <v>3.6554000000000002</v>
      </c>
      <c r="Z71" s="21">
        <v>0.27029999999999998</v>
      </c>
      <c r="AA71" s="21">
        <v>0</v>
      </c>
      <c r="AB71" s="21">
        <v>1.5405</v>
      </c>
      <c r="AC71" s="21">
        <v>2.5448</v>
      </c>
      <c r="AD71" s="21">
        <f t="shared" si="21"/>
        <v>10.202600000000006</v>
      </c>
      <c r="AE71" s="22">
        <v>1340444.28</v>
      </c>
      <c r="AF71" s="24">
        <v>798916.21000000008</v>
      </c>
      <c r="AG71" s="22">
        <v>354957.85</v>
      </c>
      <c r="AH71" s="22">
        <v>0</v>
      </c>
      <c r="AI71" s="25">
        <f t="shared" si="22"/>
        <v>186570.21999999997</v>
      </c>
      <c r="AJ71" s="24">
        <f t="shared" ref="AJ71:AJ108" si="27">AE71-O71</f>
        <v>-134282.44999999995</v>
      </c>
      <c r="AK71" s="26">
        <f t="shared" si="23"/>
        <v>-9.1055818863471708E-2</v>
      </c>
      <c r="AL71" s="27">
        <f t="shared" ref="AL71:AL108" si="28">U71-E71</f>
        <v>-5.8904999999999959</v>
      </c>
      <c r="AM71" s="26">
        <f t="shared" si="13"/>
        <v>-0.11622469515804419</v>
      </c>
      <c r="AN71" s="27">
        <f t="shared" ref="AN71:AN108" si="29">AD71-N71</f>
        <v>-0.70619999999999727</v>
      </c>
      <c r="AO71" s="26">
        <f t="shared" ref="AO71:AO108" si="30">IFERROR(AN71/N71,0)</f>
        <v>-6.4736726312701401E-2</v>
      </c>
      <c r="AP71" s="22">
        <f t="shared" ref="AP71:AP108" si="31">IFERROR(S71/N71*AD71,0)</f>
        <v>185903.65574783669</v>
      </c>
      <c r="AQ71" s="22">
        <f t="shared" ref="AQ71:AQ108" si="32">AI71-AP71</f>
        <v>666.56425216328353</v>
      </c>
      <c r="AR71" s="26">
        <f t="shared" si="24"/>
        <v>3.5855360104775141E-3</v>
      </c>
    </row>
    <row r="72" spans="1:44">
      <c r="A72" s="18" t="s">
        <v>172</v>
      </c>
      <c r="B72" s="19" t="s">
        <v>172</v>
      </c>
      <c r="C72" s="18" t="s">
        <v>173</v>
      </c>
      <c r="D72" s="20" t="s">
        <v>3</v>
      </c>
      <c r="E72" s="21">
        <f t="shared" si="25"/>
        <v>165.54</v>
      </c>
      <c r="F72" s="21">
        <v>32.6</v>
      </c>
      <c r="G72" s="21">
        <v>106.99</v>
      </c>
      <c r="H72" s="21">
        <v>9.4700000000000006</v>
      </c>
      <c r="I72" s="21">
        <v>0</v>
      </c>
      <c r="J72" s="21">
        <v>5.16</v>
      </c>
      <c r="K72" s="21">
        <v>4.2300000000000004</v>
      </c>
      <c r="L72" s="21">
        <v>1.91</v>
      </c>
      <c r="M72" s="21">
        <v>5.18</v>
      </c>
      <c r="N72" s="21">
        <f t="shared" si="19"/>
        <v>25.950000000000003</v>
      </c>
      <c r="O72" s="22">
        <f>IFERROR(VLOOKUP(C72,'[8]17-18 Summary'!F:O,9,0),0)</f>
        <v>4006331.299999998</v>
      </c>
      <c r="P72" s="22">
        <f>IFERROR(VLOOKUP(C72,'[8]17-18 Summary'!F:O,2,0),0)</f>
        <v>1394584.1599999988</v>
      </c>
      <c r="Q72" s="22">
        <f>IFERROR(VLOOKUP(C72,'[8]17-18 Summary'!F:O,3,0),0)</f>
        <v>2122939.17</v>
      </c>
      <c r="R72" s="22">
        <f>IFERROR(VLOOKUP(C72,'[8]17-18 Summary'!F:O,4,0),0)</f>
        <v>296288.11</v>
      </c>
      <c r="S72" s="22">
        <f t="shared" si="20"/>
        <v>488807.96999999927</v>
      </c>
      <c r="T72" s="23"/>
      <c r="U72" s="21">
        <f t="shared" si="26"/>
        <v>147.70000000000002</v>
      </c>
      <c r="V72" s="21">
        <v>27.8</v>
      </c>
      <c r="W72" s="21">
        <v>97.75</v>
      </c>
      <c r="X72" s="21">
        <v>9.4700000000000006</v>
      </c>
      <c r="Y72" s="21">
        <v>0</v>
      </c>
      <c r="Z72" s="21">
        <v>3.16</v>
      </c>
      <c r="AA72" s="21">
        <v>4.2300000000000004</v>
      </c>
      <c r="AB72" s="21">
        <v>1.3</v>
      </c>
      <c r="AC72" s="21">
        <v>3.99</v>
      </c>
      <c r="AD72" s="21">
        <f t="shared" si="21"/>
        <v>22.15000000000002</v>
      </c>
      <c r="AE72" s="22">
        <v>3892098.1000000006</v>
      </c>
      <c r="AF72" s="24">
        <v>1489643.2800000003</v>
      </c>
      <c r="AG72" s="22">
        <v>2020626.5899999999</v>
      </c>
      <c r="AH72" s="22">
        <v>0</v>
      </c>
      <c r="AI72" s="25">
        <f t="shared" si="22"/>
        <v>381828.23000000045</v>
      </c>
      <c r="AJ72" s="24">
        <f t="shared" si="27"/>
        <v>-114233.19999999739</v>
      </c>
      <c r="AK72" s="26">
        <f t="shared" si="23"/>
        <v>-2.8513168643840677E-2</v>
      </c>
      <c r="AL72" s="27">
        <f t="shared" si="28"/>
        <v>-17.839999999999975</v>
      </c>
      <c r="AM72" s="26">
        <f t="shared" si="13"/>
        <v>-0.10776851516249834</v>
      </c>
      <c r="AN72" s="27">
        <f t="shared" si="29"/>
        <v>-3.7999999999999829</v>
      </c>
      <c r="AO72" s="26">
        <f t="shared" si="30"/>
        <v>-0.14643545279383363</v>
      </c>
      <c r="AP72" s="22">
        <f t="shared" si="31"/>
        <v>417229.15358381474</v>
      </c>
      <c r="AQ72" s="28">
        <f t="shared" si="32"/>
        <v>-35400.923583814292</v>
      </c>
      <c r="AR72" s="26">
        <f t="shared" si="24"/>
        <v>-8.4847674904152653E-2</v>
      </c>
    </row>
    <row r="73" spans="1:44">
      <c r="A73" s="18" t="s">
        <v>174</v>
      </c>
      <c r="B73" s="19" t="s">
        <v>174</v>
      </c>
      <c r="C73" s="18" t="s">
        <v>175</v>
      </c>
      <c r="D73" s="20" t="s">
        <v>3</v>
      </c>
      <c r="E73" s="21">
        <f t="shared" si="25"/>
        <v>120.44</v>
      </c>
      <c r="F73" s="21">
        <v>36.25</v>
      </c>
      <c r="G73" s="21">
        <v>65.47</v>
      </c>
      <c r="H73" s="21">
        <v>8.91</v>
      </c>
      <c r="I73" s="21">
        <v>0</v>
      </c>
      <c r="J73" s="21">
        <v>1.68</v>
      </c>
      <c r="K73" s="21">
        <v>3.7</v>
      </c>
      <c r="L73" s="21">
        <v>4.43</v>
      </c>
      <c r="M73" s="21">
        <v>0</v>
      </c>
      <c r="N73" s="21">
        <f t="shared" si="19"/>
        <v>18.72</v>
      </c>
      <c r="O73" s="22">
        <f>IFERROR(VLOOKUP(C73,'[8]17-18 Summary'!F:O,9,0),0)</f>
        <v>2878964.4999999995</v>
      </c>
      <c r="P73" s="22">
        <f>IFERROR(VLOOKUP(C73,'[8]17-18 Summary'!F:O,2,0),0)</f>
        <v>1333012.5</v>
      </c>
      <c r="Q73" s="22">
        <f>IFERROR(VLOOKUP(C73,'[8]17-18 Summary'!F:O,3,0),0)</f>
        <v>1319497.71</v>
      </c>
      <c r="R73" s="22">
        <f>IFERROR(VLOOKUP(C73,'[8]17-18 Summary'!F:O,4,0),0)</f>
        <v>129913.5299999999</v>
      </c>
      <c r="S73" s="22">
        <f t="shared" si="20"/>
        <v>226454.28999999957</v>
      </c>
      <c r="T73" s="23"/>
      <c r="U73" s="21">
        <f t="shared" si="26"/>
        <v>129.61000000000001</v>
      </c>
      <c r="V73" s="21">
        <v>36.450000000000003</v>
      </c>
      <c r="W73" s="21">
        <v>73.010000000000005</v>
      </c>
      <c r="X73" s="21">
        <v>11.66</v>
      </c>
      <c r="Y73" s="21">
        <v>0</v>
      </c>
      <c r="Z73" s="21">
        <v>2.0299999999999998</v>
      </c>
      <c r="AA73" s="21">
        <v>4.03</v>
      </c>
      <c r="AB73" s="21">
        <v>2.4300000000000002</v>
      </c>
      <c r="AC73" s="21">
        <v>0</v>
      </c>
      <c r="AD73" s="21">
        <f t="shared" si="21"/>
        <v>20.150000000000006</v>
      </c>
      <c r="AE73" s="22">
        <v>3025593.16</v>
      </c>
      <c r="AF73" s="24">
        <v>1534659.88</v>
      </c>
      <c r="AG73" s="22">
        <v>1266025.8999999999</v>
      </c>
      <c r="AH73" s="22">
        <v>0</v>
      </c>
      <c r="AI73" s="25">
        <f t="shared" si="22"/>
        <v>224907.38000000035</v>
      </c>
      <c r="AJ73" s="24">
        <f t="shared" si="27"/>
        <v>146628.66000000061</v>
      </c>
      <c r="AK73" s="26">
        <f t="shared" si="23"/>
        <v>5.0931041351847388E-2</v>
      </c>
      <c r="AL73" s="27">
        <f t="shared" si="28"/>
        <v>9.1700000000000159</v>
      </c>
      <c r="AM73" s="26">
        <f t="shared" si="13"/>
        <v>7.6137495848555434E-2</v>
      </c>
      <c r="AN73" s="27">
        <f t="shared" si="29"/>
        <v>1.4300000000000068</v>
      </c>
      <c r="AO73" s="26">
        <f t="shared" si="30"/>
        <v>7.6388888888889256E-2</v>
      </c>
      <c r="AP73" s="22">
        <f t="shared" si="31"/>
        <v>243752.88159722186</v>
      </c>
      <c r="AQ73" s="28">
        <f t="shared" si="32"/>
        <v>-18845.501597221504</v>
      </c>
      <c r="AR73" s="26">
        <f t="shared" si="24"/>
        <v>-7.7313964346734904E-2</v>
      </c>
    </row>
    <row r="74" spans="1:44">
      <c r="A74" s="18" t="s">
        <v>176</v>
      </c>
      <c r="B74" s="19" t="s">
        <v>177</v>
      </c>
      <c r="C74" s="18" t="s">
        <v>178</v>
      </c>
      <c r="D74" s="20" t="s">
        <v>3</v>
      </c>
      <c r="E74" s="21">
        <f t="shared" si="25"/>
        <v>63.99</v>
      </c>
      <c r="F74" s="21">
        <v>26.91</v>
      </c>
      <c r="G74" s="21">
        <v>27.09</v>
      </c>
      <c r="H74" s="21">
        <v>4.2</v>
      </c>
      <c r="I74" s="21">
        <v>0</v>
      </c>
      <c r="J74" s="21">
        <v>3.68</v>
      </c>
      <c r="K74" s="21">
        <v>0</v>
      </c>
      <c r="L74" s="21">
        <v>0.41</v>
      </c>
      <c r="M74" s="21">
        <v>1.7</v>
      </c>
      <c r="N74" s="21">
        <f t="shared" si="19"/>
        <v>9.9899999999999984</v>
      </c>
      <c r="O74" s="22">
        <f>IFERROR(VLOOKUP(C74,'[8]17-18 Summary'!F:O,9,0),0)</f>
        <v>1564139.8599999987</v>
      </c>
      <c r="P74" s="22">
        <f>IFERROR(VLOOKUP(C74,'[8]17-18 Summary'!F:O,2,0),0)</f>
        <v>871138.38999999908</v>
      </c>
      <c r="Q74" s="22">
        <f>IFERROR(VLOOKUP(C74,'[8]17-18 Summary'!F:O,3,0),0)</f>
        <v>513617.2799999998</v>
      </c>
      <c r="R74" s="22">
        <f>IFERROR(VLOOKUP(C74,'[8]17-18 Summary'!F:O,4,0),0)</f>
        <v>100386.76999999987</v>
      </c>
      <c r="S74" s="22">
        <f t="shared" si="20"/>
        <v>179384.18999999983</v>
      </c>
      <c r="T74" s="23"/>
      <c r="U74" s="21">
        <f t="shared" si="26"/>
        <v>75.100000000000009</v>
      </c>
      <c r="V74" s="21">
        <v>28.62</v>
      </c>
      <c r="W74" s="21">
        <v>34.89</v>
      </c>
      <c r="X74" s="21">
        <v>3.44</v>
      </c>
      <c r="Y74" s="21">
        <v>0</v>
      </c>
      <c r="Z74" s="21">
        <v>5.84</v>
      </c>
      <c r="AA74" s="21">
        <v>0</v>
      </c>
      <c r="AB74" s="21">
        <v>0.41</v>
      </c>
      <c r="AC74" s="21">
        <v>1.9</v>
      </c>
      <c r="AD74" s="21">
        <f t="shared" si="21"/>
        <v>11.590000000000003</v>
      </c>
      <c r="AE74" s="22">
        <v>1549878.5600000003</v>
      </c>
      <c r="AF74" s="24">
        <v>938026.32000000007</v>
      </c>
      <c r="AG74" s="22">
        <v>439832.07</v>
      </c>
      <c r="AH74" s="22">
        <v>0</v>
      </c>
      <c r="AI74" s="25">
        <f t="shared" si="22"/>
        <v>172020.17000000022</v>
      </c>
      <c r="AJ74" s="24">
        <f t="shared" si="27"/>
        <v>-14261.299999998417</v>
      </c>
      <c r="AK74" s="26">
        <f t="shared" si="23"/>
        <v>-9.1176629179429182E-3</v>
      </c>
      <c r="AL74" s="27">
        <f t="shared" si="28"/>
        <v>11.110000000000007</v>
      </c>
      <c r="AM74" s="26">
        <f t="shared" si="13"/>
        <v>0.17362087826222858</v>
      </c>
      <c r="AN74" s="27">
        <f t="shared" si="29"/>
        <v>1.600000000000005</v>
      </c>
      <c r="AO74" s="26">
        <f t="shared" si="30"/>
        <v>0.16016016016016069</v>
      </c>
      <c r="AP74" s="22">
        <f t="shared" si="31"/>
        <v>208114.39060060051</v>
      </c>
      <c r="AQ74" s="22">
        <f t="shared" si="32"/>
        <v>-36094.220600600296</v>
      </c>
      <c r="AR74" s="26">
        <f t="shared" si="24"/>
        <v>-0.17343452558199091</v>
      </c>
    </row>
    <row r="75" spans="1:44">
      <c r="A75" s="18" t="s">
        <v>179</v>
      </c>
      <c r="B75" s="19" t="s">
        <v>180</v>
      </c>
      <c r="C75" s="18" t="s">
        <v>181</v>
      </c>
      <c r="D75" s="20" t="s">
        <v>3</v>
      </c>
      <c r="E75" s="21">
        <f t="shared" si="25"/>
        <v>258.02999999999997</v>
      </c>
      <c r="F75" s="21">
        <v>39.020000000000003</v>
      </c>
      <c r="G75" s="21">
        <v>158.66999999999999</v>
      </c>
      <c r="H75" s="21">
        <v>38.69</v>
      </c>
      <c r="I75" s="21">
        <v>8.99</v>
      </c>
      <c r="J75" s="21">
        <v>0</v>
      </c>
      <c r="K75" s="21">
        <v>4.04</v>
      </c>
      <c r="L75" s="21">
        <v>7.43</v>
      </c>
      <c r="M75" s="21">
        <v>1.19</v>
      </c>
      <c r="N75" s="21">
        <f t="shared" si="19"/>
        <v>60.339999999999975</v>
      </c>
      <c r="O75" s="22">
        <f>IFERROR(VLOOKUP(C75,'[8]17-18 Summary'!F:O,9,0),0)</f>
        <v>5347612.5999999987</v>
      </c>
      <c r="P75" s="22">
        <f>IFERROR(VLOOKUP(C75,'[8]17-18 Summary'!F:O,2,0),0)</f>
        <v>1543564.48</v>
      </c>
      <c r="Q75" s="22">
        <f>IFERROR(VLOOKUP(C75,'[8]17-18 Summary'!F:O,3,0),0)</f>
        <v>2571697.08</v>
      </c>
      <c r="R75" s="22">
        <f>IFERROR(VLOOKUP(C75,'[8]17-18 Summary'!F:O,4,0),0)</f>
        <v>904124.41999999888</v>
      </c>
      <c r="S75" s="22">
        <f t="shared" si="20"/>
        <v>1232351.0399999986</v>
      </c>
      <c r="T75" s="23"/>
      <c r="U75" s="21">
        <f t="shared" si="26"/>
        <v>234.83000000000004</v>
      </c>
      <c r="V75" s="21">
        <v>43.84</v>
      </c>
      <c r="W75" s="21">
        <v>140.24</v>
      </c>
      <c r="X75" s="21">
        <v>25.43</v>
      </c>
      <c r="Y75" s="21">
        <v>11.03</v>
      </c>
      <c r="Z75" s="21">
        <v>0</v>
      </c>
      <c r="AA75" s="21">
        <v>5.21</v>
      </c>
      <c r="AB75" s="21">
        <v>7.62</v>
      </c>
      <c r="AC75" s="21">
        <v>1.46</v>
      </c>
      <c r="AD75" s="21">
        <f t="shared" si="21"/>
        <v>50.750000000000028</v>
      </c>
      <c r="AE75" s="22">
        <v>4546493.959999999</v>
      </c>
      <c r="AF75" s="24">
        <v>1426750.1</v>
      </c>
      <c r="AG75" s="22">
        <v>2010447.36</v>
      </c>
      <c r="AH75" s="22">
        <v>655857.01000000024</v>
      </c>
      <c r="AI75" s="25">
        <f t="shared" si="22"/>
        <v>1109296.4999999988</v>
      </c>
      <c r="AJ75" s="24">
        <f t="shared" si="27"/>
        <v>-801118.63999999966</v>
      </c>
      <c r="AK75" s="26">
        <f t="shared" si="23"/>
        <v>-0.14980865293046841</v>
      </c>
      <c r="AL75" s="27">
        <f t="shared" si="28"/>
        <v>-23.199999999999932</v>
      </c>
      <c r="AM75" s="26">
        <f t="shared" si="13"/>
        <v>-8.9912025733441592E-2</v>
      </c>
      <c r="AN75" s="27">
        <f t="shared" si="29"/>
        <v>-9.5899999999999466</v>
      </c>
      <c r="AO75" s="26">
        <f t="shared" si="30"/>
        <v>-0.15893271461716854</v>
      </c>
      <c r="AP75" s="22">
        <f t="shared" si="31"/>
        <v>1036490.143851508</v>
      </c>
      <c r="AQ75" s="22">
        <f t="shared" si="32"/>
        <v>72806.356148490799</v>
      </c>
      <c r="AR75" s="26">
        <f t="shared" si="24"/>
        <v>7.0243172673064361E-2</v>
      </c>
    </row>
    <row r="76" spans="1:44">
      <c r="A76" s="18" t="s">
        <v>182</v>
      </c>
      <c r="B76" s="19" t="s">
        <v>183</v>
      </c>
      <c r="C76" s="18" t="s">
        <v>184</v>
      </c>
      <c r="D76" s="20" t="s">
        <v>3</v>
      </c>
      <c r="E76" s="21">
        <f t="shared" si="25"/>
        <v>34.590000000000003</v>
      </c>
      <c r="F76" s="21">
        <v>16.22</v>
      </c>
      <c r="G76" s="21">
        <v>9.34</v>
      </c>
      <c r="H76" s="21">
        <v>2.2200000000000002</v>
      </c>
      <c r="I76" s="21">
        <v>0</v>
      </c>
      <c r="J76" s="21">
        <v>1.08</v>
      </c>
      <c r="K76" s="21">
        <v>3.34</v>
      </c>
      <c r="L76" s="21">
        <v>1</v>
      </c>
      <c r="M76" s="21">
        <v>1.39</v>
      </c>
      <c r="N76" s="21">
        <f t="shared" si="19"/>
        <v>9.0300000000000047</v>
      </c>
      <c r="O76" s="22">
        <f>IFERROR(VLOOKUP(C76,'[8]17-18 Summary'!F:O,9,0),0)</f>
        <v>972618.92999999889</v>
      </c>
      <c r="P76" s="22">
        <f>IFERROR(VLOOKUP(C76,'[8]17-18 Summary'!F:O,2,0),0)</f>
        <v>605348.76999999897</v>
      </c>
      <c r="Q76" s="22">
        <f>IFERROR(VLOOKUP(C76,'[8]17-18 Summary'!F:O,3,0),0)</f>
        <v>226531.58</v>
      </c>
      <c r="R76" s="22">
        <f>IFERROR(VLOOKUP(C76,'[8]17-18 Summary'!F:O,4,0),0)</f>
        <v>66824.25</v>
      </c>
      <c r="S76" s="22">
        <f t="shared" si="20"/>
        <v>140738.57999999993</v>
      </c>
      <c r="T76" s="23"/>
      <c r="U76" s="21">
        <f t="shared" si="26"/>
        <v>30.959999999999997</v>
      </c>
      <c r="V76" s="21">
        <v>14.44</v>
      </c>
      <c r="W76" s="21">
        <v>10.42</v>
      </c>
      <c r="X76" s="21">
        <v>2.2200000000000002</v>
      </c>
      <c r="Y76" s="21">
        <v>0</v>
      </c>
      <c r="Z76" s="21">
        <v>1.08</v>
      </c>
      <c r="AA76" s="21">
        <v>0.41</v>
      </c>
      <c r="AB76" s="21">
        <v>1</v>
      </c>
      <c r="AC76" s="21">
        <v>1.39</v>
      </c>
      <c r="AD76" s="21">
        <f t="shared" si="21"/>
        <v>6.0999999999999961</v>
      </c>
      <c r="AE76" s="22">
        <v>933593.46999999974</v>
      </c>
      <c r="AF76" s="24">
        <v>604675.39999999991</v>
      </c>
      <c r="AG76" s="22">
        <v>194457.95</v>
      </c>
      <c r="AH76" s="22">
        <v>0</v>
      </c>
      <c r="AI76" s="25">
        <f t="shared" si="22"/>
        <v>134460.11999999982</v>
      </c>
      <c r="AJ76" s="24">
        <f t="shared" si="27"/>
        <v>-39025.459999999148</v>
      </c>
      <c r="AK76" s="26">
        <f t="shared" si="23"/>
        <v>-4.0124100813048326E-2</v>
      </c>
      <c r="AL76" s="27">
        <f t="shared" si="28"/>
        <v>-3.6300000000000061</v>
      </c>
      <c r="AM76" s="26">
        <f t="shared" si="13"/>
        <v>-0.10494362532523867</v>
      </c>
      <c r="AN76" s="27">
        <f t="shared" si="29"/>
        <v>-2.9300000000000086</v>
      </c>
      <c r="AO76" s="26">
        <f t="shared" si="30"/>
        <v>-0.32447397563676711</v>
      </c>
      <c r="AP76" s="22">
        <f t="shared" si="31"/>
        <v>95072.573421926762</v>
      </c>
      <c r="AQ76" s="22">
        <f t="shared" si="32"/>
        <v>39387.546578073059</v>
      </c>
      <c r="AR76" s="26">
        <f t="shared" si="24"/>
        <v>0.4142892651414129</v>
      </c>
    </row>
    <row r="77" spans="1:44">
      <c r="A77" s="18" t="s">
        <v>185</v>
      </c>
      <c r="B77" s="19" t="s">
        <v>185</v>
      </c>
      <c r="C77" s="18" t="s">
        <v>186</v>
      </c>
      <c r="D77" s="20" t="s">
        <v>3</v>
      </c>
      <c r="E77" s="21">
        <f t="shared" si="25"/>
        <v>48.759999999999991</v>
      </c>
      <c r="F77" s="21">
        <v>19.7</v>
      </c>
      <c r="G77" s="21">
        <v>13.54</v>
      </c>
      <c r="H77" s="21">
        <v>4.91</v>
      </c>
      <c r="I77" s="21">
        <v>3.7</v>
      </c>
      <c r="J77" s="21">
        <v>3.15</v>
      </c>
      <c r="K77" s="21">
        <v>1.22</v>
      </c>
      <c r="L77" s="21">
        <v>0</v>
      </c>
      <c r="M77" s="21">
        <v>2.54</v>
      </c>
      <c r="N77" s="21">
        <f t="shared" si="19"/>
        <v>15.519999999999992</v>
      </c>
      <c r="O77" s="22">
        <f>IFERROR(VLOOKUP(C77,'[8]17-18 Summary'!F:O,9,0),0)</f>
        <v>1445063.2999999989</v>
      </c>
      <c r="P77" s="22">
        <f>IFERROR(VLOOKUP(C77,'[8]17-18 Summary'!F:O,2,0),0)</f>
        <v>757402.82</v>
      </c>
      <c r="Q77" s="22">
        <f>IFERROR(VLOOKUP(C77,'[8]17-18 Summary'!F:O,3,0),0)</f>
        <v>341011.78999999893</v>
      </c>
      <c r="R77" s="22">
        <f>IFERROR(VLOOKUP(C77,'[8]17-18 Summary'!F:O,4,0),0)</f>
        <v>205937.07</v>
      </c>
      <c r="S77" s="22">
        <f t="shared" si="20"/>
        <v>346648.69</v>
      </c>
      <c r="T77" s="23"/>
      <c r="U77" s="21">
        <f t="shared" si="26"/>
        <v>46.66</v>
      </c>
      <c r="V77" s="21">
        <v>19.399999999999999</v>
      </c>
      <c r="W77" s="21">
        <v>12.73</v>
      </c>
      <c r="X77" s="21">
        <v>3.92</v>
      </c>
      <c r="Y77" s="21">
        <v>3.7</v>
      </c>
      <c r="Z77" s="21">
        <v>3.15</v>
      </c>
      <c r="AA77" s="21">
        <v>1.22</v>
      </c>
      <c r="AB77" s="21">
        <v>0</v>
      </c>
      <c r="AC77" s="21">
        <v>2.54</v>
      </c>
      <c r="AD77" s="21">
        <f t="shared" si="21"/>
        <v>14.529999999999998</v>
      </c>
      <c r="AE77" s="22">
        <v>1376267.13</v>
      </c>
      <c r="AF77" s="24">
        <v>821870.71000000008</v>
      </c>
      <c r="AG77" s="22">
        <v>324255.95999999996</v>
      </c>
      <c r="AH77" s="22">
        <v>0</v>
      </c>
      <c r="AI77" s="25">
        <f t="shared" si="22"/>
        <v>230140.45999999985</v>
      </c>
      <c r="AJ77" s="24">
        <f t="shared" si="27"/>
        <v>-68796.169999998994</v>
      </c>
      <c r="AK77" s="26">
        <f t="shared" si="23"/>
        <v>-4.7607720713687109E-2</v>
      </c>
      <c r="AL77" s="27">
        <f t="shared" si="28"/>
        <v>-2.0999999999999943</v>
      </c>
      <c r="AM77" s="26">
        <f t="shared" si="13"/>
        <v>-4.3068088597210723E-2</v>
      </c>
      <c r="AN77" s="27">
        <f t="shared" si="29"/>
        <v>-0.98999999999999488</v>
      </c>
      <c r="AO77" s="26">
        <f t="shared" si="30"/>
        <v>-6.3788659793814137E-2</v>
      </c>
      <c r="AP77" s="22">
        <f t="shared" si="31"/>
        <v>324536.43464561866</v>
      </c>
      <c r="AQ77" s="22">
        <f t="shared" si="32"/>
        <v>-94395.974645618815</v>
      </c>
      <c r="AR77" s="26">
        <f t="shared" si="24"/>
        <v>-0.29086402809809503</v>
      </c>
    </row>
    <row r="78" spans="1:44">
      <c r="A78" s="18" t="s">
        <v>187</v>
      </c>
      <c r="B78" s="19" t="s">
        <v>188</v>
      </c>
      <c r="C78" s="18" t="s">
        <v>189</v>
      </c>
      <c r="D78" s="20" t="s">
        <v>3</v>
      </c>
      <c r="E78" s="21">
        <f t="shared" si="25"/>
        <v>7</v>
      </c>
      <c r="F78" s="21">
        <v>2.64</v>
      </c>
      <c r="G78" s="21">
        <v>2.0299999999999998</v>
      </c>
      <c r="H78" s="21">
        <v>0</v>
      </c>
      <c r="I78" s="21">
        <v>1</v>
      </c>
      <c r="J78" s="21">
        <v>0.32</v>
      </c>
      <c r="K78" s="21">
        <v>0.41</v>
      </c>
      <c r="L78" s="21">
        <v>0</v>
      </c>
      <c r="M78" s="21">
        <v>0.6</v>
      </c>
      <c r="N78" s="21">
        <f t="shared" si="19"/>
        <v>2.3299999999999996</v>
      </c>
      <c r="O78" s="22">
        <f>IFERROR(VLOOKUP(C78,'[8]17-18 Summary'!F:O,9,0),0)</f>
        <v>230824.23999999996</v>
      </c>
      <c r="P78" s="22">
        <f>IFERROR(VLOOKUP(C78,'[8]17-18 Summary'!F:O,2,0),0)</f>
        <v>144732.65</v>
      </c>
      <c r="Q78" s="22">
        <f>IFERROR(VLOOKUP(C78,'[8]17-18 Summary'!F:O,3,0),0)</f>
        <v>35105.319999999992</v>
      </c>
      <c r="R78" s="22">
        <f>IFERROR(VLOOKUP(C78,'[8]17-18 Summary'!F:O,4,0),0)</f>
        <v>29418.26</v>
      </c>
      <c r="S78" s="22">
        <f t="shared" si="20"/>
        <v>50986.269999999975</v>
      </c>
      <c r="T78" s="23"/>
      <c r="U78" s="21">
        <f t="shared" si="26"/>
        <v>6.7</v>
      </c>
      <c r="V78" s="21">
        <v>2.6</v>
      </c>
      <c r="W78" s="21">
        <v>1.77</v>
      </c>
      <c r="X78" s="21">
        <v>0</v>
      </c>
      <c r="Y78" s="21">
        <v>1</v>
      </c>
      <c r="Z78" s="21">
        <v>0.32</v>
      </c>
      <c r="AA78" s="21">
        <v>0.41</v>
      </c>
      <c r="AB78" s="21">
        <v>0</v>
      </c>
      <c r="AC78" s="21">
        <v>0.6</v>
      </c>
      <c r="AD78" s="21">
        <f t="shared" si="21"/>
        <v>2.3299999999999996</v>
      </c>
      <c r="AE78" s="22">
        <v>219909.25000000006</v>
      </c>
      <c r="AF78" s="24">
        <v>132671.01</v>
      </c>
      <c r="AG78" s="22">
        <v>32216.360000000004</v>
      </c>
      <c r="AH78" s="22">
        <v>0</v>
      </c>
      <c r="AI78" s="24">
        <f t="shared" si="22"/>
        <v>55021.880000000048</v>
      </c>
      <c r="AJ78" s="24">
        <f t="shared" si="27"/>
        <v>-10914.989999999903</v>
      </c>
      <c r="AK78" s="26">
        <f t="shared" si="23"/>
        <v>-4.7287018035886981E-2</v>
      </c>
      <c r="AL78" s="27">
        <f t="shared" si="28"/>
        <v>-0.29999999999999982</v>
      </c>
      <c r="AM78" s="26">
        <f t="shared" si="13"/>
        <v>-4.285714285714283E-2</v>
      </c>
      <c r="AN78" s="27">
        <f t="shared" si="29"/>
        <v>0</v>
      </c>
      <c r="AO78" s="26">
        <f t="shared" si="30"/>
        <v>0</v>
      </c>
      <c r="AP78" s="22">
        <f t="shared" si="31"/>
        <v>50986.269999999975</v>
      </c>
      <c r="AQ78" s="22">
        <f t="shared" si="32"/>
        <v>4035.6100000000733</v>
      </c>
      <c r="AR78" s="26">
        <f t="shared" si="24"/>
        <v>7.9150916511446623E-2</v>
      </c>
    </row>
    <row r="79" spans="1:44">
      <c r="A79" s="18" t="s">
        <v>190</v>
      </c>
      <c r="B79" s="19" t="s">
        <v>191</v>
      </c>
      <c r="C79" s="18" t="s">
        <v>192</v>
      </c>
      <c r="D79" s="20" t="s">
        <v>3</v>
      </c>
      <c r="E79" s="21">
        <f t="shared" si="25"/>
        <v>35.46</v>
      </c>
      <c r="F79" s="21">
        <v>15.4</v>
      </c>
      <c r="G79" s="21">
        <v>14.75</v>
      </c>
      <c r="H79" s="21">
        <v>2.2400000000000002</v>
      </c>
      <c r="I79" s="21">
        <v>0</v>
      </c>
      <c r="J79" s="21">
        <v>0</v>
      </c>
      <c r="K79" s="21">
        <v>0</v>
      </c>
      <c r="L79" s="21">
        <v>1</v>
      </c>
      <c r="M79" s="21">
        <v>2.0699999999999998</v>
      </c>
      <c r="N79" s="21">
        <f t="shared" si="19"/>
        <v>5.3100000000000023</v>
      </c>
      <c r="O79" s="22">
        <f>IFERROR(VLOOKUP(C79,'[8]17-18 Summary'!F:O,9,0),0)</f>
        <v>1048872.2199999988</v>
      </c>
      <c r="P79" s="22">
        <f>IFERROR(VLOOKUP(C79,'[8]17-18 Summary'!F:O,2,0),0)</f>
        <v>612241.31999999902</v>
      </c>
      <c r="Q79" s="22">
        <f>IFERROR(VLOOKUP(C79,'[8]17-18 Summary'!F:O,3,0),0)</f>
        <v>307407.02</v>
      </c>
      <c r="R79" s="22">
        <f>IFERROR(VLOOKUP(C79,'[8]17-18 Summary'!F:O,4,0),0)</f>
        <v>69524.489999999889</v>
      </c>
      <c r="S79" s="22">
        <f t="shared" si="20"/>
        <v>129223.87999999977</v>
      </c>
      <c r="T79" s="23"/>
      <c r="U79" s="21">
        <f t="shared" si="26"/>
        <v>34.99</v>
      </c>
      <c r="V79" s="21">
        <v>15.2</v>
      </c>
      <c r="W79" s="21">
        <v>14.48</v>
      </c>
      <c r="X79" s="21">
        <v>2.0499999999999998</v>
      </c>
      <c r="Y79" s="21">
        <v>0</v>
      </c>
      <c r="Z79" s="21">
        <v>0</v>
      </c>
      <c r="AA79" s="21">
        <v>0</v>
      </c>
      <c r="AB79" s="21">
        <v>1</v>
      </c>
      <c r="AC79" s="21">
        <v>2.2599999999999998</v>
      </c>
      <c r="AD79" s="21">
        <f t="shared" si="21"/>
        <v>5.3100000000000023</v>
      </c>
      <c r="AE79" s="22">
        <v>1040184.8599999999</v>
      </c>
      <c r="AF79" s="24">
        <v>648529.05999999982</v>
      </c>
      <c r="AG79" s="22">
        <v>285634.50000000006</v>
      </c>
      <c r="AH79" s="22">
        <v>0</v>
      </c>
      <c r="AI79" s="25">
        <f t="shared" si="22"/>
        <v>106021.29999999999</v>
      </c>
      <c r="AJ79" s="24">
        <f t="shared" si="27"/>
        <v>-8687.3599999989383</v>
      </c>
      <c r="AK79" s="26">
        <f t="shared" si="23"/>
        <v>-8.2825723041830088E-3</v>
      </c>
      <c r="AL79" s="27">
        <f t="shared" si="28"/>
        <v>-0.46999999999999886</v>
      </c>
      <c r="AM79" s="26">
        <f t="shared" si="13"/>
        <v>-1.3254371122391395E-2</v>
      </c>
      <c r="AN79" s="27">
        <f t="shared" si="29"/>
        <v>0</v>
      </c>
      <c r="AO79" s="26">
        <f t="shared" si="30"/>
        <v>0</v>
      </c>
      <c r="AP79" s="22">
        <f t="shared" si="31"/>
        <v>129223.87999999977</v>
      </c>
      <c r="AQ79" s="22">
        <f t="shared" si="32"/>
        <v>-23202.579999999783</v>
      </c>
      <c r="AR79" s="26">
        <f t="shared" si="24"/>
        <v>-0.17955334571288081</v>
      </c>
    </row>
    <row r="80" spans="1:44">
      <c r="A80" s="18" t="s">
        <v>193</v>
      </c>
      <c r="B80" s="19" t="s">
        <v>194</v>
      </c>
      <c r="C80" s="18" t="s">
        <v>195</v>
      </c>
      <c r="D80" s="20" t="s">
        <v>3</v>
      </c>
      <c r="E80" s="21">
        <f t="shared" si="25"/>
        <v>53.790000000000006</v>
      </c>
      <c r="F80" s="21">
        <v>22.1</v>
      </c>
      <c r="G80" s="21">
        <v>23.13</v>
      </c>
      <c r="H80" s="21">
        <v>2.75</v>
      </c>
      <c r="I80" s="21">
        <v>0</v>
      </c>
      <c r="J80" s="21">
        <v>1.67</v>
      </c>
      <c r="K80" s="21">
        <v>1.89</v>
      </c>
      <c r="L80" s="21">
        <v>1</v>
      </c>
      <c r="M80" s="21">
        <v>1.25</v>
      </c>
      <c r="N80" s="21">
        <f t="shared" si="19"/>
        <v>8.5600000000000058</v>
      </c>
      <c r="O80" s="22">
        <f>IFERROR(VLOOKUP(C80,'[8]17-18 Summary'!F:O,9,0),0)</f>
        <v>1461309.129999998</v>
      </c>
      <c r="P80" s="22">
        <f>IFERROR(VLOOKUP(C80,'[8]17-18 Summary'!F:O,2,0),0)</f>
        <v>815623.50999999908</v>
      </c>
      <c r="Q80" s="22">
        <f>IFERROR(VLOOKUP(C80,'[8]17-18 Summary'!F:O,3,0),0)</f>
        <v>460094.83999999892</v>
      </c>
      <c r="R80" s="22">
        <f>IFERROR(VLOOKUP(C80,'[8]17-18 Summary'!F:O,4,0),0)</f>
        <v>64778.54</v>
      </c>
      <c r="S80" s="22">
        <f t="shared" si="20"/>
        <v>185590.78000000003</v>
      </c>
      <c r="T80" s="23"/>
      <c r="U80" s="21">
        <f t="shared" si="26"/>
        <v>42.76</v>
      </c>
      <c r="V80" s="21">
        <v>16.38</v>
      </c>
      <c r="W80" s="21">
        <v>18.61</v>
      </c>
      <c r="X80" s="21">
        <v>2.14</v>
      </c>
      <c r="Y80" s="21">
        <v>0</v>
      </c>
      <c r="Z80" s="21">
        <v>1.56</v>
      </c>
      <c r="AA80" s="21">
        <v>1.89</v>
      </c>
      <c r="AB80" s="21">
        <v>1</v>
      </c>
      <c r="AC80" s="21">
        <v>1.18</v>
      </c>
      <c r="AD80" s="21">
        <f t="shared" si="21"/>
        <v>7.77</v>
      </c>
      <c r="AE80" s="22">
        <v>1411467.8</v>
      </c>
      <c r="AF80" s="24">
        <v>816794.79</v>
      </c>
      <c r="AG80" s="22">
        <v>405817.93</v>
      </c>
      <c r="AH80" s="22">
        <v>0</v>
      </c>
      <c r="AI80" s="25">
        <f t="shared" si="22"/>
        <v>188855.08000000002</v>
      </c>
      <c r="AJ80" s="24">
        <f t="shared" si="27"/>
        <v>-49841.329999997979</v>
      </c>
      <c r="AK80" s="26">
        <f t="shared" si="23"/>
        <v>-3.41073144461898E-2</v>
      </c>
      <c r="AL80" s="27">
        <f t="shared" si="28"/>
        <v>-11.030000000000008</v>
      </c>
      <c r="AM80" s="26">
        <f t="shared" si="13"/>
        <v>-0.20505670198921747</v>
      </c>
      <c r="AN80" s="27">
        <f t="shared" si="29"/>
        <v>-0.79000000000000625</v>
      </c>
      <c r="AO80" s="26">
        <f t="shared" si="30"/>
        <v>-9.2289719626168887E-2</v>
      </c>
      <c r="AP80" s="22">
        <f t="shared" si="31"/>
        <v>168462.65894859805</v>
      </c>
      <c r="AQ80" s="22">
        <f t="shared" si="32"/>
        <v>20392.421051401965</v>
      </c>
      <c r="AR80" s="26">
        <f t="shared" si="24"/>
        <v>0.12105009607870534</v>
      </c>
    </row>
    <row r="81" spans="1:44">
      <c r="A81" s="18" t="s">
        <v>196</v>
      </c>
      <c r="B81" s="19" t="s">
        <v>197</v>
      </c>
      <c r="C81" s="18" t="s">
        <v>198</v>
      </c>
      <c r="D81" s="20" t="s">
        <v>3</v>
      </c>
      <c r="E81" s="21">
        <f t="shared" si="25"/>
        <v>32.71</v>
      </c>
      <c r="F81" s="21">
        <v>13</v>
      </c>
      <c r="G81" s="21">
        <v>12.09</v>
      </c>
      <c r="H81" s="21">
        <v>4.2</v>
      </c>
      <c r="I81" s="21">
        <v>0</v>
      </c>
      <c r="J81" s="21">
        <v>0.62</v>
      </c>
      <c r="K81" s="21">
        <v>0</v>
      </c>
      <c r="L81" s="21">
        <v>1</v>
      </c>
      <c r="M81" s="21">
        <v>1.8</v>
      </c>
      <c r="N81" s="21">
        <f t="shared" si="19"/>
        <v>7.620000000000001</v>
      </c>
      <c r="O81" s="22">
        <f>IFERROR(VLOOKUP(C81,'[8]17-18 Summary'!F:O,9,0),0)</f>
        <v>984777.39999999863</v>
      </c>
      <c r="P81" s="22">
        <f>IFERROR(VLOOKUP(C81,'[8]17-18 Summary'!F:O,2,0),0)</f>
        <v>528192.23</v>
      </c>
      <c r="Q81" s="22">
        <f>IFERROR(VLOOKUP(C81,'[8]17-18 Summary'!F:O,3,0),0)</f>
        <v>325145.72999999893</v>
      </c>
      <c r="R81" s="22">
        <f>IFERROR(VLOOKUP(C81,'[8]17-18 Summary'!F:O,4,0),0)</f>
        <v>61293.499999999898</v>
      </c>
      <c r="S81" s="22">
        <f t="shared" si="20"/>
        <v>131439.43999999971</v>
      </c>
      <c r="T81" s="23"/>
      <c r="U81" s="21">
        <f t="shared" si="26"/>
        <v>30.209999999999997</v>
      </c>
      <c r="V81" s="21">
        <v>13.4</v>
      </c>
      <c r="W81" s="21">
        <v>8.82</v>
      </c>
      <c r="X81" s="21">
        <v>4.6100000000000003</v>
      </c>
      <c r="Y81" s="21">
        <v>0</v>
      </c>
      <c r="Z81" s="21">
        <v>0.59</v>
      </c>
      <c r="AA81" s="21">
        <v>0</v>
      </c>
      <c r="AB81" s="21">
        <v>1</v>
      </c>
      <c r="AC81" s="21">
        <v>1.79</v>
      </c>
      <c r="AD81" s="21">
        <f t="shared" si="21"/>
        <v>7.9899999999999949</v>
      </c>
      <c r="AE81" s="22">
        <v>900488.39</v>
      </c>
      <c r="AF81" s="24">
        <v>498605.56</v>
      </c>
      <c r="AG81" s="22">
        <v>268453.07000000007</v>
      </c>
      <c r="AH81" s="22">
        <v>0</v>
      </c>
      <c r="AI81" s="25">
        <f t="shared" si="22"/>
        <v>133429.75999999995</v>
      </c>
      <c r="AJ81" s="24">
        <f t="shared" si="27"/>
        <v>-84289.009999998612</v>
      </c>
      <c r="AK81" s="26">
        <f t="shared" si="23"/>
        <v>-8.5591941894684762E-2</v>
      </c>
      <c r="AL81" s="27">
        <f t="shared" si="28"/>
        <v>-2.5000000000000036</v>
      </c>
      <c r="AM81" s="26">
        <f t="shared" si="13"/>
        <v>-7.6429226536227565E-2</v>
      </c>
      <c r="AN81" s="27">
        <f t="shared" si="29"/>
        <v>0.36999999999999389</v>
      </c>
      <c r="AO81" s="26">
        <f t="shared" si="30"/>
        <v>4.855643044619342E-2</v>
      </c>
      <c r="AP81" s="22">
        <f t="shared" si="31"/>
        <v>137821.67002624631</v>
      </c>
      <c r="AQ81" s="22">
        <f t="shared" si="32"/>
        <v>-4391.9100262463617</v>
      </c>
      <c r="AR81" s="26">
        <f t="shared" si="24"/>
        <v>-3.1866614483846992E-2</v>
      </c>
    </row>
    <row r="82" spans="1:44">
      <c r="A82" s="18" t="s">
        <v>199</v>
      </c>
      <c r="B82" s="19" t="s">
        <v>200</v>
      </c>
      <c r="C82" s="18" t="s">
        <v>201</v>
      </c>
      <c r="D82" s="20" t="s">
        <v>3</v>
      </c>
      <c r="E82" s="21">
        <f t="shared" si="25"/>
        <v>48.73</v>
      </c>
      <c r="F82" s="21">
        <v>19.68</v>
      </c>
      <c r="G82" s="21">
        <v>22.56</v>
      </c>
      <c r="H82" s="21">
        <v>2.39</v>
      </c>
      <c r="I82" s="21">
        <v>0</v>
      </c>
      <c r="J82" s="21">
        <v>1.74</v>
      </c>
      <c r="K82" s="21">
        <v>0</v>
      </c>
      <c r="L82" s="21">
        <v>1</v>
      </c>
      <c r="M82" s="21">
        <v>1.36</v>
      </c>
      <c r="N82" s="21">
        <f t="shared" si="19"/>
        <v>6.4899999999999984</v>
      </c>
      <c r="O82" s="22">
        <f>IFERROR(VLOOKUP(C82,'[8]17-18 Summary'!F:O,9,0),0)</f>
        <v>1353160.2799999996</v>
      </c>
      <c r="P82" s="22">
        <f>IFERROR(VLOOKUP(C82,'[8]17-18 Summary'!F:O,2,0),0)</f>
        <v>728492.79</v>
      </c>
      <c r="Q82" s="22">
        <f>IFERROR(VLOOKUP(C82,'[8]17-18 Summary'!F:O,3,0),0)</f>
        <v>475302.19999999984</v>
      </c>
      <c r="R82" s="22">
        <f>IFERROR(VLOOKUP(C82,'[8]17-18 Summary'!F:O,4,0),0)</f>
        <v>70014.569999999891</v>
      </c>
      <c r="S82" s="22">
        <f t="shared" si="20"/>
        <v>149365.28999999969</v>
      </c>
      <c r="T82" s="23"/>
      <c r="U82" s="21">
        <f t="shared" si="26"/>
        <v>47.19</v>
      </c>
      <c r="V82" s="21">
        <v>19.04</v>
      </c>
      <c r="W82" s="21">
        <v>21.71</v>
      </c>
      <c r="X82" s="21">
        <v>2.39</v>
      </c>
      <c r="Y82" s="21">
        <v>0</v>
      </c>
      <c r="Z82" s="21">
        <v>1.69</v>
      </c>
      <c r="AA82" s="21">
        <v>0</v>
      </c>
      <c r="AB82" s="21">
        <v>1</v>
      </c>
      <c r="AC82" s="21">
        <v>1.36</v>
      </c>
      <c r="AD82" s="21">
        <f t="shared" si="21"/>
        <v>6.4399999999999977</v>
      </c>
      <c r="AE82" s="22">
        <v>1269593.6300000001</v>
      </c>
      <c r="AF82" s="24">
        <v>680780.07999999973</v>
      </c>
      <c r="AG82" s="22">
        <v>444387.0400000001</v>
      </c>
      <c r="AH82" s="22">
        <v>0</v>
      </c>
      <c r="AI82" s="25">
        <f t="shared" si="22"/>
        <v>144426.5100000003</v>
      </c>
      <c r="AJ82" s="24">
        <f t="shared" si="27"/>
        <v>-83566.649999999441</v>
      </c>
      <c r="AK82" s="26">
        <f t="shared" si="23"/>
        <v>-6.1756653099512698E-2</v>
      </c>
      <c r="AL82" s="27">
        <f t="shared" si="28"/>
        <v>-1.5399999999999991</v>
      </c>
      <c r="AM82" s="26">
        <f t="shared" si="13"/>
        <v>-3.1602708803611726E-2</v>
      </c>
      <c r="AN82" s="27">
        <f t="shared" si="29"/>
        <v>-5.0000000000000711E-2</v>
      </c>
      <c r="AO82" s="26">
        <f t="shared" si="30"/>
        <v>-7.704160246533239E-3</v>
      </c>
      <c r="AP82" s="22">
        <f t="shared" si="31"/>
        <v>148214.55587056978</v>
      </c>
      <c r="AQ82" s="22">
        <f t="shared" si="32"/>
        <v>-3788.0458705694764</v>
      </c>
      <c r="AR82" s="26">
        <f t="shared" si="24"/>
        <v>-2.5557853264273418E-2</v>
      </c>
    </row>
    <row r="83" spans="1:44">
      <c r="A83" s="18" t="s">
        <v>202</v>
      </c>
      <c r="B83" s="19" t="s">
        <v>202</v>
      </c>
      <c r="C83" s="18" t="s">
        <v>203</v>
      </c>
      <c r="D83" s="20" t="s">
        <v>3</v>
      </c>
      <c r="E83" s="21">
        <f t="shared" si="25"/>
        <v>50.190000000000005</v>
      </c>
      <c r="F83" s="21">
        <v>22.79</v>
      </c>
      <c r="G83" s="21">
        <v>17.02</v>
      </c>
      <c r="H83" s="21">
        <v>3.97</v>
      </c>
      <c r="I83" s="21">
        <v>0</v>
      </c>
      <c r="J83" s="21">
        <v>1.96</v>
      </c>
      <c r="K83" s="21">
        <v>0</v>
      </c>
      <c r="L83" s="21">
        <v>1</v>
      </c>
      <c r="M83" s="21">
        <v>3.45</v>
      </c>
      <c r="N83" s="21">
        <f t="shared" si="19"/>
        <v>10.380000000000006</v>
      </c>
      <c r="O83" s="22">
        <f>IFERROR(VLOOKUP(C83,'[8]17-18 Summary'!F:O,9,0),0)</f>
        <v>1424633.8299999987</v>
      </c>
      <c r="P83" s="22">
        <f>IFERROR(VLOOKUP(C83,'[8]17-18 Summary'!F:O,2,0),0)</f>
        <v>821756.49</v>
      </c>
      <c r="Q83" s="22">
        <f>IFERROR(VLOOKUP(C83,'[8]17-18 Summary'!F:O,3,0),0)</f>
        <v>427569.21999999881</v>
      </c>
      <c r="R83" s="22">
        <f>IFERROR(VLOOKUP(C83,'[8]17-18 Summary'!F:O,4,0),0)</f>
        <v>88641.41</v>
      </c>
      <c r="S83" s="22">
        <f t="shared" si="20"/>
        <v>175308.11999999988</v>
      </c>
      <c r="T83" s="23"/>
      <c r="U83" s="21">
        <f t="shared" si="26"/>
        <v>52.38</v>
      </c>
      <c r="V83" s="21">
        <v>22.29</v>
      </c>
      <c r="W83" s="21">
        <v>19.440000000000001</v>
      </c>
      <c r="X83" s="21">
        <v>3.15</v>
      </c>
      <c r="Y83" s="21">
        <v>0</v>
      </c>
      <c r="Z83" s="21">
        <v>3.31</v>
      </c>
      <c r="AA83" s="21">
        <v>0</v>
      </c>
      <c r="AB83" s="21">
        <v>1</v>
      </c>
      <c r="AC83" s="21">
        <v>3.19</v>
      </c>
      <c r="AD83" s="21">
        <f t="shared" si="21"/>
        <v>10.650000000000002</v>
      </c>
      <c r="AE83" s="22">
        <v>1340080.5600000003</v>
      </c>
      <c r="AF83" s="24">
        <v>798273.55999999994</v>
      </c>
      <c r="AG83" s="22">
        <v>393752.9</v>
      </c>
      <c r="AH83" s="22">
        <v>0</v>
      </c>
      <c r="AI83" s="25">
        <f t="shared" si="22"/>
        <v>148054.10000000033</v>
      </c>
      <c r="AJ83" s="24">
        <f t="shared" si="27"/>
        <v>-84553.269999998389</v>
      </c>
      <c r="AK83" s="26">
        <f t="shared" si="23"/>
        <v>-5.9350878955330207E-2</v>
      </c>
      <c r="AL83" s="27">
        <f t="shared" si="28"/>
        <v>2.1899999999999977</v>
      </c>
      <c r="AM83" s="26">
        <f t="shared" si="13"/>
        <v>4.3634190077704672E-2</v>
      </c>
      <c r="AN83" s="27">
        <f t="shared" si="29"/>
        <v>0.26999999999999602</v>
      </c>
      <c r="AO83" s="26">
        <f t="shared" si="30"/>
        <v>2.601156069364122E-2</v>
      </c>
      <c r="AP83" s="22">
        <f t="shared" si="31"/>
        <v>179868.15780346803</v>
      </c>
      <c r="AQ83" s="22">
        <f t="shared" si="32"/>
        <v>-31814.057803467702</v>
      </c>
      <c r="AR83" s="26">
        <f t="shared" si="24"/>
        <v>-0.17687431834504672</v>
      </c>
    </row>
    <row r="84" spans="1:44">
      <c r="A84" s="18" t="s">
        <v>204</v>
      </c>
      <c r="B84" s="19" t="s">
        <v>204</v>
      </c>
      <c r="C84" s="18" t="s">
        <v>205</v>
      </c>
      <c r="D84" s="20" t="s">
        <v>3</v>
      </c>
      <c r="E84" s="21">
        <f t="shared" si="25"/>
        <v>26.842499999999998</v>
      </c>
      <c r="F84" s="21">
        <v>13.4</v>
      </c>
      <c r="G84" s="21">
        <v>8.2523</v>
      </c>
      <c r="H84" s="21">
        <v>0.50670000000000004</v>
      </c>
      <c r="I84" s="21">
        <v>2.04</v>
      </c>
      <c r="J84" s="21">
        <v>0</v>
      </c>
      <c r="K84" s="21">
        <v>0</v>
      </c>
      <c r="L84" s="21">
        <v>0.67569999999999997</v>
      </c>
      <c r="M84" s="21">
        <v>1.9678</v>
      </c>
      <c r="N84" s="21">
        <f t="shared" si="19"/>
        <v>5.1901999999999973</v>
      </c>
      <c r="O84" s="22">
        <f>IFERROR(VLOOKUP(C84,'[8]17-18 Summary'!F:O,9,0),0)</f>
        <v>811382.29999999981</v>
      </c>
      <c r="P84" s="22">
        <f>IFERROR(VLOOKUP(C84,'[8]17-18 Summary'!F:O,2,0),0)</f>
        <v>522833.19</v>
      </c>
      <c r="Q84" s="22">
        <f>IFERROR(VLOOKUP(C84,'[8]17-18 Summary'!F:O,3,0),0)</f>
        <v>172282.48</v>
      </c>
      <c r="R84" s="22">
        <f>IFERROR(VLOOKUP(C84,'[8]17-18 Summary'!F:O,4,0),0)</f>
        <v>67796.589999999895</v>
      </c>
      <c r="S84" s="22">
        <f t="shared" si="20"/>
        <v>116266.6299999998</v>
      </c>
      <c r="T84" s="23"/>
      <c r="U84" s="21">
        <f t="shared" si="26"/>
        <v>28.888400000000001</v>
      </c>
      <c r="V84" s="21">
        <v>13.8</v>
      </c>
      <c r="W84" s="21">
        <v>9.7322000000000006</v>
      </c>
      <c r="X84" s="21">
        <v>0.54049999999999998</v>
      </c>
      <c r="Y84" s="21">
        <v>2.0099999999999998</v>
      </c>
      <c r="Z84" s="21">
        <v>0</v>
      </c>
      <c r="AA84" s="21">
        <v>0</v>
      </c>
      <c r="AB84" s="21">
        <v>0.67569999999999997</v>
      </c>
      <c r="AC84" s="21">
        <v>2.13</v>
      </c>
      <c r="AD84" s="21">
        <f t="shared" si="21"/>
        <v>5.3561999999999994</v>
      </c>
      <c r="AE84" s="22">
        <v>806028.0199999999</v>
      </c>
      <c r="AF84" s="24">
        <v>531414.71</v>
      </c>
      <c r="AG84" s="22">
        <v>158970.59999999998</v>
      </c>
      <c r="AH84" s="22">
        <v>9.5299999999999994</v>
      </c>
      <c r="AI84" s="25">
        <f t="shared" si="22"/>
        <v>115642.70999999996</v>
      </c>
      <c r="AJ84" s="24">
        <f t="shared" si="27"/>
        <v>-5354.2799999999115</v>
      </c>
      <c r="AK84" s="26">
        <f t="shared" si="23"/>
        <v>-6.5989608104587844E-3</v>
      </c>
      <c r="AL84" s="27">
        <f t="shared" si="28"/>
        <v>2.0459000000000032</v>
      </c>
      <c r="AM84" s="26">
        <f t="shared" si="13"/>
        <v>7.6218683058582593E-2</v>
      </c>
      <c r="AN84" s="27">
        <f t="shared" si="29"/>
        <v>0.16600000000000215</v>
      </c>
      <c r="AO84" s="26">
        <f t="shared" si="30"/>
        <v>3.1983353242650038E-2</v>
      </c>
      <c r="AP84" s="22">
        <f t="shared" si="31"/>
        <v>119985.22669762229</v>
      </c>
      <c r="AQ84" s="22">
        <f t="shared" si="32"/>
        <v>-4342.5166976223263</v>
      </c>
      <c r="AR84" s="26">
        <f t="shared" si="24"/>
        <v>-3.6192094786519087E-2</v>
      </c>
    </row>
    <row r="85" spans="1:44">
      <c r="A85" s="18" t="s">
        <v>206</v>
      </c>
      <c r="B85" s="19" t="s">
        <v>206</v>
      </c>
      <c r="C85" s="18" t="s">
        <v>207</v>
      </c>
      <c r="D85" s="20" t="s">
        <v>3</v>
      </c>
      <c r="E85" s="21">
        <f t="shared" si="25"/>
        <v>25.380000000000003</v>
      </c>
      <c r="F85" s="21">
        <v>10.8</v>
      </c>
      <c r="G85" s="21">
        <v>10.52</v>
      </c>
      <c r="H85" s="21">
        <v>0.96</v>
      </c>
      <c r="I85" s="21">
        <v>0</v>
      </c>
      <c r="J85" s="21">
        <v>0.64</v>
      </c>
      <c r="K85" s="21">
        <v>0</v>
      </c>
      <c r="L85" s="21">
        <v>1</v>
      </c>
      <c r="M85" s="21">
        <v>1.46</v>
      </c>
      <c r="N85" s="21">
        <f t="shared" si="19"/>
        <v>4.0600000000000023</v>
      </c>
      <c r="O85" s="22">
        <f>IFERROR(VLOOKUP(C85,'[8]17-18 Summary'!F:O,9,0),0)</f>
        <v>708330.28999999852</v>
      </c>
      <c r="P85" s="22">
        <f>IFERROR(VLOOKUP(C85,'[8]17-18 Summary'!F:O,2,0),0)</f>
        <v>386529.7</v>
      </c>
      <c r="Q85" s="22">
        <f>IFERROR(VLOOKUP(C85,'[8]17-18 Summary'!F:O,3,0),0)</f>
        <v>231277.97999999888</v>
      </c>
      <c r="R85" s="22">
        <f>IFERROR(VLOOKUP(C85,'[8]17-18 Summary'!F:O,4,0),0)</f>
        <v>28041.859999999899</v>
      </c>
      <c r="S85" s="22">
        <f t="shared" si="20"/>
        <v>90522.609999999637</v>
      </c>
      <c r="T85" s="23"/>
      <c r="U85" s="21">
        <f t="shared" si="26"/>
        <v>23.51</v>
      </c>
      <c r="V85" s="21">
        <v>8.8000000000000007</v>
      </c>
      <c r="W85" s="21">
        <v>10.45</v>
      </c>
      <c r="X85" s="21">
        <v>1.02</v>
      </c>
      <c r="Y85" s="21">
        <v>0</v>
      </c>
      <c r="Z85" s="21">
        <v>0.64</v>
      </c>
      <c r="AA85" s="21">
        <v>0</v>
      </c>
      <c r="AB85" s="21">
        <v>1</v>
      </c>
      <c r="AC85" s="21">
        <v>1.6</v>
      </c>
      <c r="AD85" s="21">
        <f t="shared" si="21"/>
        <v>4.2600000000000016</v>
      </c>
      <c r="AE85" s="22">
        <v>641433.07999999996</v>
      </c>
      <c r="AF85" s="24">
        <v>358427.76999999996</v>
      </c>
      <c r="AG85" s="22">
        <v>201070.28</v>
      </c>
      <c r="AH85" s="22">
        <v>0</v>
      </c>
      <c r="AI85" s="24">
        <f t="shared" si="22"/>
        <v>81935.03</v>
      </c>
      <c r="AJ85" s="24">
        <f t="shared" si="27"/>
        <v>-66897.209999998566</v>
      </c>
      <c r="AK85" s="26">
        <f t="shared" si="23"/>
        <v>-9.4443525773828904E-2</v>
      </c>
      <c r="AL85" s="27">
        <f t="shared" si="28"/>
        <v>-1.870000000000001</v>
      </c>
      <c r="AM85" s="26">
        <f t="shared" si="13"/>
        <v>-7.3680063041765206E-2</v>
      </c>
      <c r="AN85" s="27">
        <f t="shared" si="29"/>
        <v>0.19999999999999929</v>
      </c>
      <c r="AO85" s="26">
        <f t="shared" si="30"/>
        <v>4.9261083743842159E-2</v>
      </c>
      <c r="AP85" s="22">
        <f t="shared" si="31"/>
        <v>94981.851871920793</v>
      </c>
      <c r="AQ85" s="22">
        <f t="shared" si="32"/>
        <v>-13046.821871920794</v>
      </c>
      <c r="AR85" s="26">
        <f t="shared" si="24"/>
        <v>-0.13736120758641249</v>
      </c>
    </row>
    <row r="86" spans="1:44">
      <c r="A86" s="18" t="s">
        <v>208</v>
      </c>
      <c r="B86" s="19" t="s">
        <v>209</v>
      </c>
      <c r="C86" s="18" t="s">
        <v>210</v>
      </c>
      <c r="D86" s="20" t="s">
        <v>3</v>
      </c>
      <c r="E86" s="21">
        <f t="shared" si="25"/>
        <v>9.0399999999999991</v>
      </c>
      <c r="F86" s="21">
        <v>2</v>
      </c>
      <c r="G86" s="21">
        <v>0</v>
      </c>
      <c r="H86" s="21">
        <v>7.04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f t="shared" si="19"/>
        <v>7.0399999999999991</v>
      </c>
      <c r="O86" s="22">
        <f>IFERROR(VLOOKUP(C86,'[8]17-18 Summary'!F:O,9,0),0)</f>
        <v>284005.80999999994</v>
      </c>
      <c r="P86" s="22">
        <f>IFERROR(VLOOKUP(C86,'[8]17-18 Summary'!F:O,2,0),0)</f>
        <v>111923.26</v>
      </c>
      <c r="Q86" s="22">
        <f>IFERROR(VLOOKUP(C86,'[8]17-18 Summary'!F:O,3,0),0)</f>
        <v>148395.96999999991</v>
      </c>
      <c r="R86" s="22">
        <f>IFERROR(VLOOKUP(C86,'[8]17-18 Summary'!F:O,4,0),0)</f>
        <v>23686.579999999991</v>
      </c>
      <c r="S86" s="22">
        <f t="shared" si="20"/>
        <v>23686.580000000016</v>
      </c>
      <c r="T86" s="23"/>
      <c r="U86" s="21">
        <f t="shared" si="26"/>
        <v>9.18</v>
      </c>
      <c r="V86" s="21">
        <v>2</v>
      </c>
      <c r="W86" s="21">
        <v>0</v>
      </c>
      <c r="X86" s="21">
        <v>7.18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f t="shared" si="21"/>
        <v>7.18</v>
      </c>
      <c r="AE86" s="22">
        <v>251624.23000000004</v>
      </c>
      <c r="AF86" s="24">
        <v>104247.24</v>
      </c>
      <c r="AG86" s="22">
        <v>128039.85</v>
      </c>
      <c r="AH86" s="22">
        <v>0</v>
      </c>
      <c r="AI86" s="24">
        <f t="shared" si="22"/>
        <v>19337.140000000043</v>
      </c>
      <c r="AJ86" s="24">
        <f t="shared" si="27"/>
        <v>-32381.5799999999</v>
      </c>
      <c r="AK86" s="26">
        <f t="shared" si="23"/>
        <v>-0.11401731534999199</v>
      </c>
      <c r="AL86" s="27">
        <f t="shared" si="28"/>
        <v>0.14000000000000057</v>
      </c>
      <c r="AM86" s="26">
        <f t="shared" si="13"/>
        <v>1.5486725663716878E-2</v>
      </c>
      <c r="AN86" s="27">
        <f t="shared" si="29"/>
        <v>0.14000000000000057</v>
      </c>
      <c r="AO86" s="26">
        <f t="shared" si="30"/>
        <v>1.9886363636363719E-2</v>
      </c>
      <c r="AP86" s="22">
        <f t="shared" si="31"/>
        <v>24157.619943181835</v>
      </c>
      <c r="AQ86" s="22">
        <f t="shared" si="32"/>
        <v>-4820.4799431817919</v>
      </c>
      <c r="AR86" s="26">
        <f t="shared" si="24"/>
        <v>-0.19954283387682437</v>
      </c>
    </row>
    <row r="87" spans="1:44">
      <c r="A87" s="18" t="s">
        <v>211</v>
      </c>
      <c r="B87" s="19" t="s">
        <v>211</v>
      </c>
      <c r="C87" s="18" t="s">
        <v>212</v>
      </c>
      <c r="D87" s="20" t="s">
        <v>3</v>
      </c>
      <c r="E87" s="21">
        <f t="shared" si="25"/>
        <v>46.2</v>
      </c>
      <c r="F87" s="21">
        <v>20.93</v>
      </c>
      <c r="G87" s="21">
        <v>17.28</v>
      </c>
      <c r="H87" s="21">
        <v>3.32</v>
      </c>
      <c r="I87" s="21">
        <v>0</v>
      </c>
      <c r="J87" s="21">
        <v>0</v>
      </c>
      <c r="K87" s="21">
        <v>0</v>
      </c>
      <c r="L87" s="21">
        <v>1.81</v>
      </c>
      <c r="M87" s="21">
        <v>2.86</v>
      </c>
      <c r="N87" s="21">
        <f t="shared" si="19"/>
        <v>7.990000000000002</v>
      </c>
      <c r="O87" s="22">
        <f>IFERROR(VLOOKUP(C87,'[8]17-18 Summary'!F:O,9,0),0)</f>
        <v>1315128.8899999985</v>
      </c>
      <c r="P87" s="22">
        <f>IFERROR(VLOOKUP(C87,'[8]17-18 Summary'!F:O,2,0),0)</f>
        <v>728305.05999999889</v>
      </c>
      <c r="Q87" s="22">
        <f>IFERROR(VLOOKUP(C87,'[8]17-18 Summary'!F:O,3,0),0)</f>
        <v>401343.85999999987</v>
      </c>
      <c r="R87" s="22">
        <f>IFERROR(VLOOKUP(C87,'[8]17-18 Summary'!F:O,4,0),0)</f>
        <v>93150.5199999998</v>
      </c>
      <c r="S87" s="22">
        <f t="shared" si="20"/>
        <v>185479.96999999974</v>
      </c>
      <c r="T87" s="23"/>
      <c r="U87" s="21">
        <f t="shared" si="26"/>
        <v>45.86</v>
      </c>
      <c r="V87" s="21">
        <v>21.39</v>
      </c>
      <c r="W87" s="21">
        <v>17.89</v>
      </c>
      <c r="X87" s="21">
        <v>2.36</v>
      </c>
      <c r="Y87" s="21">
        <v>0</v>
      </c>
      <c r="Z87" s="21">
        <v>0</v>
      </c>
      <c r="AA87" s="21">
        <v>0</v>
      </c>
      <c r="AB87" s="21">
        <v>1.81</v>
      </c>
      <c r="AC87" s="21">
        <v>2.41</v>
      </c>
      <c r="AD87" s="21">
        <f t="shared" si="21"/>
        <v>6.5799999999999983</v>
      </c>
      <c r="AE87" s="22">
        <v>1204113.9500000002</v>
      </c>
      <c r="AF87" s="24">
        <v>725525.45</v>
      </c>
      <c r="AG87" s="22">
        <v>314761.74000000005</v>
      </c>
      <c r="AH87" s="22">
        <v>0</v>
      </c>
      <c r="AI87" s="25">
        <f t="shared" si="22"/>
        <v>163826.76000000018</v>
      </c>
      <c r="AJ87" s="24">
        <f t="shared" si="27"/>
        <v>-111014.93999999831</v>
      </c>
      <c r="AK87" s="26">
        <f t="shared" si="23"/>
        <v>-8.4413733774792554E-2</v>
      </c>
      <c r="AL87" s="27">
        <f t="shared" si="28"/>
        <v>-0.34000000000000341</v>
      </c>
      <c r="AM87" s="26">
        <f t="shared" si="13"/>
        <v>-7.3593073593074326E-3</v>
      </c>
      <c r="AN87" s="27">
        <f t="shared" si="29"/>
        <v>-1.4100000000000037</v>
      </c>
      <c r="AO87" s="26">
        <f t="shared" si="30"/>
        <v>-0.17647058823529455</v>
      </c>
      <c r="AP87" s="22">
        <f t="shared" si="31"/>
        <v>152748.210588235</v>
      </c>
      <c r="AQ87" s="22">
        <f t="shared" si="32"/>
        <v>11078.549411765183</v>
      </c>
      <c r="AR87" s="26">
        <f t="shared" si="24"/>
        <v>7.2528178032996729E-2</v>
      </c>
    </row>
    <row r="88" spans="1:44">
      <c r="A88" s="18" t="s">
        <v>213</v>
      </c>
      <c r="B88" s="19" t="s">
        <v>214</v>
      </c>
      <c r="C88" s="18" t="s">
        <v>215</v>
      </c>
      <c r="D88" s="20" t="s">
        <v>3</v>
      </c>
      <c r="E88" s="21">
        <f t="shared" si="25"/>
        <v>16.939999999999998</v>
      </c>
      <c r="F88" s="21">
        <v>6.8</v>
      </c>
      <c r="G88" s="21">
        <v>6.58</v>
      </c>
      <c r="H88" s="21">
        <v>1.42</v>
      </c>
      <c r="I88" s="21">
        <v>0</v>
      </c>
      <c r="J88" s="21">
        <v>0.24</v>
      </c>
      <c r="K88" s="21">
        <v>0</v>
      </c>
      <c r="L88" s="21">
        <v>0.82</v>
      </c>
      <c r="M88" s="21">
        <v>1.08</v>
      </c>
      <c r="N88" s="21">
        <f t="shared" si="19"/>
        <v>3.5599999999999969</v>
      </c>
      <c r="O88" s="22">
        <f>IFERROR(VLOOKUP(C88,'[8]17-18 Summary'!F:O,9,0),0)</f>
        <v>497331.96999999986</v>
      </c>
      <c r="P88" s="22">
        <f>IFERROR(VLOOKUP(C88,'[8]17-18 Summary'!F:O,2,0),0)</f>
        <v>281323.40999999992</v>
      </c>
      <c r="Q88" s="22">
        <f>IFERROR(VLOOKUP(C88,'[8]17-18 Summary'!F:O,3,0),0)</f>
        <v>140224.07</v>
      </c>
      <c r="R88" s="22">
        <f>IFERROR(VLOOKUP(C88,'[8]17-18 Summary'!F:O,4,0),0)</f>
        <v>26943.23</v>
      </c>
      <c r="S88" s="22">
        <f t="shared" si="20"/>
        <v>75784.489999999932</v>
      </c>
      <c r="T88" s="23"/>
      <c r="U88" s="21">
        <f t="shared" si="26"/>
        <v>15.07</v>
      </c>
      <c r="V88" s="21">
        <v>6.7</v>
      </c>
      <c r="W88" s="21">
        <v>5.38</v>
      </c>
      <c r="X88" s="21">
        <v>1.49</v>
      </c>
      <c r="Y88" s="21">
        <v>0</v>
      </c>
      <c r="Z88" s="21">
        <v>0</v>
      </c>
      <c r="AA88" s="21">
        <v>0</v>
      </c>
      <c r="AB88" s="21">
        <v>0.82</v>
      </c>
      <c r="AC88" s="21">
        <v>0.68</v>
      </c>
      <c r="AD88" s="21">
        <f t="shared" si="21"/>
        <v>2.9900000000000011</v>
      </c>
      <c r="AE88" s="22">
        <v>482358.97999999992</v>
      </c>
      <c r="AF88" s="24">
        <v>306387.7</v>
      </c>
      <c r="AG88" s="22">
        <v>116932.41</v>
      </c>
      <c r="AH88" s="22">
        <v>0</v>
      </c>
      <c r="AI88" s="24">
        <f t="shared" si="22"/>
        <v>59038.869999999908</v>
      </c>
      <c r="AJ88" s="24">
        <f t="shared" si="27"/>
        <v>-14972.989999999932</v>
      </c>
      <c r="AK88" s="26">
        <f t="shared" si="23"/>
        <v>-3.0106630788284003E-2</v>
      </c>
      <c r="AL88" s="27">
        <f t="shared" si="28"/>
        <v>-1.8699999999999974</v>
      </c>
      <c r="AM88" s="26">
        <f t="shared" ref="AM88:AM108" si="33">IFERROR(AL88/E88,0)</f>
        <v>-0.11038961038961026</v>
      </c>
      <c r="AN88" s="27">
        <f t="shared" si="29"/>
        <v>-0.56999999999999584</v>
      </c>
      <c r="AO88" s="26">
        <f t="shared" si="30"/>
        <v>-0.16011235955056077</v>
      </c>
      <c r="AP88" s="22">
        <f t="shared" si="31"/>
        <v>63650.456488764066</v>
      </c>
      <c r="AQ88" s="22">
        <f t="shared" si="32"/>
        <v>-4611.5864887641583</v>
      </c>
      <c r="AR88" s="26">
        <f t="shared" si="24"/>
        <v>-7.2451742582211043E-2</v>
      </c>
    </row>
    <row r="89" spans="1:44">
      <c r="A89" s="18" t="s">
        <v>216</v>
      </c>
      <c r="B89" s="19" t="s">
        <v>217</v>
      </c>
      <c r="C89" s="18" t="s">
        <v>218</v>
      </c>
      <c r="D89" s="20" t="s">
        <v>3</v>
      </c>
      <c r="E89" s="21">
        <f t="shared" si="25"/>
        <v>6.7299999999999995</v>
      </c>
      <c r="F89" s="21">
        <v>2</v>
      </c>
      <c r="G89" s="21">
        <v>3.78</v>
      </c>
      <c r="H89" s="21">
        <v>0.95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f t="shared" ref="N89:N108" si="34">E89-F89-G89</f>
        <v>0.94999999999999973</v>
      </c>
      <c r="O89" s="22">
        <f>IFERROR(VLOOKUP(C89,'[8]17-18 Summary'!F:O,9,0),0)</f>
        <v>271042.25</v>
      </c>
      <c r="P89" s="22">
        <f>IFERROR(VLOOKUP(C89,'[8]17-18 Summary'!F:O,2,0),0)</f>
        <v>119873.73</v>
      </c>
      <c r="Q89" s="22">
        <f>IFERROR(VLOOKUP(C89,'[8]17-18 Summary'!F:O,3,0),0)</f>
        <v>130957.24999999999</v>
      </c>
      <c r="R89" s="22">
        <f>IFERROR(VLOOKUP(C89,'[8]17-18 Summary'!F:O,4,0),0)</f>
        <v>20211.27</v>
      </c>
      <c r="S89" s="22">
        <f t="shared" ref="S89:S108" si="35">MAX(O89-P89-Q89,0)</f>
        <v>20211.270000000033</v>
      </c>
      <c r="T89" s="23"/>
      <c r="U89" s="21">
        <f t="shared" si="26"/>
        <v>4.79</v>
      </c>
      <c r="V89" s="21">
        <v>1</v>
      </c>
      <c r="W89" s="21">
        <v>2.84</v>
      </c>
      <c r="X89" s="21">
        <v>0.95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f t="shared" ref="AD89:AD108" si="36">U89-V89-W89</f>
        <v>0.95000000000000018</v>
      </c>
      <c r="AE89" s="22">
        <v>232592.00999999998</v>
      </c>
      <c r="AF89" s="24">
        <v>120107.91</v>
      </c>
      <c r="AG89" s="22">
        <v>86580.729999999981</v>
      </c>
      <c r="AH89" s="22">
        <v>0</v>
      </c>
      <c r="AI89" s="24">
        <f t="shared" ref="AI89:AI108" si="37">AE89-AF89-AG89</f>
        <v>25903.369999999995</v>
      </c>
      <c r="AJ89" s="24">
        <f t="shared" si="27"/>
        <v>-38450.24000000002</v>
      </c>
      <c r="AK89" s="26">
        <f t="shared" ref="AK89:AK108" si="38">IFERROR(AJ89/O89,0)</f>
        <v>-0.14186068777100255</v>
      </c>
      <c r="AL89" s="27">
        <f t="shared" si="28"/>
        <v>-1.9399999999999995</v>
      </c>
      <c r="AM89" s="26">
        <f t="shared" si="33"/>
        <v>-0.28826151560178298</v>
      </c>
      <c r="AN89" s="27">
        <f t="shared" si="29"/>
        <v>0</v>
      </c>
      <c r="AO89" s="26">
        <f t="shared" si="30"/>
        <v>0</v>
      </c>
      <c r="AP89" s="22">
        <f t="shared" si="31"/>
        <v>20211.27000000004</v>
      </c>
      <c r="AQ89" s="22">
        <f t="shared" si="32"/>
        <v>5692.0999999999549</v>
      </c>
      <c r="AR89" s="26">
        <f t="shared" ref="AR89:AR108" si="39">IFERROR(AQ89/AP89,0)</f>
        <v>0.28163000147936984</v>
      </c>
    </row>
    <row r="90" spans="1:44">
      <c r="A90" s="18" t="s">
        <v>219</v>
      </c>
      <c r="B90" s="19" t="s">
        <v>220</v>
      </c>
      <c r="C90" s="18" t="s">
        <v>221</v>
      </c>
      <c r="D90" s="20" t="s">
        <v>3</v>
      </c>
      <c r="E90" s="21">
        <f t="shared" si="25"/>
        <v>8.4500000000000011</v>
      </c>
      <c r="F90" s="21">
        <v>3.48</v>
      </c>
      <c r="G90" s="21">
        <v>4.57</v>
      </c>
      <c r="H90" s="21">
        <v>0.4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f t="shared" si="34"/>
        <v>0.40000000000000036</v>
      </c>
      <c r="O90" s="22">
        <f>IFERROR(VLOOKUP(C90,'[8]17-18 Summary'!F:O,9,0),0)</f>
        <v>209483.16999999978</v>
      </c>
      <c r="P90" s="22">
        <f>IFERROR(VLOOKUP(C90,'[8]17-18 Summary'!F:O,2,0),0)</f>
        <v>113959.5999999999</v>
      </c>
      <c r="Q90" s="22">
        <f>IFERROR(VLOOKUP(C90,'[8]17-18 Summary'!F:O,3,0),0)</f>
        <v>84643.799999999886</v>
      </c>
      <c r="R90" s="22">
        <f>IFERROR(VLOOKUP(C90,'[8]17-18 Summary'!F:O,4,0),0)</f>
        <v>10879.76999999999</v>
      </c>
      <c r="S90" s="22">
        <f t="shared" si="35"/>
        <v>10879.76999999999</v>
      </c>
      <c r="T90" s="23"/>
      <c r="U90" s="21">
        <f t="shared" si="26"/>
        <v>8.2799999999999994</v>
      </c>
      <c r="V90" s="21">
        <v>3.48</v>
      </c>
      <c r="W90" s="21">
        <v>4.3</v>
      </c>
      <c r="X90" s="21">
        <v>0.5</v>
      </c>
      <c r="Y90" s="21">
        <v>0</v>
      </c>
      <c r="Z90" s="21">
        <v>0</v>
      </c>
      <c r="AA90" s="21">
        <v>0</v>
      </c>
      <c r="AB90" s="21">
        <v>0</v>
      </c>
      <c r="AC90" s="21">
        <v>0</v>
      </c>
      <c r="AD90" s="21">
        <f t="shared" si="36"/>
        <v>0.49999999999999911</v>
      </c>
      <c r="AE90" s="22">
        <v>168273.45</v>
      </c>
      <c r="AF90" s="24">
        <v>105019.76000000001</v>
      </c>
      <c r="AG90" s="22">
        <v>54232.989999999991</v>
      </c>
      <c r="AH90" s="22">
        <v>0</v>
      </c>
      <c r="AI90" s="24">
        <f t="shared" si="37"/>
        <v>9020.7000000000116</v>
      </c>
      <c r="AJ90" s="24">
        <f t="shared" si="27"/>
        <v>-41209.719999999768</v>
      </c>
      <c r="AK90" s="26">
        <f t="shared" si="38"/>
        <v>-0.1967209108015685</v>
      </c>
      <c r="AL90" s="27">
        <f t="shared" si="28"/>
        <v>-0.17000000000000171</v>
      </c>
      <c r="AM90" s="26">
        <f t="shared" si="33"/>
        <v>-2.011834319526647E-2</v>
      </c>
      <c r="AN90" s="27">
        <f t="shared" si="29"/>
        <v>9.9999999999998757E-2</v>
      </c>
      <c r="AO90" s="26">
        <f t="shared" si="30"/>
        <v>0.24999999999999667</v>
      </c>
      <c r="AP90" s="22">
        <f t="shared" si="31"/>
        <v>13599.712499999951</v>
      </c>
      <c r="AQ90" s="22">
        <f t="shared" si="32"/>
        <v>-4579.0124999999389</v>
      </c>
      <c r="AR90" s="26">
        <f t="shared" si="39"/>
        <v>-0.33669921331057223</v>
      </c>
    </row>
    <row r="91" spans="1:44">
      <c r="A91" s="18" t="s">
        <v>222</v>
      </c>
      <c r="B91" s="19" t="s">
        <v>223</v>
      </c>
      <c r="C91" s="18" t="s">
        <v>224</v>
      </c>
      <c r="D91" s="20" t="s">
        <v>3</v>
      </c>
      <c r="E91" s="21">
        <f t="shared" si="25"/>
        <v>5.3999000000000006</v>
      </c>
      <c r="F91" s="21">
        <v>2.92</v>
      </c>
      <c r="G91" s="21">
        <v>1.3582000000000001</v>
      </c>
      <c r="H91" s="21">
        <v>0.71630000000000005</v>
      </c>
      <c r="I91" s="21">
        <v>0</v>
      </c>
      <c r="J91" s="21">
        <v>0.16889999999999999</v>
      </c>
      <c r="K91" s="21">
        <v>0.1351</v>
      </c>
      <c r="L91" s="21">
        <v>0</v>
      </c>
      <c r="M91" s="21">
        <v>0.1014</v>
      </c>
      <c r="N91" s="21">
        <f t="shared" si="34"/>
        <v>1.1217000000000006</v>
      </c>
      <c r="O91" s="22">
        <f>IFERROR(VLOOKUP(C91,'[8]17-18 Summary'!F:O,9,0),0)</f>
        <v>165225.07999999967</v>
      </c>
      <c r="P91" s="22">
        <f>IFERROR(VLOOKUP(C91,'[8]17-18 Summary'!F:O,2,0),0)</f>
        <v>108204.27999999981</v>
      </c>
      <c r="Q91" s="22">
        <f>IFERROR(VLOOKUP(C91,'[8]17-18 Summary'!F:O,3,0),0)</f>
        <v>29413.939999999988</v>
      </c>
      <c r="R91" s="22">
        <f>IFERROR(VLOOKUP(C91,'[8]17-18 Summary'!F:O,4,0),0)</f>
        <v>20440.309999999889</v>
      </c>
      <c r="S91" s="22">
        <f t="shared" si="35"/>
        <v>27606.85999999987</v>
      </c>
      <c r="T91" s="23"/>
      <c r="U91" s="21">
        <f t="shared" si="26"/>
        <v>6.8593000000000002</v>
      </c>
      <c r="V91" s="21">
        <v>3.92</v>
      </c>
      <c r="W91" s="21">
        <v>2.1960000000000002</v>
      </c>
      <c r="X91" s="21">
        <v>0.35139999999999999</v>
      </c>
      <c r="Y91" s="21">
        <v>0</v>
      </c>
      <c r="Z91" s="21">
        <v>0.18240000000000001</v>
      </c>
      <c r="AA91" s="21">
        <v>0</v>
      </c>
      <c r="AB91" s="21">
        <v>0</v>
      </c>
      <c r="AC91" s="21">
        <v>0.20949999999999999</v>
      </c>
      <c r="AD91" s="21">
        <f t="shared" si="36"/>
        <v>0.74330000000000007</v>
      </c>
      <c r="AE91" s="22">
        <v>202644.97</v>
      </c>
      <c r="AF91" s="24">
        <v>156097.49</v>
      </c>
      <c r="AG91" s="22">
        <v>28862.529999999995</v>
      </c>
      <c r="AH91" s="22">
        <v>0</v>
      </c>
      <c r="AI91" s="24">
        <f t="shared" si="37"/>
        <v>17684.950000000015</v>
      </c>
      <c r="AJ91" s="24">
        <f t="shared" si="27"/>
        <v>37419.890000000334</v>
      </c>
      <c r="AK91" s="26">
        <f t="shared" si="38"/>
        <v>0.22647826831132664</v>
      </c>
      <c r="AL91" s="27">
        <f t="shared" si="28"/>
        <v>1.4593999999999996</v>
      </c>
      <c r="AM91" s="26">
        <f t="shared" si="33"/>
        <v>0.27026426415303978</v>
      </c>
      <c r="AN91" s="27">
        <f t="shared" si="29"/>
        <v>-0.37840000000000051</v>
      </c>
      <c r="AO91" s="26">
        <f t="shared" si="30"/>
        <v>-0.33734510118570055</v>
      </c>
      <c r="AP91" s="22">
        <f t="shared" si="31"/>
        <v>18293.821019880445</v>
      </c>
      <c r="AQ91" s="22">
        <f t="shared" si="32"/>
        <v>-608.87101988042923</v>
      </c>
      <c r="AR91" s="26">
        <f t="shared" si="39"/>
        <v>-3.3282878367441704E-2</v>
      </c>
    </row>
    <row r="92" spans="1:44">
      <c r="A92" s="18" t="s">
        <v>225</v>
      </c>
      <c r="B92" s="19" t="s">
        <v>226</v>
      </c>
      <c r="C92" s="18" t="s">
        <v>227</v>
      </c>
      <c r="D92" s="20" t="s">
        <v>3</v>
      </c>
      <c r="E92" s="21">
        <f t="shared" si="25"/>
        <v>5.6300000000000008</v>
      </c>
      <c r="F92" s="21">
        <v>3.16</v>
      </c>
      <c r="G92" s="21">
        <v>1.23</v>
      </c>
      <c r="H92" s="21">
        <v>0.68</v>
      </c>
      <c r="I92" s="21">
        <v>0</v>
      </c>
      <c r="J92" s="21">
        <v>0.2</v>
      </c>
      <c r="K92" s="21">
        <v>0</v>
      </c>
      <c r="L92" s="21">
        <v>0</v>
      </c>
      <c r="M92" s="21">
        <v>0.36</v>
      </c>
      <c r="N92" s="21">
        <f t="shared" si="34"/>
        <v>1.2400000000000007</v>
      </c>
      <c r="O92" s="22">
        <f>IFERROR(VLOOKUP(C92,'[8]17-18 Summary'!F:O,9,0),0)</f>
        <v>191947.04999999987</v>
      </c>
      <c r="P92" s="22">
        <f>IFERROR(VLOOKUP(C92,'[8]17-18 Summary'!F:O,2,0),0)</f>
        <v>126889.04000000001</v>
      </c>
      <c r="Q92" s="22">
        <f>IFERROR(VLOOKUP(C92,'[8]17-18 Summary'!F:O,3,0),0)</f>
        <v>33381.829999999885</v>
      </c>
      <c r="R92" s="22">
        <f>IFERROR(VLOOKUP(C92,'[8]17-18 Summary'!F:O,4,0),0)</f>
        <v>22430.369999999992</v>
      </c>
      <c r="S92" s="22">
        <f t="shared" si="35"/>
        <v>31676.179999999978</v>
      </c>
      <c r="T92" s="23"/>
      <c r="U92" s="21">
        <f t="shared" si="26"/>
        <v>5.17</v>
      </c>
      <c r="V92" s="21">
        <v>2.3199999999999998</v>
      </c>
      <c r="W92" s="21">
        <v>1.7</v>
      </c>
      <c r="X92" s="21">
        <v>0.68</v>
      </c>
      <c r="Y92" s="21">
        <v>0</v>
      </c>
      <c r="Z92" s="21">
        <v>0.2</v>
      </c>
      <c r="AA92" s="21">
        <v>0</v>
      </c>
      <c r="AB92" s="21">
        <v>0</v>
      </c>
      <c r="AC92" s="21">
        <v>0.27</v>
      </c>
      <c r="AD92" s="21">
        <f t="shared" si="36"/>
        <v>1.1500000000000001</v>
      </c>
      <c r="AE92" s="22">
        <v>195044.72</v>
      </c>
      <c r="AF92" s="24">
        <v>136444.44</v>
      </c>
      <c r="AG92" s="22">
        <v>27150</v>
      </c>
      <c r="AH92" s="22">
        <v>0</v>
      </c>
      <c r="AI92" s="24">
        <f t="shared" si="37"/>
        <v>31450.28</v>
      </c>
      <c r="AJ92" s="24">
        <f t="shared" si="27"/>
        <v>3097.6700000001292</v>
      </c>
      <c r="AK92" s="26">
        <f t="shared" si="38"/>
        <v>1.6138148515437625E-2</v>
      </c>
      <c r="AL92" s="27">
        <f t="shared" si="28"/>
        <v>-0.46000000000000085</v>
      </c>
      <c r="AM92" s="26">
        <f t="shared" si="33"/>
        <v>-8.1705150976909557E-2</v>
      </c>
      <c r="AN92" s="27">
        <f t="shared" si="29"/>
        <v>-9.0000000000000524E-2</v>
      </c>
      <c r="AO92" s="26">
        <f t="shared" si="30"/>
        <v>-7.2580645161290702E-2</v>
      </c>
      <c r="AP92" s="22">
        <f t="shared" si="31"/>
        <v>29377.102419354807</v>
      </c>
      <c r="AQ92" s="22">
        <f t="shared" si="32"/>
        <v>2073.1775806451915</v>
      </c>
      <c r="AR92" s="26">
        <f t="shared" si="39"/>
        <v>7.0571207161646388E-2</v>
      </c>
    </row>
    <row r="93" spans="1:44">
      <c r="A93" s="18" t="s">
        <v>228</v>
      </c>
      <c r="B93" s="19" t="s">
        <v>229</v>
      </c>
      <c r="C93" s="18" t="s">
        <v>230</v>
      </c>
      <c r="D93" s="20" t="s">
        <v>3</v>
      </c>
      <c r="E93" s="21">
        <f t="shared" si="25"/>
        <v>29.880000000000003</v>
      </c>
      <c r="F93" s="21">
        <v>8.9499999999999993</v>
      </c>
      <c r="G93" s="21">
        <v>13.01</v>
      </c>
      <c r="H93" s="21">
        <v>4.05</v>
      </c>
      <c r="I93" s="21">
        <v>0</v>
      </c>
      <c r="J93" s="21">
        <v>0.68</v>
      </c>
      <c r="K93" s="21">
        <v>0.34</v>
      </c>
      <c r="L93" s="21">
        <v>1</v>
      </c>
      <c r="M93" s="21">
        <v>1.85</v>
      </c>
      <c r="N93" s="21">
        <f t="shared" si="34"/>
        <v>7.9200000000000035</v>
      </c>
      <c r="O93" s="22">
        <f>IFERROR(VLOOKUP(C93,'[8]17-18 Summary'!F:O,9,0),0)</f>
        <v>690094.64999999967</v>
      </c>
      <c r="P93" s="22">
        <f>IFERROR(VLOOKUP(C93,'[8]17-18 Summary'!F:O,2,0),0)</f>
        <v>284094.39</v>
      </c>
      <c r="Q93" s="22">
        <f>IFERROR(VLOOKUP(C93,'[8]17-18 Summary'!F:O,3,0),0)</f>
        <v>304559.31999999983</v>
      </c>
      <c r="R93" s="22">
        <f>IFERROR(VLOOKUP(C93,'[8]17-18 Summary'!F:O,4,0),0)</f>
        <v>42002.899999999885</v>
      </c>
      <c r="S93" s="22">
        <f t="shared" si="35"/>
        <v>101440.93999999983</v>
      </c>
      <c r="T93" s="23"/>
      <c r="U93" s="21">
        <f t="shared" si="26"/>
        <v>34.03</v>
      </c>
      <c r="V93" s="21">
        <v>11.4</v>
      </c>
      <c r="W93" s="21">
        <v>13.2</v>
      </c>
      <c r="X93" s="21">
        <v>2.64</v>
      </c>
      <c r="Y93" s="21">
        <v>0</v>
      </c>
      <c r="Z93" s="21">
        <v>2.68</v>
      </c>
      <c r="AA93" s="21">
        <v>0.54</v>
      </c>
      <c r="AB93" s="21">
        <v>2</v>
      </c>
      <c r="AC93" s="21">
        <v>1.57</v>
      </c>
      <c r="AD93" s="21">
        <f t="shared" si="36"/>
        <v>9.4300000000000033</v>
      </c>
      <c r="AE93" s="22">
        <v>605799.95000000007</v>
      </c>
      <c r="AF93" s="24">
        <v>234393.64</v>
      </c>
      <c r="AG93" s="22">
        <v>270774.36</v>
      </c>
      <c r="AH93" s="22">
        <v>0</v>
      </c>
      <c r="AI93" s="25">
        <f t="shared" si="37"/>
        <v>100631.95000000007</v>
      </c>
      <c r="AJ93" s="24">
        <f t="shared" si="27"/>
        <v>-84294.699999999604</v>
      </c>
      <c r="AK93" s="26">
        <f t="shared" si="38"/>
        <v>-0.12214947616243604</v>
      </c>
      <c r="AL93" s="27">
        <f t="shared" si="28"/>
        <v>4.1499999999999986</v>
      </c>
      <c r="AM93" s="26">
        <f t="shared" si="33"/>
        <v>0.13888888888888884</v>
      </c>
      <c r="AN93" s="27">
        <f t="shared" si="29"/>
        <v>1.5099999999999998</v>
      </c>
      <c r="AO93" s="26">
        <f t="shared" si="30"/>
        <v>0.19065656565656555</v>
      </c>
      <c r="AP93" s="22">
        <f t="shared" si="31"/>
        <v>120781.32123737352</v>
      </c>
      <c r="AQ93" s="22">
        <f t="shared" si="32"/>
        <v>-20149.371237373445</v>
      </c>
      <c r="AR93" s="26">
        <f t="shared" si="39"/>
        <v>-0.16682522621004911</v>
      </c>
    </row>
    <row r="94" spans="1:44">
      <c r="A94" s="18" t="s">
        <v>231</v>
      </c>
      <c r="B94" s="19" t="s">
        <v>232</v>
      </c>
      <c r="C94" s="3" t="s">
        <v>233</v>
      </c>
      <c r="D94" s="20" t="s">
        <v>3</v>
      </c>
      <c r="E94" s="21">
        <f t="shared" si="25"/>
        <v>88.620000000000019</v>
      </c>
      <c r="F94" s="21">
        <v>44.06</v>
      </c>
      <c r="G94" s="21">
        <v>31.56</v>
      </c>
      <c r="H94" s="21">
        <v>6.79</v>
      </c>
      <c r="I94" s="21">
        <v>0</v>
      </c>
      <c r="J94" s="21">
        <v>2.35</v>
      </c>
      <c r="K94" s="21">
        <v>0</v>
      </c>
      <c r="L94" s="21">
        <v>1.68</v>
      </c>
      <c r="M94" s="21">
        <v>2.1800000000000002</v>
      </c>
      <c r="N94" s="21">
        <f t="shared" si="34"/>
        <v>13.000000000000018</v>
      </c>
      <c r="O94" s="22">
        <f>IFERROR(VLOOKUP(C94,'[8]17-18 Summary'!F:O,9,0),0)</f>
        <v>1875886.8399999891</v>
      </c>
      <c r="P94" s="22">
        <f>IFERROR(VLOOKUP(C94,'[8]17-18 Summary'!F:O,2,0),0)</f>
        <v>1277059.0299999891</v>
      </c>
      <c r="Q94" s="22">
        <f>IFERROR(VLOOKUP(C94,'[8]17-18 Summary'!F:O,3,0),0)</f>
        <v>434682.5</v>
      </c>
      <c r="R94" s="22">
        <f>IFERROR(VLOOKUP(C94,'[8]17-18 Summary'!F:O,4,0),0)</f>
        <v>70668.25</v>
      </c>
      <c r="S94" s="22">
        <f t="shared" si="35"/>
        <v>164145.31000000006</v>
      </c>
      <c r="T94" s="23"/>
      <c r="U94" s="21">
        <f t="shared" si="26"/>
        <v>79.41</v>
      </c>
      <c r="V94" s="21">
        <v>39.97</v>
      </c>
      <c r="W94" s="21">
        <v>26.88</v>
      </c>
      <c r="X94" s="21">
        <v>4.43</v>
      </c>
      <c r="Y94" s="21">
        <v>0</v>
      </c>
      <c r="Z94" s="21">
        <v>3.13</v>
      </c>
      <c r="AA94" s="21">
        <v>0</v>
      </c>
      <c r="AB94" s="21">
        <v>1.68</v>
      </c>
      <c r="AC94" s="21">
        <v>3.32</v>
      </c>
      <c r="AD94" s="21">
        <f t="shared" si="36"/>
        <v>12.559999999999999</v>
      </c>
      <c r="AE94" s="22">
        <v>1720176.5200000003</v>
      </c>
      <c r="AF94" s="24">
        <v>1197899.9400000002</v>
      </c>
      <c r="AG94" s="22">
        <v>354166.75999999995</v>
      </c>
      <c r="AH94" s="22">
        <v>0</v>
      </c>
      <c r="AI94" s="25">
        <f t="shared" si="37"/>
        <v>168109.82000000012</v>
      </c>
      <c r="AJ94" s="24">
        <f t="shared" si="27"/>
        <v>-155710.31999998889</v>
      </c>
      <c r="AK94" s="26">
        <f t="shared" si="38"/>
        <v>-8.3006243596223425E-2</v>
      </c>
      <c r="AL94" s="27">
        <f t="shared" si="28"/>
        <v>-9.2100000000000222</v>
      </c>
      <c r="AM94" s="26">
        <f t="shared" si="33"/>
        <v>-0.10392687880839563</v>
      </c>
      <c r="AN94" s="27">
        <f t="shared" si="29"/>
        <v>-0.44000000000001904</v>
      </c>
      <c r="AO94" s="26">
        <f t="shared" si="30"/>
        <v>-3.3846153846155268E-2</v>
      </c>
      <c r="AP94" s="22">
        <f t="shared" si="31"/>
        <v>158589.62258461519</v>
      </c>
      <c r="AQ94" s="22">
        <f t="shared" si="32"/>
        <v>9520.1974153849296</v>
      </c>
      <c r="AR94" s="26">
        <f t="shared" si="39"/>
        <v>6.0030393289481766E-2</v>
      </c>
    </row>
    <row r="95" spans="1:44">
      <c r="A95" s="18" t="s">
        <v>234</v>
      </c>
      <c r="B95" s="19" t="s">
        <v>234</v>
      </c>
      <c r="C95" s="18" t="s">
        <v>235</v>
      </c>
      <c r="D95" s="20" t="s">
        <v>3</v>
      </c>
      <c r="E95" s="21">
        <f t="shared" si="25"/>
        <v>74.83</v>
      </c>
      <c r="F95" s="21">
        <v>27.12</v>
      </c>
      <c r="G95" s="21">
        <v>29.44</v>
      </c>
      <c r="H95" s="21">
        <v>4.3</v>
      </c>
      <c r="I95" s="21">
        <v>0</v>
      </c>
      <c r="J95" s="21">
        <v>2.16</v>
      </c>
      <c r="K95" s="21">
        <v>5.81</v>
      </c>
      <c r="L95" s="21">
        <v>1.95</v>
      </c>
      <c r="M95" s="21">
        <v>4.05</v>
      </c>
      <c r="N95" s="21">
        <f t="shared" si="34"/>
        <v>18.269999999999992</v>
      </c>
      <c r="O95" s="22">
        <f>IFERROR(VLOOKUP(C95,'[8]17-18 Summary'!F:O,9,0),0)</f>
        <v>1988594.4899999974</v>
      </c>
      <c r="P95" s="22">
        <f>IFERROR(VLOOKUP(C95,'[8]17-18 Summary'!F:O,2,0),0)</f>
        <v>974432.07999999891</v>
      </c>
      <c r="Q95" s="22">
        <f>IFERROR(VLOOKUP(C95,'[8]17-18 Summary'!F:O,3,0),0)</f>
        <v>595235.37999999989</v>
      </c>
      <c r="R95" s="22">
        <f>IFERROR(VLOOKUP(C95,'[8]17-18 Summary'!F:O,4,0),0)</f>
        <v>159021.96999999988</v>
      </c>
      <c r="S95" s="22">
        <f t="shared" si="35"/>
        <v>418927.02999999863</v>
      </c>
      <c r="T95" s="23"/>
      <c r="U95" s="21">
        <f t="shared" si="26"/>
        <v>79.52000000000001</v>
      </c>
      <c r="V95" s="21">
        <v>29.62</v>
      </c>
      <c r="W95" s="21">
        <v>31.06</v>
      </c>
      <c r="X95" s="21">
        <v>4.33</v>
      </c>
      <c r="Y95" s="21">
        <v>0</v>
      </c>
      <c r="Z95" s="21">
        <v>2.16</v>
      </c>
      <c r="AA95" s="21">
        <v>6.01</v>
      </c>
      <c r="AB95" s="21">
        <v>1.95</v>
      </c>
      <c r="AC95" s="21">
        <v>4.3899999999999997</v>
      </c>
      <c r="AD95" s="21">
        <f t="shared" si="36"/>
        <v>18.840000000000007</v>
      </c>
      <c r="AE95" s="22">
        <v>1986302.3100000003</v>
      </c>
      <c r="AF95" s="24">
        <v>1041950.38</v>
      </c>
      <c r="AG95" s="22">
        <v>580103.49000000011</v>
      </c>
      <c r="AH95" s="22">
        <v>0</v>
      </c>
      <c r="AI95" s="25">
        <f t="shared" si="37"/>
        <v>364248.44000000018</v>
      </c>
      <c r="AJ95" s="24">
        <f t="shared" si="27"/>
        <v>-2292.1799999971408</v>
      </c>
      <c r="AK95" s="26">
        <f t="shared" si="38"/>
        <v>-1.1526633567194204E-3</v>
      </c>
      <c r="AL95" s="27">
        <f t="shared" si="28"/>
        <v>4.6900000000000119</v>
      </c>
      <c r="AM95" s="26">
        <f t="shared" si="33"/>
        <v>6.2675397567820548E-2</v>
      </c>
      <c r="AN95" s="27">
        <f t="shared" si="29"/>
        <v>0.5700000000000145</v>
      </c>
      <c r="AO95" s="26">
        <f t="shared" si="30"/>
        <v>3.1198686371100969E-2</v>
      </c>
      <c r="AP95" s="22">
        <f t="shared" si="31"/>
        <v>431997.00302134542</v>
      </c>
      <c r="AQ95" s="22">
        <f t="shared" si="32"/>
        <v>-67748.563021345239</v>
      </c>
      <c r="AR95" s="26">
        <f t="shared" si="39"/>
        <v>-0.15682646534007949</v>
      </c>
    </row>
    <row r="96" spans="1:44">
      <c r="A96" s="18" t="s">
        <v>236</v>
      </c>
      <c r="B96" s="19" t="s">
        <v>237</v>
      </c>
      <c r="C96" s="18" t="s">
        <v>238</v>
      </c>
      <c r="D96" s="20" t="s">
        <v>3</v>
      </c>
      <c r="E96" s="21">
        <f t="shared" si="25"/>
        <v>38.020000000000003</v>
      </c>
      <c r="F96" s="21">
        <v>15.7</v>
      </c>
      <c r="G96" s="21">
        <v>16.36</v>
      </c>
      <c r="H96" s="21">
        <v>1.99</v>
      </c>
      <c r="I96" s="21">
        <v>0</v>
      </c>
      <c r="J96" s="21">
        <v>2.0099999999999998</v>
      </c>
      <c r="K96" s="21">
        <v>0</v>
      </c>
      <c r="L96" s="21">
        <v>1.35</v>
      </c>
      <c r="M96" s="21">
        <v>0.61</v>
      </c>
      <c r="N96" s="21">
        <f t="shared" si="34"/>
        <v>5.9600000000000044</v>
      </c>
      <c r="O96" s="22">
        <f>IFERROR(VLOOKUP(C96,'[8]17-18 Summary'!F:O,9,0),0)</f>
        <v>883375.53999999771</v>
      </c>
      <c r="P96" s="22">
        <f>IFERROR(VLOOKUP(C96,'[8]17-18 Summary'!F:O,2,0),0)</f>
        <v>500428.63999999891</v>
      </c>
      <c r="Q96" s="22">
        <f>IFERROR(VLOOKUP(C96,'[8]17-18 Summary'!F:O,3,0),0)</f>
        <v>270455.06999999902</v>
      </c>
      <c r="R96" s="22">
        <f>IFERROR(VLOOKUP(C96,'[8]17-18 Summary'!F:O,4,0),0)</f>
        <v>54482.309999999896</v>
      </c>
      <c r="S96" s="22">
        <f t="shared" si="35"/>
        <v>112491.82999999978</v>
      </c>
      <c r="T96" s="23"/>
      <c r="U96" s="21">
        <f t="shared" si="26"/>
        <v>46.300000000000004</v>
      </c>
      <c r="V96" s="21">
        <v>17.100000000000001</v>
      </c>
      <c r="W96" s="21">
        <v>23.33</v>
      </c>
      <c r="X96" s="21">
        <v>2.85</v>
      </c>
      <c r="Y96" s="21">
        <v>0</v>
      </c>
      <c r="Z96" s="21">
        <v>1.06</v>
      </c>
      <c r="AA96" s="21">
        <v>0</v>
      </c>
      <c r="AB96" s="21">
        <v>1.35</v>
      </c>
      <c r="AC96" s="21">
        <v>0.61</v>
      </c>
      <c r="AD96" s="21">
        <f t="shared" si="36"/>
        <v>5.8700000000000045</v>
      </c>
      <c r="AE96" s="22">
        <v>862889.3</v>
      </c>
      <c r="AF96" s="24">
        <v>500439.92</v>
      </c>
      <c r="AG96" s="22">
        <v>267885.14</v>
      </c>
      <c r="AH96" s="22">
        <v>0</v>
      </c>
      <c r="AI96" s="24">
        <f t="shared" si="37"/>
        <v>94564.240000000049</v>
      </c>
      <c r="AJ96" s="24">
        <f t="shared" si="27"/>
        <v>-20486.239999997662</v>
      </c>
      <c r="AK96" s="26">
        <f t="shared" si="38"/>
        <v>-2.3190861725691108E-2</v>
      </c>
      <c r="AL96" s="27">
        <f t="shared" si="28"/>
        <v>8.2800000000000011</v>
      </c>
      <c r="AM96" s="26">
        <f t="shared" si="33"/>
        <v>0.21778011572856393</v>
      </c>
      <c r="AN96" s="27">
        <f t="shared" si="29"/>
        <v>-8.9999999999999858E-2</v>
      </c>
      <c r="AO96" s="26">
        <f t="shared" si="30"/>
        <v>-1.5100671140939562E-2</v>
      </c>
      <c r="AP96" s="22">
        <f t="shared" si="31"/>
        <v>110793.1278691273</v>
      </c>
      <c r="AQ96" s="22">
        <f t="shared" si="32"/>
        <v>-16228.887869127255</v>
      </c>
      <c r="AR96" s="26">
        <f t="shared" si="39"/>
        <v>-0.14647919217785224</v>
      </c>
    </row>
    <row r="97" spans="1:44">
      <c r="A97" s="18" t="s">
        <v>239</v>
      </c>
      <c r="B97" s="19" t="s">
        <v>239</v>
      </c>
      <c r="C97" s="18" t="s">
        <v>240</v>
      </c>
      <c r="D97" s="20" t="s">
        <v>3</v>
      </c>
      <c r="E97" s="21">
        <f t="shared" si="25"/>
        <v>5.5</v>
      </c>
      <c r="F97" s="21">
        <v>2.1</v>
      </c>
      <c r="G97" s="21">
        <v>2.12</v>
      </c>
      <c r="H97" s="21">
        <v>0.74</v>
      </c>
      <c r="I97" s="21">
        <v>0</v>
      </c>
      <c r="J97" s="21">
        <v>0.27</v>
      </c>
      <c r="K97" s="21">
        <v>0</v>
      </c>
      <c r="L97" s="21">
        <v>0</v>
      </c>
      <c r="M97" s="21">
        <v>0.27</v>
      </c>
      <c r="N97" s="21">
        <f t="shared" si="34"/>
        <v>1.2799999999999998</v>
      </c>
      <c r="O97" s="22">
        <f>IFERROR(VLOOKUP(C97,'[8]17-18 Summary'!F:O,9,0),0)</f>
        <v>156301.31999999983</v>
      </c>
      <c r="P97" s="22">
        <f>IFERROR(VLOOKUP(C97,'[8]17-18 Summary'!F:O,2,0),0)</f>
        <v>86022.969999999987</v>
      </c>
      <c r="Q97" s="22">
        <f>IFERROR(VLOOKUP(C97,'[8]17-18 Summary'!F:O,3,0),0)</f>
        <v>36886.439999999886</v>
      </c>
      <c r="R97" s="22">
        <f>IFERROR(VLOOKUP(C97,'[8]17-18 Summary'!F:O,4,0),0)</f>
        <v>23580.049999999988</v>
      </c>
      <c r="S97" s="22">
        <f t="shared" si="35"/>
        <v>33391.90999999996</v>
      </c>
      <c r="T97" s="23"/>
      <c r="U97" s="21">
        <f t="shared" si="26"/>
        <v>5.7999999999999989</v>
      </c>
      <c r="V97" s="21">
        <v>2.4</v>
      </c>
      <c r="W97" s="21">
        <v>2.12</v>
      </c>
      <c r="X97" s="21">
        <v>0.74</v>
      </c>
      <c r="Y97" s="21">
        <v>0</v>
      </c>
      <c r="Z97" s="21">
        <v>0.27</v>
      </c>
      <c r="AA97" s="21">
        <v>0</v>
      </c>
      <c r="AB97" s="21">
        <v>0</v>
      </c>
      <c r="AC97" s="21">
        <v>0.27</v>
      </c>
      <c r="AD97" s="21">
        <f t="shared" si="36"/>
        <v>1.2799999999999989</v>
      </c>
      <c r="AE97" s="22">
        <v>156502.00999999998</v>
      </c>
      <c r="AF97" s="24">
        <v>97011.8</v>
      </c>
      <c r="AG97" s="22">
        <v>28318.399999999994</v>
      </c>
      <c r="AH97" s="22">
        <v>0</v>
      </c>
      <c r="AI97" s="24">
        <f t="shared" si="37"/>
        <v>31171.809999999983</v>
      </c>
      <c r="AJ97" s="24">
        <f t="shared" si="27"/>
        <v>200.69000000014785</v>
      </c>
      <c r="AK97" s="26">
        <f t="shared" si="38"/>
        <v>1.2839942746494274E-3</v>
      </c>
      <c r="AL97" s="27">
        <f t="shared" si="28"/>
        <v>0.29999999999999893</v>
      </c>
      <c r="AM97" s="26">
        <f t="shared" si="33"/>
        <v>5.4545454545454349E-2</v>
      </c>
      <c r="AN97" s="27">
        <f t="shared" si="29"/>
        <v>0</v>
      </c>
      <c r="AO97" s="26">
        <f t="shared" si="30"/>
        <v>0</v>
      </c>
      <c r="AP97" s="22">
        <f t="shared" si="31"/>
        <v>33391.909999999938</v>
      </c>
      <c r="AQ97" s="22">
        <f t="shared" si="32"/>
        <v>-2220.0999999999549</v>
      </c>
      <c r="AR97" s="26">
        <f t="shared" si="39"/>
        <v>-6.6486163864240139E-2</v>
      </c>
    </row>
    <row r="98" spans="1:44">
      <c r="A98" s="18" t="s">
        <v>241</v>
      </c>
      <c r="B98" s="19" t="s">
        <v>242</v>
      </c>
      <c r="C98" s="18" t="s">
        <v>243</v>
      </c>
      <c r="D98" s="20" t="s">
        <v>3</v>
      </c>
      <c r="E98" s="21">
        <f t="shared" si="25"/>
        <v>7.59</v>
      </c>
      <c r="F98" s="21">
        <v>2.46</v>
      </c>
      <c r="G98" s="21">
        <v>3.38</v>
      </c>
      <c r="H98" s="21">
        <v>0.82</v>
      </c>
      <c r="I98" s="21">
        <v>0</v>
      </c>
      <c r="J98" s="21">
        <v>0.54</v>
      </c>
      <c r="K98" s="21">
        <v>0.05</v>
      </c>
      <c r="L98" s="21">
        <v>0</v>
      </c>
      <c r="M98" s="21">
        <v>0.34</v>
      </c>
      <c r="N98" s="21">
        <f t="shared" si="34"/>
        <v>1.75</v>
      </c>
      <c r="O98" s="22">
        <f>IFERROR(VLOOKUP(C98,'[8]17-18 Summary'!F:O,9,0),0)</f>
        <v>220623.19999999893</v>
      </c>
      <c r="P98" s="22">
        <f>IFERROR(VLOOKUP(C98,'[8]17-18 Summary'!F:O,2,0),0)</f>
        <v>117116.409999999</v>
      </c>
      <c r="Q98" s="22">
        <f>IFERROR(VLOOKUP(C98,'[8]17-18 Summary'!F:O,3,0),0)</f>
        <v>60871.499999999993</v>
      </c>
      <c r="R98" s="22">
        <f>IFERROR(VLOOKUP(C98,'[8]17-18 Summary'!F:O,4,0),0)</f>
        <v>26715.14999999998</v>
      </c>
      <c r="S98" s="22">
        <f t="shared" si="35"/>
        <v>42635.289999999943</v>
      </c>
      <c r="T98" s="23"/>
      <c r="U98" s="21">
        <f t="shared" si="26"/>
        <v>4.6999999999999993</v>
      </c>
      <c r="V98" s="21">
        <v>1.66</v>
      </c>
      <c r="W98" s="21">
        <v>2.4300000000000002</v>
      </c>
      <c r="X98" s="21">
        <v>0</v>
      </c>
      <c r="Y98" s="21">
        <v>0</v>
      </c>
      <c r="Z98" s="21">
        <v>0.27</v>
      </c>
      <c r="AA98" s="21">
        <v>0</v>
      </c>
      <c r="AB98" s="21">
        <v>0</v>
      </c>
      <c r="AC98" s="21">
        <v>0.34</v>
      </c>
      <c r="AD98" s="21">
        <f t="shared" si="36"/>
        <v>0.60999999999999899</v>
      </c>
      <c r="AE98" s="22">
        <v>198197.19999999998</v>
      </c>
      <c r="AF98" s="24">
        <v>102925.42</v>
      </c>
      <c r="AG98" s="22">
        <v>57562.989999999991</v>
      </c>
      <c r="AH98" s="22">
        <v>0</v>
      </c>
      <c r="AI98" s="24">
        <f t="shared" si="37"/>
        <v>37708.789999999994</v>
      </c>
      <c r="AJ98" s="24">
        <f t="shared" si="27"/>
        <v>-22425.999999998952</v>
      </c>
      <c r="AK98" s="26">
        <f t="shared" si="38"/>
        <v>-0.10164842138088406</v>
      </c>
      <c r="AL98" s="27">
        <f t="shared" si="28"/>
        <v>-2.8900000000000006</v>
      </c>
      <c r="AM98" s="26">
        <f t="shared" si="33"/>
        <v>-0.38076416337285912</v>
      </c>
      <c r="AN98" s="27">
        <f t="shared" si="29"/>
        <v>-1.140000000000001</v>
      </c>
      <c r="AO98" s="26">
        <f t="shared" si="30"/>
        <v>-0.65142857142857202</v>
      </c>
      <c r="AP98" s="22">
        <f t="shared" si="31"/>
        <v>14861.443942857097</v>
      </c>
      <c r="AQ98" s="22">
        <f t="shared" si="32"/>
        <v>22847.346057142895</v>
      </c>
      <c r="AR98" s="26">
        <f t="shared" si="39"/>
        <v>1.5373570794999425</v>
      </c>
    </row>
    <row r="99" spans="1:44">
      <c r="A99" s="18" t="s">
        <v>244</v>
      </c>
      <c r="B99" s="19" t="s">
        <v>245</v>
      </c>
      <c r="C99" s="18" t="s">
        <v>246</v>
      </c>
      <c r="D99" s="20" t="s">
        <v>3</v>
      </c>
      <c r="E99" s="21">
        <f t="shared" si="25"/>
        <v>46.04999999999999</v>
      </c>
      <c r="F99" s="21">
        <v>17.64</v>
      </c>
      <c r="G99" s="21">
        <v>20.440000000000001</v>
      </c>
      <c r="H99" s="21">
        <v>2.69</v>
      </c>
      <c r="I99" s="21">
        <v>0</v>
      </c>
      <c r="J99" s="21">
        <v>3.66</v>
      </c>
      <c r="K99" s="21">
        <v>0</v>
      </c>
      <c r="L99" s="21">
        <v>0</v>
      </c>
      <c r="M99" s="21">
        <v>1.62</v>
      </c>
      <c r="N99" s="21">
        <f t="shared" si="34"/>
        <v>7.9699999999999882</v>
      </c>
      <c r="O99" s="22">
        <f>IFERROR(VLOOKUP(C99,'[8]17-18 Summary'!F:O,9,0),0)</f>
        <v>1259900.8199999977</v>
      </c>
      <c r="P99" s="22">
        <f>IFERROR(VLOOKUP(C99,'[8]17-18 Summary'!F:O,2,0),0)</f>
        <v>645219.55999999889</v>
      </c>
      <c r="Q99" s="22">
        <f>IFERROR(VLOOKUP(C99,'[8]17-18 Summary'!F:O,3,0),0)</f>
        <v>454040.30999999889</v>
      </c>
      <c r="R99" s="22">
        <f>IFERROR(VLOOKUP(C99,'[8]17-18 Summary'!F:O,4,0),0)</f>
        <v>81266.960000000006</v>
      </c>
      <c r="S99" s="22">
        <f t="shared" si="35"/>
        <v>160640.94999999995</v>
      </c>
      <c r="T99" s="23"/>
      <c r="U99" s="21">
        <f t="shared" si="26"/>
        <v>44.449999999999996</v>
      </c>
      <c r="V99" s="21">
        <v>18.239999999999998</v>
      </c>
      <c r="W99" s="21">
        <v>17.7</v>
      </c>
      <c r="X99" s="21">
        <v>2.69</v>
      </c>
      <c r="Y99" s="21">
        <v>0</v>
      </c>
      <c r="Z99" s="21">
        <v>3.25</v>
      </c>
      <c r="AA99" s="21">
        <v>0</v>
      </c>
      <c r="AB99" s="21">
        <v>0</v>
      </c>
      <c r="AC99" s="21">
        <v>2.57</v>
      </c>
      <c r="AD99" s="21">
        <f t="shared" si="36"/>
        <v>8.509999999999998</v>
      </c>
      <c r="AE99" s="22">
        <v>1207482.1400000004</v>
      </c>
      <c r="AF99" s="24">
        <v>668774.8600000001</v>
      </c>
      <c r="AG99" s="22">
        <v>384457.38</v>
      </c>
      <c r="AH99" s="22">
        <v>0</v>
      </c>
      <c r="AI99" s="25">
        <f t="shared" si="37"/>
        <v>154249.90000000026</v>
      </c>
      <c r="AJ99" s="24">
        <f t="shared" si="27"/>
        <v>-52418.679999997374</v>
      </c>
      <c r="AK99" s="26">
        <f t="shared" si="38"/>
        <v>-4.1605401923619251E-2</v>
      </c>
      <c r="AL99" s="27">
        <f t="shared" si="28"/>
        <v>-1.5999999999999943</v>
      </c>
      <c r="AM99" s="26">
        <f t="shared" si="33"/>
        <v>-3.4744842562432023E-2</v>
      </c>
      <c r="AN99" s="27">
        <f t="shared" si="29"/>
        <v>0.54000000000000981</v>
      </c>
      <c r="AO99" s="26">
        <f t="shared" si="30"/>
        <v>6.7754077791720282E-2</v>
      </c>
      <c r="AP99" s="22">
        <f t="shared" si="31"/>
        <v>171525.02942283583</v>
      </c>
      <c r="AQ99" s="22">
        <f t="shared" si="32"/>
        <v>-17275.129422835569</v>
      </c>
      <c r="AR99" s="26">
        <f t="shared" si="39"/>
        <v>-0.10071491887198394</v>
      </c>
    </row>
    <row r="100" spans="1:44">
      <c r="A100" s="18" t="s">
        <v>247</v>
      </c>
      <c r="B100" s="19" t="s">
        <v>248</v>
      </c>
      <c r="C100" s="18" t="s">
        <v>247</v>
      </c>
      <c r="D100" s="20" t="s">
        <v>3</v>
      </c>
      <c r="E100" s="21">
        <f t="shared" si="25"/>
        <v>38.179999999999993</v>
      </c>
      <c r="F100" s="21">
        <v>21.25</v>
      </c>
      <c r="G100" s="21">
        <v>11.76</v>
      </c>
      <c r="H100" s="21">
        <v>0</v>
      </c>
      <c r="I100" s="21">
        <v>0</v>
      </c>
      <c r="J100" s="21">
        <v>1.1100000000000001</v>
      </c>
      <c r="K100" s="21">
        <v>2.54</v>
      </c>
      <c r="L100" s="21">
        <v>0.54</v>
      </c>
      <c r="M100" s="21">
        <v>0.98</v>
      </c>
      <c r="N100" s="21">
        <f t="shared" si="34"/>
        <v>5.1699999999999928</v>
      </c>
      <c r="O100" s="22">
        <f>IFERROR(VLOOKUP(C100,'[8]17-18 Summary'!F:O,9,0),0)</f>
        <v>984512.64999999863</v>
      </c>
      <c r="P100" s="22">
        <f>IFERROR(VLOOKUP(C100,'[8]17-18 Summary'!F:O,2,0),0)</f>
        <v>574615.01999999897</v>
      </c>
      <c r="Q100" s="22">
        <f>IFERROR(VLOOKUP(C100,'[8]17-18 Summary'!F:O,3,0),0)</f>
        <v>231334.97999999986</v>
      </c>
      <c r="R100" s="22">
        <f>IFERROR(VLOOKUP(C100,'[8]17-18 Summary'!F:O,4,0),0)</f>
        <v>66880.62</v>
      </c>
      <c r="S100" s="22">
        <f t="shared" si="35"/>
        <v>178562.64999999979</v>
      </c>
      <c r="T100" s="23"/>
      <c r="U100" s="21">
        <f t="shared" si="26"/>
        <v>41.08</v>
      </c>
      <c r="V100" s="21">
        <v>22.32</v>
      </c>
      <c r="W100" s="21">
        <v>13.2</v>
      </c>
      <c r="X100" s="21">
        <v>0</v>
      </c>
      <c r="Y100" s="21">
        <v>0</v>
      </c>
      <c r="Z100" s="21">
        <v>0.81</v>
      </c>
      <c r="AA100" s="21">
        <v>2.77</v>
      </c>
      <c r="AB100" s="21">
        <v>1</v>
      </c>
      <c r="AC100" s="21">
        <v>0.98</v>
      </c>
      <c r="AD100" s="21">
        <f t="shared" si="36"/>
        <v>5.5599999999999987</v>
      </c>
      <c r="AE100" s="22">
        <v>1073396.4000000004</v>
      </c>
      <c r="AF100" s="24">
        <v>688342.4600000002</v>
      </c>
      <c r="AG100" s="22">
        <v>206120.87</v>
      </c>
      <c r="AH100" s="22">
        <v>0</v>
      </c>
      <c r="AI100" s="25">
        <f t="shared" si="37"/>
        <v>178933.07000000018</v>
      </c>
      <c r="AJ100" s="24">
        <f t="shared" si="27"/>
        <v>88883.750000001746</v>
      </c>
      <c r="AK100" s="26">
        <f t="shared" si="38"/>
        <v>9.0281978601292598E-2</v>
      </c>
      <c r="AL100" s="27">
        <f t="shared" si="28"/>
        <v>2.9000000000000057</v>
      </c>
      <c r="AM100" s="26">
        <f t="shared" si="33"/>
        <v>7.5955997904662287E-2</v>
      </c>
      <c r="AN100" s="27">
        <f t="shared" si="29"/>
        <v>0.3900000000000059</v>
      </c>
      <c r="AO100" s="26">
        <f t="shared" si="30"/>
        <v>7.5435203094778802E-2</v>
      </c>
      <c r="AP100" s="22">
        <f t="shared" si="31"/>
        <v>192032.55976789168</v>
      </c>
      <c r="AQ100" s="22">
        <f t="shared" si="32"/>
        <v>-13099.4897678915</v>
      </c>
      <c r="AR100" s="26">
        <f t="shared" si="39"/>
        <v>-6.821494117312582E-2</v>
      </c>
    </row>
    <row r="101" spans="1:44">
      <c r="A101" s="18" t="s">
        <v>249</v>
      </c>
      <c r="B101" s="19" t="s">
        <v>250</v>
      </c>
      <c r="C101" s="18" t="s">
        <v>251</v>
      </c>
      <c r="D101" s="20" t="s">
        <v>3</v>
      </c>
      <c r="E101" s="21">
        <f t="shared" si="25"/>
        <v>5.16</v>
      </c>
      <c r="F101" s="21">
        <v>2.2000000000000002</v>
      </c>
      <c r="G101" s="21">
        <v>1.74</v>
      </c>
      <c r="H101" s="21">
        <v>0.68</v>
      </c>
      <c r="I101" s="21">
        <v>0</v>
      </c>
      <c r="J101" s="21">
        <v>0</v>
      </c>
      <c r="K101" s="21">
        <v>0</v>
      </c>
      <c r="L101" s="21">
        <v>0</v>
      </c>
      <c r="M101" s="21">
        <v>0.54</v>
      </c>
      <c r="N101" s="21">
        <f t="shared" si="34"/>
        <v>1.22</v>
      </c>
      <c r="O101" s="22">
        <f>IFERROR(VLOOKUP(C101,'[8]17-18 Summary'!F:O,9,0),0)</f>
        <v>186923.72999999986</v>
      </c>
      <c r="P101" s="22">
        <f>IFERROR(VLOOKUP(C101,'[8]17-18 Summary'!F:O,2,0),0)</f>
        <v>124783.11</v>
      </c>
      <c r="Q101" s="22">
        <f>IFERROR(VLOOKUP(C101,'[8]17-18 Summary'!F:O,3,0),0)</f>
        <v>31011.77999999989</v>
      </c>
      <c r="R101" s="22">
        <f>IFERROR(VLOOKUP(C101,'[8]17-18 Summary'!F:O,4,0),0)</f>
        <v>21972.659999999989</v>
      </c>
      <c r="S101" s="22">
        <f t="shared" si="35"/>
        <v>31128.839999999975</v>
      </c>
      <c r="T101" s="23"/>
      <c r="U101" s="21">
        <f t="shared" si="26"/>
        <v>5.4899999999999993</v>
      </c>
      <c r="V101" s="21">
        <v>2.4</v>
      </c>
      <c r="W101" s="21">
        <v>1.95</v>
      </c>
      <c r="X101" s="21">
        <v>0.68</v>
      </c>
      <c r="Y101" s="21">
        <v>0</v>
      </c>
      <c r="Z101" s="21">
        <v>0</v>
      </c>
      <c r="AA101" s="21">
        <v>0</v>
      </c>
      <c r="AB101" s="21">
        <v>0</v>
      </c>
      <c r="AC101" s="21">
        <v>0.46</v>
      </c>
      <c r="AD101" s="21">
        <f t="shared" si="36"/>
        <v>1.1399999999999995</v>
      </c>
      <c r="AE101" s="22">
        <v>158284.04</v>
      </c>
      <c r="AF101" s="24">
        <v>101065.18</v>
      </c>
      <c r="AG101" s="22">
        <v>31039.87</v>
      </c>
      <c r="AH101" s="22">
        <v>0</v>
      </c>
      <c r="AI101" s="24">
        <f t="shared" si="37"/>
        <v>26178.990000000016</v>
      </c>
      <c r="AJ101" s="24">
        <f t="shared" si="27"/>
        <v>-28639.689999999857</v>
      </c>
      <c r="AK101" s="26">
        <f t="shared" si="38"/>
        <v>-0.15321591324975101</v>
      </c>
      <c r="AL101" s="27">
        <f t="shared" si="28"/>
        <v>0.32999999999999918</v>
      </c>
      <c r="AM101" s="26">
        <f t="shared" si="33"/>
        <v>6.3953488372092859E-2</v>
      </c>
      <c r="AN101" s="27">
        <f t="shared" si="29"/>
        <v>-8.0000000000000515E-2</v>
      </c>
      <c r="AO101" s="26">
        <f t="shared" si="30"/>
        <v>-6.5573770491803698E-2</v>
      </c>
      <c r="AP101" s="22">
        <f t="shared" si="31"/>
        <v>29087.604590163897</v>
      </c>
      <c r="AQ101" s="22">
        <f t="shared" si="32"/>
        <v>-2908.6145901638811</v>
      </c>
      <c r="AR101" s="26">
        <f t="shared" si="39"/>
        <v>-9.9994985188551488E-2</v>
      </c>
    </row>
    <row r="102" spans="1:44">
      <c r="A102" s="18" t="s">
        <v>252</v>
      </c>
      <c r="B102" s="19" t="s">
        <v>253</v>
      </c>
      <c r="C102" s="18" t="s">
        <v>254</v>
      </c>
      <c r="D102" s="20" t="s">
        <v>3</v>
      </c>
      <c r="E102" s="21">
        <f t="shared" si="25"/>
        <v>45.610000000000007</v>
      </c>
      <c r="F102" s="21">
        <v>20.2</v>
      </c>
      <c r="G102" s="21">
        <v>16.510000000000002</v>
      </c>
      <c r="H102" s="21">
        <v>3.77</v>
      </c>
      <c r="I102" s="21">
        <v>0</v>
      </c>
      <c r="J102" s="21">
        <v>1.35</v>
      </c>
      <c r="K102" s="21">
        <v>0</v>
      </c>
      <c r="L102" s="21">
        <v>1.84</v>
      </c>
      <c r="M102" s="21">
        <v>1.94</v>
      </c>
      <c r="N102" s="21">
        <f t="shared" si="34"/>
        <v>8.9000000000000057</v>
      </c>
      <c r="O102" s="22">
        <f>IFERROR(VLOOKUP(C102,'[8]17-18 Summary'!F:O,9,0),0)</f>
        <v>1091017.4499999988</v>
      </c>
      <c r="P102" s="22">
        <f>IFERROR(VLOOKUP(C102,'[8]17-18 Summary'!F:O,2,0),0)</f>
        <v>689408.1899999989</v>
      </c>
      <c r="Q102" s="22">
        <f>IFERROR(VLOOKUP(C102,'[8]17-18 Summary'!F:O,3,0),0)</f>
        <v>250381.02</v>
      </c>
      <c r="R102" s="22">
        <f>IFERROR(VLOOKUP(C102,'[8]17-18 Summary'!F:O,4,0),0)</f>
        <v>69165.9399999999</v>
      </c>
      <c r="S102" s="22">
        <f t="shared" si="35"/>
        <v>151228.2399999999</v>
      </c>
      <c r="T102" s="23"/>
      <c r="U102" s="21">
        <f t="shared" si="26"/>
        <v>44.390000000000008</v>
      </c>
      <c r="V102" s="21">
        <v>20.88</v>
      </c>
      <c r="W102" s="21">
        <v>15.23</v>
      </c>
      <c r="X102" s="21">
        <v>3.78</v>
      </c>
      <c r="Y102" s="21">
        <v>0</v>
      </c>
      <c r="Z102" s="21">
        <v>0.95</v>
      </c>
      <c r="AA102" s="21">
        <v>0</v>
      </c>
      <c r="AB102" s="21">
        <v>1.84</v>
      </c>
      <c r="AC102" s="21">
        <v>1.71</v>
      </c>
      <c r="AD102" s="21">
        <f t="shared" si="36"/>
        <v>8.2800000000000082</v>
      </c>
      <c r="AE102" s="22">
        <v>1003176.18</v>
      </c>
      <c r="AF102" s="24">
        <v>641745.29</v>
      </c>
      <c r="AG102" s="22">
        <v>219526.52000000002</v>
      </c>
      <c r="AH102" s="22">
        <v>0</v>
      </c>
      <c r="AI102" s="25">
        <f t="shared" si="37"/>
        <v>141904.37</v>
      </c>
      <c r="AJ102" s="24">
        <f t="shared" si="27"/>
        <v>-87841.269999998738</v>
      </c>
      <c r="AK102" s="26">
        <f t="shared" si="38"/>
        <v>-8.0513166860895616E-2</v>
      </c>
      <c r="AL102" s="27">
        <f t="shared" si="28"/>
        <v>-1.2199999999999989</v>
      </c>
      <c r="AM102" s="26">
        <f t="shared" si="33"/>
        <v>-2.6748520061390016E-2</v>
      </c>
      <c r="AN102" s="27">
        <f t="shared" si="29"/>
        <v>-0.61999999999999744</v>
      </c>
      <c r="AO102" s="26">
        <f t="shared" si="30"/>
        <v>-6.9662921348314269E-2</v>
      </c>
      <c r="AP102" s="22">
        <f t="shared" si="31"/>
        <v>140693.23901123591</v>
      </c>
      <c r="AQ102" s="22">
        <f t="shared" si="32"/>
        <v>1211.1309887640818</v>
      </c>
      <c r="AR102" s="26">
        <f t="shared" si="39"/>
        <v>8.6083098041929342E-3</v>
      </c>
    </row>
    <row r="103" spans="1:44">
      <c r="A103" s="18" t="s">
        <v>255</v>
      </c>
      <c r="B103" s="19" t="s">
        <v>255</v>
      </c>
      <c r="C103" s="18" t="s">
        <v>256</v>
      </c>
      <c r="D103" s="20" t="s">
        <v>3</v>
      </c>
      <c r="E103" s="21">
        <f t="shared" si="25"/>
        <v>49.489999999999995</v>
      </c>
      <c r="F103" s="21">
        <v>21.52</v>
      </c>
      <c r="G103" s="21">
        <v>18.09</v>
      </c>
      <c r="H103" s="21">
        <v>4.93</v>
      </c>
      <c r="I103" s="21">
        <v>0</v>
      </c>
      <c r="J103" s="21">
        <v>1.08</v>
      </c>
      <c r="K103" s="21">
        <v>0</v>
      </c>
      <c r="L103" s="21">
        <v>1.08</v>
      </c>
      <c r="M103" s="21">
        <v>2.79</v>
      </c>
      <c r="N103" s="21">
        <f t="shared" si="34"/>
        <v>9.8799999999999955</v>
      </c>
      <c r="O103" s="22">
        <f>IFERROR(VLOOKUP(C103,'[8]17-18 Summary'!F:O,9,0),0)</f>
        <v>1292557.5499999996</v>
      </c>
      <c r="P103" s="22">
        <f>IFERROR(VLOOKUP(C103,'[8]17-18 Summary'!F:O,2,0),0)</f>
        <v>698178.13</v>
      </c>
      <c r="Q103" s="22">
        <f>IFERROR(VLOOKUP(C103,'[8]17-18 Summary'!F:O,3,0),0)</f>
        <v>375805.80999999988</v>
      </c>
      <c r="R103" s="22">
        <f>IFERROR(VLOOKUP(C103,'[8]17-18 Summary'!F:O,4,0),0)</f>
        <v>102557.39999999979</v>
      </c>
      <c r="S103" s="22">
        <f t="shared" si="35"/>
        <v>218573.60999999969</v>
      </c>
      <c r="T103" s="23"/>
      <c r="U103" s="21">
        <f t="shared" si="26"/>
        <v>42.02000000000001</v>
      </c>
      <c r="V103" s="21">
        <v>15.34</v>
      </c>
      <c r="W103" s="21">
        <v>18.170000000000002</v>
      </c>
      <c r="X103" s="21">
        <v>4.45</v>
      </c>
      <c r="Y103" s="21">
        <v>0</v>
      </c>
      <c r="Z103" s="21">
        <v>0</v>
      </c>
      <c r="AA103" s="21">
        <v>0</v>
      </c>
      <c r="AB103" s="21">
        <v>1</v>
      </c>
      <c r="AC103" s="21">
        <v>3.06</v>
      </c>
      <c r="AD103" s="21">
        <f t="shared" si="36"/>
        <v>8.5100000000000087</v>
      </c>
      <c r="AE103" s="22">
        <v>1246115.1599999999</v>
      </c>
      <c r="AF103" s="24">
        <v>654721.13</v>
      </c>
      <c r="AG103" s="22">
        <v>392268.44999999995</v>
      </c>
      <c r="AH103" s="22">
        <v>0</v>
      </c>
      <c r="AI103" s="25">
        <f t="shared" si="37"/>
        <v>199125.57999999996</v>
      </c>
      <c r="AJ103" s="24">
        <f t="shared" si="27"/>
        <v>-46442.389999999665</v>
      </c>
      <c r="AK103" s="26">
        <f t="shared" si="38"/>
        <v>-3.5930616783755337E-2</v>
      </c>
      <c r="AL103" s="27">
        <f t="shared" si="28"/>
        <v>-7.4699999999999847</v>
      </c>
      <c r="AM103" s="26">
        <f t="shared" si="33"/>
        <v>-0.1509395837542935</v>
      </c>
      <c r="AN103" s="27">
        <f t="shared" si="29"/>
        <v>-1.3699999999999868</v>
      </c>
      <c r="AO103" s="26">
        <f t="shared" si="30"/>
        <v>-0.13866396761133476</v>
      </c>
      <c r="AP103" s="22">
        <f t="shared" si="31"/>
        <v>188265.32602226723</v>
      </c>
      <c r="AQ103" s="28">
        <f t="shared" si="32"/>
        <v>10860.253977732733</v>
      </c>
      <c r="AR103" s="26">
        <f t="shared" si="39"/>
        <v>5.7685895789691133E-2</v>
      </c>
    </row>
    <row r="104" spans="1:44">
      <c r="A104" s="18" t="s">
        <v>257</v>
      </c>
      <c r="B104" s="19" t="s">
        <v>257</v>
      </c>
      <c r="C104" s="18" t="s">
        <v>258</v>
      </c>
      <c r="D104" s="20" t="s">
        <v>3</v>
      </c>
      <c r="E104" s="21">
        <f t="shared" si="25"/>
        <v>54.01</v>
      </c>
      <c r="F104" s="21">
        <v>23.2</v>
      </c>
      <c r="G104" s="21">
        <v>21.03</v>
      </c>
      <c r="H104" s="21">
        <v>4.51</v>
      </c>
      <c r="I104" s="21">
        <v>0</v>
      </c>
      <c r="J104" s="21">
        <v>1.62</v>
      </c>
      <c r="K104" s="21">
        <v>2.4300000000000002</v>
      </c>
      <c r="L104" s="21">
        <v>1.22</v>
      </c>
      <c r="M104" s="21">
        <v>0</v>
      </c>
      <c r="N104" s="21">
        <f t="shared" si="34"/>
        <v>9.7799999999999976</v>
      </c>
      <c r="O104" s="22">
        <f>IFERROR(VLOOKUP(C104,'[8]17-18 Summary'!F:O,9,0),0)</f>
        <v>1863274.949999999</v>
      </c>
      <c r="P104" s="22">
        <f>IFERROR(VLOOKUP(C104,'[8]17-18 Summary'!F:O,2,0),0)</f>
        <v>1141516.94</v>
      </c>
      <c r="Q104" s="22">
        <f>IFERROR(VLOOKUP(C104,'[8]17-18 Summary'!F:O,3,0),0)</f>
        <v>470299.64999999892</v>
      </c>
      <c r="R104" s="22">
        <f>IFERROR(VLOOKUP(C104,'[8]17-18 Summary'!F:O,4,0),0)</f>
        <v>135710.34</v>
      </c>
      <c r="S104" s="22">
        <f t="shared" si="35"/>
        <v>251458.36000000016</v>
      </c>
      <c r="T104" s="23"/>
      <c r="U104" s="21">
        <f t="shared" si="26"/>
        <v>56.07</v>
      </c>
      <c r="V104" s="21">
        <v>24.6</v>
      </c>
      <c r="W104" s="21">
        <v>20.91</v>
      </c>
      <c r="X104" s="21">
        <v>4.93</v>
      </c>
      <c r="Y104" s="21">
        <v>0</v>
      </c>
      <c r="Z104" s="21">
        <v>1.76</v>
      </c>
      <c r="AA104" s="21">
        <v>2.66</v>
      </c>
      <c r="AB104" s="21">
        <v>1.21</v>
      </c>
      <c r="AC104" s="21">
        <v>0</v>
      </c>
      <c r="AD104" s="21">
        <f t="shared" si="36"/>
        <v>10.559999999999999</v>
      </c>
      <c r="AE104" s="22">
        <v>1822015.9299999997</v>
      </c>
      <c r="AF104" s="24">
        <v>1174685.19</v>
      </c>
      <c r="AG104" s="22">
        <v>466675.29</v>
      </c>
      <c r="AH104" s="22">
        <v>0</v>
      </c>
      <c r="AI104" s="25">
        <f t="shared" si="37"/>
        <v>180655.44999999978</v>
      </c>
      <c r="AJ104" s="24">
        <f t="shared" si="27"/>
        <v>-41259.01999999932</v>
      </c>
      <c r="AK104" s="26">
        <f t="shared" si="38"/>
        <v>-2.2143280571661924E-2</v>
      </c>
      <c r="AL104" s="27">
        <f t="shared" si="28"/>
        <v>2.0600000000000023</v>
      </c>
      <c r="AM104" s="26">
        <f t="shared" si="33"/>
        <v>3.8141084984262219E-2</v>
      </c>
      <c r="AN104" s="27">
        <f t="shared" si="29"/>
        <v>0.78000000000000114</v>
      </c>
      <c r="AO104" s="26">
        <f t="shared" si="30"/>
        <v>7.9754601226994001E-2</v>
      </c>
      <c r="AP104" s="22">
        <f t="shared" si="31"/>
        <v>271513.32122699404</v>
      </c>
      <c r="AQ104" s="22">
        <f t="shared" si="32"/>
        <v>-90857.871226994263</v>
      </c>
      <c r="AR104" s="26">
        <f t="shared" si="39"/>
        <v>-0.33463504043337194</v>
      </c>
    </row>
    <row r="105" spans="1:44">
      <c r="A105" s="18" t="s">
        <v>259</v>
      </c>
      <c r="B105" s="19" t="s">
        <v>260</v>
      </c>
      <c r="C105" s="18" t="s">
        <v>261</v>
      </c>
      <c r="D105" s="20" t="s">
        <v>3</v>
      </c>
      <c r="E105" s="21">
        <f t="shared" si="25"/>
        <v>14.8</v>
      </c>
      <c r="F105" s="21">
        <v>4.2</v>
      </c>
      <c r="G105" s="21">
        <v>7.11</v>
      </c>
      <c r="H105" s="21">
        <v>1.53</v>
      </c>
      <c r="I105" s="21">
        <v>0</v>
      </c>
      <c r="J105" s="21">
        <v>0</v>
      </c>
      <c r="K105" s="21">
        <v>0</v>
      </c>
      <c r="L105" s="21">
        <v>0.89</v>
      </c>
      <c r="M105" s="21">
        <v>1.07</v>
      </c>
      <c r="N105" s="21">
        <f t="shared" si="34"/>
        <v>3.4900000000000011</v>
      </c>
      <c r="O105" s="22">
        <f>IFERROR(VLOOKUP(C105,'[8]17-18 Summary'!F:O,9,0),0)</f>
        <v>474758.10999999987</v>
      </c>
      <c r="P105" s="22">
        <f>IFERROR(VLOOKUP(C105,'[8]17-18 Summary'!F:O,2,0),0)</f>
        <v>224223.04</v>
      </c>
      <c r="Q105" s="22">
        <f>IFERROR(VLOOKUP(C105,'[8]17-18 Summary'!F:O,3,0),0)</f>
        <v>157355.84000000003</v>
      </c>
      <c r="R105" s="22">
        <f>IFERROR(VLOOKUP(C105,'[8]17-18 Summary'!F:O,4,0),0)</f>
        <v>41391.309999999896</v>
      </c>
      <c r="S105" s="22">
        <f t="shared" si="35"/>
        <v>93179.229999999836</v>
      </c>
      <c r="T105" s="23"/>
      <c r="U105" s="21">
        <f t="shared" si="26"/>
        <v>18.330000000000002</v>
      </c>
      <c r="V105" s="21">
        <v>4.8</v>
      </c>
      <c r="W105" s="21">
        <v>11.23</v>
      </c>
      <c r="X105" s="21"/>
      <c r="Y105" s="21">
        <v>0</v>
      </c>
      <c r="Z105" s="21">
        <v>0</v>
      </c>
      <c r="AA105" s="21">
        <v>0</v>
      </c>
      <c r="AB105" s="21">
        <v>0.89</v>
      </c>
      <c r="AC105" s="21">
        <v>1.41</v>
      </c>
      <c r="AD105" s="21">
        <f t="shared" si="36"/>
        <v>2.3000000000000007</v>
      </c>
      <c r="AE105" s="22">
        <v>410192.54</v>
      </c>
      <c r="AF105" s="24">
        <v>188366.92999999996</v>
      </c>
      <c r="AG105" s="22">
        <v>146227.41000000003</v>
      </c>
      <c r="AH105" s="22">
        <v>7.72</v>
      </c>
      <c r="AI105" s="24">
        <f t="shared" si="37"/>
        <v>75598.199999999983</v>
      </c>
      <c r="AJ105" s="24">
        <f t="shared" si="27"/>
        <v>-64565.569999999891</v>
      </c>
      <c r="AK105" s="26">
        <f t="shared" si="38"/>
        <v>-0.13599677107148292</v>
      </c>
      <c r="AL105" s="27">
        <f t="shared" si="28"/>
        <v>3.5300000000000011</v>
      </c>
      <c r="AM105" s="26">
        <f t="shared" si="33"/>
        <v>0.23851351351351358</v>
      </c>
      <c r="AN105" s="27">
        <f t="shared" si="29"/>
        <v>-1.1900000000000004</v>
      </c>
      <c r="AO105" s="26">
        <f t="shared" si="30"/>
        <v>-0.34097421203438394</v>
      </c>
      <c r="AP105" s="22">
        <f t="shared" si="31"/>
        <v>61407.515472779261</v>
      </c>
      <c r="AQ105" s="22">
        <f t="shared" si="32"/>
        <v>14190.684527220721</v>
      </c>
      <c r="AR105" s="26">
        <f t="shared" si="39"/>
        <v>0.23109035462460895</v>
      </c>
    </row>
    <row r="106" spans="1:44">
      <c r="A106" s="30" t="s">
        <v>262</v>
      </c>
      <c r="B106" s="19" t="s">
        <v>262</v>
      </c>
      <c r="C106" s="18" t="s">
        <v>263</v>
      </c>
      <c r="D106" s="20" t="s">
        <v>3</v>
      </c>
      <c r="E106" s="21"/>
      <c r="F106" s="21"/>
      <c r="G106" s="21"/>
      <c r="H106" s="21"/>
      <c r="I106" s="21"/>
      <c r="J106" s="21"/>
      <c r="K106" s="21"/>
      <c r="L106" s="21"/>
      <c r="M106" s="21"/>
      <c r="N106" s="21">
        <f t="shared" si="34"/>
        <v>0</v>
      </c>
      <c r="O106" s="22">
        <f>IFERROR(VLOOKUP(C106,'[8]17-18 Summary'!F:O,9,0),0)</f>
        <v>897825.7299999994</v>
      </c>
      <c r="P106" s="22">
        <f>IFERROR(VLOOKUP(C106,'[8]17-18 Summary'!F:O,2,0),0)</f>
        <v>473940.71999999991</v>
      </c>
      <c r="Q106" s="22">
        <f>IFERROR(VLOOKUP(C106,'[8]17-18 Summary'!F:O,3,0),0)</f>
        <v>289917.57999999978</v>
      </c>
      <c r="R106" s="22">
        <f>IFERROR(VLOOKUP(C106,'[8]17-18 Summary'!F:O,4,0),0)</f>
        <v>80560.639999999781</v>
      </c>
      <c r="S106" s="22">
        <f t="shared" si="35"/>
        <v>133967.4299999997</v>
      </c>
      <c r="T106" s="23"/>
      <c r="U106" s="21"/>
      <c r="V106" s="21"/>
      <c r="W106" s="21"/>
      <c r="X106" s="21"/>
      <c r="Y106" s="21"/>
      <c r="Z106" s="21"/>
      <c r="AA106" s="21"/>
      <c r="AB106" s="21"/>
      <c r="AC106" s="21"/>
      <c r="AD106" s="21">
        <f t="shared" si="36"/>
        <v>0</v>
      </c>
      <c r="AE106" s="22">
        <v>0</v>
      </c>
      <c r="AF106" s="24">
        <v>0</v>
      </c>
      <c r="AG106" s="22">
        <v>0</v>
      </c>
      <c r="AH106" s="22">
        <v>0</v>
      </c>
      <c r="AI106" s="24">
        <f t="shared" si="37"/>
        <v>0</v>
      </c>
      <c r="AJ106" s="24">
        <f t="shared" si="27"/>
        <v>-897825.7299999994</v>
      </c>
      <c r="AK106" s="26">
        <f t="shared" si="38"/>
        <v>-1</v>
      </c>
      <c r="AL106" s="27">
        <f t="shared" si="28"/>
        <v>0</v>
      </c>
      <c r="AM106" s="26">
        <f t="shared" si="33"/>
        <v>0</v>
      </c>
      <c r="AN106" s="27">
        <f t="shared" si="29"/>
        <v>0</v>
      </c>
      <c r="AO106" s="26">
        <f t="shared" si="30"/>
        <v>0</v>
      </c>
      <c r="AP106" s="22">
        <f t="shared" si="31"/>
        <v>0</v>
      </c>
      <c r="AQ106" s="22">
        <f t="shared" si="32"/>
        <v>0</v>
      </c>
      <c r="AR106" s="26">
        <f t="shared" si="39"/>
        <v>0</v>
      </c>
    </row>
    <row r="107" spans="1:44">
      <c r="A107" s="30" t="s">
        <v>158</v>
      </c>
      <c r="B107" s="19" t="s">
        <v>158</v>
      </c>
      <c r="C107" s="18" t="s">
        <v>264</v>
      </c>
      <c r="D107" s="20" t="s">
        <v>3</v>
      </c>
      <c r="E107" s="21"/>
      <c r="F107" s="21"/>
      <c r="G107" s="21"/>
      <c r="H107" s="21"/>
      <c r="I107" s="21"/>
      <c r="J107" s="21"/>
      <c r="K107" s="21"/>
      <c r="L107" s="21"/>
      <c r="M107" s="21"/>
      <c r="N107" s="21">
        <f t="shared" si="34"/>
        <v>0</v>
      </c>
      <c r="O107" s="22">
        <f>IFERROR(VLOOKUP(C107,'[8]17-18 Summary'!F:O,9,0),0)</f>
        <v>0</v>
      </c>
      <c r="P107" s="22">
        <f>IFERROR(VLOOKUP(C107,'[8]17-18 Summary'!F:O,2,0),0)</f>
        <v>0</v>
      </c>
      <c r="Q107" s="22">
        <f>IFERROR(VLOOKUP(C107,'[8]17-18 Summary'!F:O,3,0),0)</f>
        <v>0</v>
      </c>
      <c r="R107" s="22">
        <f>IFERROR(VLOOKUP(C107,'[8]17-18 Summary'!F:O,4,0),0)</f>
        <v>0</v>
      </c>
      <c r="S107" s="22">
        <f t="shared" si="35"/>
        <v>0</v>
      </c>
      <c r="T107" s="23"/>
      <c r="U107" s="21"/>
      <c r="V107" s="21"/>
      <c r="W107" s="21"/>
      <c r="X107" s="21"/>
      <c r="Y107" s="21"/>
      <c r="Z107" s="21"/>
      <c r="AA107" s="21"/>
      <c r="AB107" s="21"/>
      <c r="AC107" s="21"/>
      <c r="AD107" s="21">
        <f t="shared" si="36"/>
        <v>0</v>
      </c>
      <c r="AE107" s="22">
        <v>0</v>
      </c>
      <c r="AF107" s="24">
        <v>0</v>
      </c>
      <c r="AG107" s="22">
        <v>0</v>
      </c>
      <c r="AH107" s="22">
        <v>0</v>
      </c>
      <c r="AI107" s="24">
        <f t="shared" si="37"/>
        <v>0</v>
      </c>
      <c r="AJ107" s="24">
        <f t="shared" si="27"/>
        <v>0</v>
      </c>
      <c r="AK107" s="26">
        <f t="shared" si="38"/>
        <v>0</v>
      </c>
      <c r="AL107" s="27">
        <f t="shared" si="28"/>
        <v>0</v>
      </c>
      <c r="AM107" s="26">
        <f t="shared" si="33"/>
        <v>0</v>
      </c>
      <c r="AN107" s="27">
        <f t="shared" si="29"/>
        <v>0</v>
      </c>
      <c r="AO107" s="26">
        <f t="shared" si="30"/>
        <v>0</v>
      </c>
      <c r="AP107" s="22">
        <f t="shared" si="31"/>
        <v>0</v>
      </c>
      <c r="AQ107" s="22">
        <f t="shared" si="32"/>
        <v>0</v>
      </c>
      <c r="AR107" s="26">
        <f t="shared" si="39"/>
        <v>0</v>
      </c>
    </row>
    <row r="108" spans="1:44">
      <c r="A108" s="30" t="s">
        <v>265</v>
      </c>
      <c r="B108" s="19" t="s">
        <v>265</v>
      </c>
      <c r="C108" s="18" t="s">
        <v>265</v>
      </c>
      <c r="D108" s="20" t="s">
        <v>3</v>
      </c>
      <c r="E108" s="21"/>
      <c r="F108" s="21"/>
      <c r="G108" s="21"/>
      <c r="H108" s="21"/>
      <c r="I108" s="21"/>
      <c r="J108" s="21"/>
      <c r="K108" s="21"/>
      <c r="L108" s="21"/>
      <c r="M108" s="21"/>
      <c r="N108" s="21">
        <f t="shared" si="34"/>
        <v>0</v>
      </c>
      <c r="O108" s="22">
        <f>IFERROR(VLOOKUP(C108,'[8]17-18 Summary'!F:O,9,0),0)</f>
        <v>149295.97999999986</v>
      </c>
      <c r="P108" s="22">
        <f>IFERROR(VLOOKUP(C108,'[8]17-18 Summary'!F:O,2,0),0)</f>
        <v>73471.919999999896</v>
      </c>
      <c r="Q108" s="22">
        <f>IFERROR(VLOOKUP(C108,'[8]17-18 Summary'!F:O,3,0),0)</f>
        <v>56174.64</v>
      </c>
      <c r="R108" s="22">
        <f>IFERROR(VLOOKUP(C108,'[8]17-18 Summary'!F:O,4,0),0)</f>
        <v>10088.339999999991</v>
      </c>
      <c r="S108" s="22">
        <f t="shared" si="35"/>
        <v>19649.419999999969</v>
      </c>
      <c r="T108" s="23"/>
      <c r="U108" s="21"/>
      <c r="V108" s="21"/>
      <c r="W108" s="21"/>
      <c r="X108" s="21"/>
      <c r="Y108" s="21"/>
      <c r="Z108" s="21"/>
      <c r="AA108" s="21"/>
      <c r="AB108" s="21"/>
      <c r="AC108" s="21"/>
      <c r="AD108" s="21">
        <f t="shared" si="36"/>
        <v>0</v>
      </c>
      <c r="AE108" s="22">
        <v>0</v>
      </c>
      <c r="AF108" s="24">
        <v>0</v>
      </c>
      <c r="AG108" s="22">
        <v>0</v>
      </c>
      <c r="AH108" s="22">
        <v>0</v>
      </c>
      <c r="AI108" s="24">
        <f t="shared" si="37"/>
        <v>0</v>
      </c>
      <c r="AJ108" s="24">
        <f t="shared" si="27"/>
        <v>-149295.97999999986</v>
      </c>
      <c r="AK108" s="26">
        <f t="shared" si="38"/>
        <v>-1</v>
      </c>
      <c r="AL108" s="27">
        <f t="shared" si="28"/>
        <v>0</v>
      </c>
      <c r="AM108" s="26">
        <f t="shared" si="33"/>
        <v>0</v>
      </c>
      <c r="AN108" s="27">
        <f t="shared" si="29"/>
        <v>0</v>
      </c>
      <c r="AO108" s="26">
        <f t="shared" si="30"/>
        <v>0</v>
      </c>
      <c r="AP108" s="22">
        <f t="shared" si="31"/>
        <v>0</v>
      </c>
      <c r="AQ108" s="22">
        <f t="shared" si="32"/>
        <v>0</v>
      </c>
      <c r="AR108" s="26">
        <f t="shared" si="39"/>
        <v>0</v>
      </c>
    </row>
    <row r="109" spans="1:44">
      <c r="A109" s="18"/>
      <c r="B109" s="19"/>
      <c r="C109" s="18"/>
      <c r="D109" s="20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2"/>
      <c r="P109" s="22"/>
      <c r="Q109" s="22"/>
      <c r="R109" s="22"/>
      <c r="S109" s="22"/>
      <c r="T109" s="23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2"/>
      <c r="AF109" s="24"/>
      <c r="AG109" s="24"/>
      <c r="AH109" s="24"/>
      <c r="AI109" s="24"/>
      <c r="AJ109" s="24"/>
      <c r="AK109" s="26"/>
      <c r="AL109" s="27"/>
      <c r="AM109" s="26"/>
      <c r="AN109" s="27"/>
      <c r="AO109" s="27"/>
      <c r="AP109" s="22"/>
      <c r="AQ109" s="22"/>
      <c r="AR109" s="26"/>
    </row>
    <row r="110" spans="1:44" s="1" customFormat="1">
      <c r="A110" s="2"/>
      <c r="B110" s="2"/>
      <c r="C110" s="2"/>
      <c r="D110" s="34" t="s">
        <v>5</v>
      </c>
      <c r="E110" s="35">
        <f t="shared" ref="E110:R110" si="40">SUM(E24:E109)</f>
        <v>3320.0685000000008</v>
      </c>
      <c r="F110" s="35">
        <f t="shared" si="40"/>
        <v>1312.3500000000004</v>
      </c>
      <c r="G110" s="35">
        <f t="shared" si="40"/>
        <v>1331.3558999999993</v>
      </c>
      <c r="H110" s="35">
        <f t="shared" si="40"/>
        <v>307.40459999999996</v>
      </c>
      <c r="I110" s="35">
        <f t="shared" si="40"/>
        <v>42.095400000000005</v>
      </c>
      <c r="J110" s="35">
        <f t="shared" si="40"/>
        <v>88.955399999999983</v>
      </c>
      <c r="K110" s="35">
        <f t="shared" si="40"/>
        <v>60.585100000000004</v>
      </c>
      <c r="L110" s="35">
        <f t="shared" si="40"/>
        <v>84.642899999999997</v>
      </c>
      <c r="M110" s="35">
        <f t="shared" si="40"/>
        <v>117.00919999999996</v>
      </c>
      <c r="N110" s="35">
        <f t="shared" si="40"/>
        <v>676.36259999999993</v>
      </c>
      <c r="O110" s="35">
        <f t="shared" si="40"/>
        <v>99730806.089999899</v>
      </c>
      <c r="P110" s="35">
        <f t="shared" si="40"/>
        <v>54736900.589999922</v>
      </c>
      <c r="Q110" s="35">
        <f t="shared" si="40"/>
        <v>28819954.419999976</v>
      </c>
      <c r="R110" s="35">
        <f t="shared" si="40"/>
        <v>9042608.7399999928</v>
      </c>
      <c r="S110" s="35">
        <f>SUM(S24:S109)</f>
        <v>16173951.079999976</v>
      </c>
      <c r="T110" s="36"/>
      <c r="U110" s="35">
        <f t="shared" ref="U110:AJ110" si="41">SUM(U24:U109)</f>
        <v>3305.9161000000004</v>
      </c>
      <c r="V110" s="35">
        <f t="shared" si="41"/>
        <v>1327.4300000000003</v>
      </c>
      <c r="W110" s="35">
        <f t="shared" si="41"/>
        <v>1304.4715000000003</v>
      </c>
      <c r="X110" s="35">
        <f t="shared" si="41"/>
        <v>285.45750000000004</v>
      </c>
      <c r="Y110" s="35">
        <f t="shared" si="41"/>
        <v>45.325400000000002</v>
      </c>
      <c r="Z110" s="35">
        <f t="shared" si="41"/>
        <v>86.168599999999998</v>
      </c>
      <c r="AA110" s="35">
        <f t="shared" si="41"/>
        <v>61.489999999999995</v>
      </c>
      <c r="AB110" s="35">
        <f t="shared" si="41"/>
        <v>86.445599999999999</v>
      </c>
      <c r="AC110" s="35">
        <f t="shared" si="41"/>
        <v>109.1275</v>
      </c>
      <c r="AD110" s="35">
        <f t="shared" si="41"/>
        <v>674.01459999999975</v>
      </c>
      <c r="AE110" s="35">
        <f t="shared" si="41"/>
        <v>88572266.500000045</v>
      </c>
      <c r="AF110" s="35">
        <f t="shared" si="41"/>
        <v>51267285.06000001</v>
      </c>
      <c r="AG110" s="35">
        <f t="shared" si="41"/>
        <v>24135151.989999995</v>
      </c>
      <c r="AH110" s="35">
        <f t="shared" si="41"/>
        <v>655887.55000000028</v>
      </c>
      <c r="AI110" s="35">
        <f t="shared" si="41"/>
        <v>13169829.449999992</v>
      </c>
      <c r="AJ110" s="35">
        <f t="shared" si="41"/>
        <v>-11158539.589999897</v>
      </c>
      <c r="AL110" s="37"/>
      <c r="AM110" s="37"/>
      <c r="AP110" s="35">
        <f t="shared" ref="AP110:AQ110" si="42">SUM(AP24:AP109)</f>
        <v>13721468.682735216</v>
      </c>
      <c r="AQ110" s="35">
        <f t="shared" si="42"/>
        <v>-551639.23273521452</v>
      </c>
      <c r="AR110" s="6"/>
    </row>
    <row r="111" spans="1:44">
      <c r="AQ111" s="2">
        <f>[8]SAR!J12</f>
        <v>0</v>
      </c>
    </row>
    <row r="112" spans="1:44">
      <c r="AQ112" s="2">
        <f>SUM(AQ110:AQ111)</f>
        <v>-551639.23273521452</v>
      </c>
    </row>
  </sheetData>
  <sheetProtection algorithmName="SHA-512" hashValue="cBdYV8AYSddsopmwaU3rI98qT8DBtMPJSMfV9LmFfoVuclPW8HTxOWFmhQjXAvsL6sSBP/9QoDqa4hvth9yd8Q==" saltValue="jFsson7B62/Zp/gfAqavpQ==" spinCount="100000" sheet="1" objects="1" scenarios="1"/>
  <autoFilter ref="A23:AR110" xr:uid="{00000000-0009-0000-0000-000004000000}"/>
  <conditionalFormatting sqref="C24:C108">
    <cfRule type="duplicateValues" dxfId="1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406F-F03D-4B35-96F9-97B74762A4A2}">
  <sheetPr codeName="Sheet2"/>
  <dimension ref="A1:O103"/>
  <sheetViews>
    <sheetView showGridLines="0" topLeftCell="A19" zoomScaleNormal="100" workbookViewId="0">
      <selection activeCell="F37" sqref="F37"/>
    </sheetView>
  </sheetViews>
  <sheetFormatPr defaultColWidth="8.88671875" defaultRowHeight="15"/>
  <cols>
    <col min="1" max="1" width="29.109375" style="3" bestFit="1" customWidth="1"/>
    <col min="2" max="2" width="18.5546875" style="2" hidden="1" customWidth="1"/>
    <col min="3" max="3" width="16.109375" style="2" hidden="1" customWidth="1"/>
    <col min="4" max="4" width="10.44140625" style="4" hidden="1" customWidth="1"/>
    <col min="5" max="6" width="8.88671875" style="5" customWidth="1"/>
    <col min="7" max="7" width="9.5546875" style="5" customWidth="1"/>
    <col min="8" max="8" width="8.88671875" style="5"/>
    <col min="9" max="9" width="10.109375" style="5" customWidth="1"/>
    <col min="10" max="11" width="8.88671875" style="5" customWidth="1"/>
    <col min="12" max="12" width="9.44140625" style="5" customWidth="1"/>
    <col min="13" max="13" width="10.88671875" style="5" customWidth="1"/>
    <col min="14" max="14" width="8.88671875" style="5" customWidth="1"/>
    <col min="16" max="16384" width="8.88671875" style="3"/>
  </cols>
  <sheetData>
    <row r="1" spans="1:1">
      <c r="A1" s="1" t="s">
        <v>0</v>
      </c>
    </row>
    <row r="2" spans="1:1">
      <c r="A2" s="1" t="s">
        <v>266</v>
      </c>
    </row>
    <row r="4" spans="1:1">
      <c r="A4" s="1" t="s">
        <v>2</v>
      </c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4">
      <c r="A17" s="1"/>
    </row>
    <row r="18" spans="1:14">
      <c r="A18" s="1"/>
    </row>
    <row r="19" spans="1:14">
      <c r="A19" s="1"/>
    </row>
    <row r="20" spans="1:14" ht="17.25">
      <c r="A20" s="38" t="s">
        <v>267</v>
      </c>
      <c r="E20" s="2">
        <f>COUNT(F23:F99)-1</f>
        <v>73</v>
      </c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>
      <c r="A22" s="5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16" customFormat="1" ht="36">
      <c r="A23" s="8" t="s">
        <v>6</v>
      </c>
      <c r="B23" s="8" t="s">
        <v>7</v>
      </c>
      <c r="C23" s="8" t="s">
        <v>7</v>
      </c>
      <c r="D23" s="9" t="s">
        <v>8</v>
      </c>
      <c r="E23" s="10" t="s">
        <v>268</v>
      </c>
      <c r="F23" s="11" t="s">
        <v>269</v>
      </c>
      <c r="G23" s="12" t="s">
        <v>270</v>
      </c>
      <c r="H23" s="13" t="s">
        <v>271</v>
      </c>
      <c r="I23" s="14" t="s">
        <v>13</v>
      </c>
      <c r="J23" s="14" t="s">
        <v>14</v>
      </c>
      <c r="K23" s="14" t="s">
        <v>15</v>
      </c>
      <c r="L23" s="14" t="s">
        <v>16</v>
      </c>
      <c r="M23" s="14" t="s">
        <v>17</v>
      </c>
      <c r="N23" s="15" t="s">
        <v>272</v>
      </c>
    </row>
    <row r="24" spans="1:14">
      <c r="A24" s="18" t="s">
        <v>42</v>
      </c>
      <c r="B24" s="19" t="s">
        <v>43</v>
      </c>
      <c r="C24" s="18" t="s">
        <v>44</v>
      </c>
      <c r="D24" s="20" t="s">
        <v>4</v>
      </c>
      <c r="E24" s="21">
        <f t="shared" ref="E24:E65" si="0">SUM(F24:M24)</f>
        <v>29.86</v>
      </c>
      <c r="F24" s="21">
        <v>14.6</v>
      </c>
      <c r="G24" s="21">
        <v>10.54</v>
      </c>
      <c r="H24" s="21">
        <v>0</v>
      </c>
      <c r="I24" s="21">
        <v>1.65</v>
      </c>
      <c r="J24" s="21">
        <v>0</v>
      </c>
      <c r="K24" s="21">
        <v>0.34</v>
      </c>
      <c r="L24" s="21">
        <v>0.91</v>
      </c>
      <c r="M24" s="21">
        <v>1.82</v>
      </c>
      <c r="N24" s="21">
        <f t="shared" ref="N24:N32" si="1">E24-F24-G24</f>
        <v>4.7200000000000006</v>
      </c>
    </row>
    <row r="25" spans="1:14">
      <c r="A25" s="18" t="s">
        <v>45</v>
      </c>
      <c r="B25" s="19" t="s">
        <v>46</v>
      </c>
      <c r="C25" s="18" t="s">
        <v>47</v>
      </c>
      <c r="D25" s="20" t="s">
        <v>4</v>
      </c>
      <c r="E25" s="21">
        <f t="shared" si="0"/>
        <v>23.99</v>
      </c>
      <c r="F25" s="21">
        <v>10.65</v>
      </c>
      <c r="G25" s="21">
        <v>8.43</v>
      </c>
      <c r="H25" s="21">
        <v>1.99</v>
      </c>
      <c r="I25" s="21">
        <v>0</v>
      </c>
      <c r="J25" s="21">
        <v>0.82</v>
      </c>
      <c r="K25" s="21">
        <v>0</v>
      </c>
      <c r="L25" s="21">
        <v>0.51</v>
      </c>
      <c r="M25" s="21">
        <v>1.59</v>
      </c>
      <c r="N25" s="21">
        <f t="shared" si="1"/>
        <v>4.9099999999999984</v>
      </c>
    </row>
    <row r="26" spans="1:14">
      <c r="A26" s="18" t="s">
        <v>48</v>
      </c>
      <c r="B26" s="19" t="s">
        <v>49</v>
      </c>
      <c r="C26" s="18" t="s">
        <v>50</v>
      </c>
      <c r="D26" s="20" t="s">
        <v>4</v>
      </c>
      <c r="E26" s="21">
        <f t="shared" si="0"/>
        <v>26.129999999999995</v>
      </c>
      <c r="F26" s="21">
        <v>10.4</v>
      </c>
      <c r="G26" s="21">
        <v>10.92</v>
      </c>
      <c r="H26" s="21">
        <v>2.2000000000000002</v>
      </c>
      <c r="I26" s="21">
        <v>0</v>
      </c>
      <c r="J26" s="21">
        <v>0.22</v>
      </c>
      <c r="K26" s="21">
        <v>0.65</v>
      </c>
      <c r="L26" s="21">
        <v>0.68</v>
      </c>
      <c r="M26" s="21">
        <v>1.06</v>
      </c>
      <c r="N26" s="21">
        <f t="shared" si="1"/>
        <v>4.8099999999999952</v>
      </c>
    </row>
    <row r="27" spans="1:14">
      <c r="A27" s="18" t="s">
        <v>51</v>
      </c>
      <c r="B27" s="19" t="s">
        <v>52</v>
      </c>
      <c r="C27" s="18" t="s">
        <v>53</v>
      </c>
      <c r="D27" s="20" t="s">
        <v>4</v>
      </c>
      <c r="E27" s="21">
        <f t="shared" si="0"/>
        <v>32.6</v>
      </c>
      <c r="F27" s="21">
        <v>11.48</v>
      </c>
      <c r="G27" s="21">
        <v>15.67</v>
      </c>
      <c r="H27" s="21">
        <v>2.5299999999999998</v>
      </c>
      <c r="I27" s="21">
        <v>0</v>
      </c>
      <c r="J27" s="21">
        <v>0.74</v>
      </c>
      <c r="K27" s="21">
        <v>0</v>
      </c>
      <c r="L27" s="21">
        <v>1</v>
      </c>
      <c r="M27" s="21">
        <v>1.18</v>
      </c>
      <c r="N27" s="21">
        <f t="shared" si="1"/>
        <v>5.4500000000000011</v>
      </c>
    </row>
    <row r="28" spans="1:14">
      <c r="A28" s="18" t="s">
        <v>54</v>
      </c>
      <c r="B28" s="19" t="s">
        <v>55</v>
      </c>
      <c r="C28" s="18" t="s">
        <v>56</v>
      </c>
      <c r="D28" s="20" t="s">
        <v>4</v>
      </c>
      <c r="E28" s="21">
        <f t="shared" si="0"/>
        <v>12.320000000000002</v>
      </c>
      <c r="F28" s="21">
        <v>5.4</v>
      </c>
      <c r="G28" s="21">
        <v>4.38</v>
      </c>
      <c r="H28" s="21">
        <v>1</v>
      </c>
      <c r="I28" s="21">
        <v>0</v>
      </c>
      <c r="J28" s="21">
        <v>0.8</v>
      </c>
      <c r="K28" s="21">
        <v>0</v>
      </c>
      <c r="L28" s="21">
        <v>0</v>
      </c>
      <c r="M28" s="21">
        <v>0.74</v>
      </c>
      <c r="N28" s="21">
        <f t="shared" si="1"/>
        <v>2.5400000000000018</v>
      </c>
    </row>
    <row r="29" spans="1:14">
      <c r="A29" s="18" t="s">
        <v>57</v>
      </c>
      <c r="B29" s="19" t="s">
        <v>57</v>
      </c>
      <c r="C29" s="18" t="s">
        <v>58</v>
      </c>
      <c r="D29" s="20" t="s">
        <v>4</v>
      </c>
      <c r="E29" s="21">
        <f t="shared" si="0"/>
        <v>36.020000000000003</v>
      </c>
      <c r="F29" s="21">
        <v>17.690000000000001</v>
      </c>
      <c r="G29" s="21">
        <v>12.77</v>
      </c>
      <c r="H29" s="21">
        <v>4.3600000000000003</v>
      </c>
      <c r="I29" s="21">
        <v>0</v>
      </c>
      <c r="J29" s="21">
        <v>0</v>
      </c>
      <c r="K29" s="21">
        <v>0</v>
      </c>
      <c r="L29" s="21">
        <v>1.2</v>
      </c>
      <c r="M29" s="21">
        <v>0</v>
      </c>
      <c r="N29" s="21">
        <f t="shared" si="1"/>
        <v>5.5600000000000023</v>
      </c>
    </row>
    <row r="30" spans="1:14">
      <c r="A30" s="18" t="s">
        <v>59</v>
      </c>
      <c r="B30" s="19" t="s">
        <v>59</v>
      </c>
      <c r="C30" s="18" t="s">
        <v>60</v>
      </c>
      <c r="D30" s="20" t="s">
        <v>4</v>
      </c>
      <c r="E30" s="21">
        <f t="shared" si="0"/>
        <v>120.40000000000002</v>
      </c>
      <c r="F30" s="21">
        <v>55.42</v>
      </c>
      <c r="G30" s="21">
        <v>46.88</v>
      </c>
      <c r="H30" s="21">
        <v>7.9</v>
      </c>
      <c r="I30" s="21">
        <v>0</v>
      </c>
      <c r="J30" s="21">
        <v>0</v>
      </c>
      <c r="K30" s="21">
        <v>0</v>
      </c>
      <c r="L30" s="21">
        <v>2</v>
      </c>
      <c r="M30" s="21">
        <v>8.1999999999999993</v>
      </c>
      <c r="N30" s="21">
        <f t="shared" si="1"/>
        <v>18.100000000000016</v>
      </c>
    </row>
    <row r="31" spans="1:14">
      <c r="A31" s="18" t="s">
        <v>61</v>
      </c>
      <c r="B31" s="19" t="s">
        <v>62</v>
      </c>
      <c r="C31" s="18" t="s">
        <v>63</v>
      </c>
      <c r="D31" s="20" t="s">
        <v>4</v>
      </c>
      <c r="E31" s="21">
        <f t="shared" si="0"/>
        <v>62.788000000000004</v>
      </c>
      <c r="F31" s="21">
        <v>28.32</v>
      </c>
      <c r="G31" s="21">
        <v>22.19</v>
      </c>
      <c r="H31" s="21">
        <v>4.18</v>
      </c>
      <c r="I31" s="21">
        <v>0</v>
      </c>
      <c r="J31" s="21">
        <v>2.8</v>
      </c>
      <c r="K31" s="21">
        <v>1.18</v>
      </c>
      <c r="L31" s="21">
        <v>1</v>
      </c>
      <c r="M31" s="21">
        <v>3.1179999999999999</v>
      </c>
      <c r="N31" s="21">
        <f t="shared" si="1"/>
        <v>12.278000000000002</v>
      </c>
    </row>
    <row r="32" spans="1:14">
      <c r="A32" s="18" t="s">
        <v>64</v>
      </c>
      <c r="B32" s="19" t="s">
        <v>65</v>
      </c>
      <c r="C32" s="18" t="s">
        <v>66</v>
      </c>
      <c r="D32" s="20" t="s">
        <v>4</v>
      </c>
      <c r="E32" s="21">
        <f t="shared" si="0"/>
        <v>17.899999999999999</v>
      </c>
      <c r="F32" s="21">
        <v>6.43</v>
      </c>
      <c r="G32" s="21">
        <v>8.06</v>
      </c>
      <c r="H32" s="21">
        <v>1.4</v>
      </c>
      <c r="I32" s="21">
        <v>0</v>
      </c>
      <c r="J32" s="21">
        <v>0.74</v>
      </c>
      <c r="K32" s="21">
        <v>0</v>
      </c>
      <c r="L32" s="21">
        <v>0.59</v>
      </c>
      <c r="M32" s="21">
        <v>0.68</v>
      </c>
      <c r="N32" s="21">
        <f t="shared" si="1"/>
        <v>3.4099999999999984</v>
      </c>
    </row>
    <row r="33" spans="1:14">
      <c r="A33" s="18" t="s">
        <v>67</v>
      </c>
      <c r="B33" s="19" t="s">
        <v>68</v>
      </c>
      <c r="C33" s="18" t="s">
        <v>69</v>
      </c>
      <c r="D33" s="20" t="s">
        <v>4</v>
      </c>
      <c r="E33" s="21">
        <f t="shared" si="0"/>
        <v>0</v>
      </c>
      <c r="F33" s="21" t="s">
        <v>273</v>
      </c>
      <c r="G33" s="21"/>
      <c r="H33" s="21"/>
      <c r="I33" s="21"/>
      <c r="J33" s="21"/>
      <c r="K33" s="21"/>
      <c r="L33" s="21"/>
      <c r="M33" s="21"/>
      <c r="N33" s="21" t="s">
        <v>274</v>
      </c>
    </row>
    <row r="34" spans="1:14">
      <c r="A34" s="18" t="s">
        <v>70</v>
      </c>
      <c r="B34" s="19" t="s">
        <v>71</v>
      </c>
      <c r="C34" s="18" t="s">
        <v>72</v>
      </c>
      <c r="D34" s="20" t="s">
        <v>4</v>
      </c>
      <c r="E34" s="21">
        <f t="shared" si="0"/>
        <v>43.77</v>
      </c>
      <c r="F34" s="21">
        <v>19.3</v>
      </c>
      <c r="G34" s="21">
        <v>17.55</v>
      </c>
      <c r="H34" s="21">
        <v>3.86</v>
      </c>
      <c r="I34" s="21">
        <v>0</v>
      </c>
      <c r="J34" s="21">
        <v>0.27</v>
      </c>
      <c r="K34" s="21">
        <v>0.3</v>
      </c>
      <c r="L34" s="21">
        <v>1</v>
      </c>
      <c r="M34" s="21">
        <v>1.49</v>
      </c>
      <c r="N34" s="21">
        <f t="shared" ref="N34:N65" si="2">E34-F34-G34</f>
        <v>6.9200000000000017</v>
      </c>
    </row>
    <row r="35" spans="1:14">
      <c r="A35" s="18" t="s">
        <v>73</v>
      </c>
      <c r="B35" s="19" t="s">
        <v>74</v>
      </c>
      <c r="C35" s="18" t="s">
        <v>75</v>
      </c>
      <c r="D35" s="20" t="s">
        <v>4</v>
      </c>
      <c r="E35" s="21">
        <f t="shared" si="0"/>
        <v>22.020000000000003</v>
      </c>
      <c r="F35" s="21">
        <v>8.5</v>
      </c>
      <c r="G35" s="21">
        <v>8.3000000000000007</v>
      </c>
      <c r="H35" s="21">
        <v>2.5499999999999998</v>
      </c>
      <c r="I35" s="21">
        <v>0</v>
      </c>
      <c r="J35" s="21">
        <v>1.1000000000000001</v>
      </c>
      <c r="K35" s="21">
        <v>0</v>
      </c>
      <c r="L35" s="21">
        <v>0.89</v>
      </c>
      <c r="M35" s="21">
        <v>0.68</v>
      </c>
      <c r="N35" s="21">
        <f t="shared" si="2"/>
        <v>5.2200000000000024</v>
      </c>
    </row>
    <row r="36" spans="1:14">
      <c r="A36" s="18" t="s">
        <v>76</v>
      </c>
      <c r="B36" s="19" t="s">
        <v>76</v>
      </c>
      <c r="C36" s="18" t="s">
        <v>77</v>
      </c>
      <c r="D36" s="20" t="s">
        <v>4</v>
      </c>
      <c r="E36" s="21">
        <f t="shared" si="0"/>
        <v>41.21</v>
      </c>
      <c r="F36" s="21">
        <v>18</v>
      </c>
      <c r="G36" s="21">
        <v>16.420000000000002</v>
      </c>
      <c r="H36" s="21">
        <v>3.68</v>
      </c>
      <c r="I36" s="21">
        <v>0</v>
      </c>
      <c r="J36" s="21">
        <v>1.08</v>
      </c>
      <c r="K36" s="21">
        <v>0</v>
      </c>
      <c r="L36" s="21">
        <v>1</v>
      </c>
      <c r="M36" s="21">
        <v>1.03</v>
      </c>
      <c r="N36" s="21">
        <f t="shared" si="2"/>
        <v>6.7899999999999991</v>
      </c>
    </row>
    <row r="37" spans="1:14">
      <c r="A37" s="39" t="s">
        <v>78</v>
      </c>
      <c r="B37" s="19" t="s">
        <v>79</v>
      </c>
      <c r="C37" s="18" t="s">
        <v>80</v>
      </c>
      <c r="D37" s="20" t="s">
        <v>4</v>
      </c>
      <c r="E37" s="21">
        <f t="shared" si="0"/>
        <v>48.31</v>
      </c>
      <c r="F37" s="21">
        <v>20.34</v>
      </c>
      <c r="G37" s="21">
        <v>14.73</v>
      </c>
      <c r="H37" s="21">
        <v>5.85</v>
      </c>
      <c r="I37" s="21">
        <v>0</v>
      </c>
      <c r="J37" s="21">
        <v>2.0299999999999998</v>
      </c>
      <c r="K37" s="21">
        <v>0</v>
      </c>
      <c r="L37" s="21">
        <v>0.95</v>
      </c>
      <c r="M37" s="21">
        <v>4.41</v>
      </c>
      <c r="N37" s="21">
        <f t="shared" si="2"/>
        <v>13.240000000000002</v>
      </c>
    </row>
    <row r="38" spans="1:14">
      <c r="A38" s="39" t="s">
        <v>81</v>
      </c>
      <c r="B38" s="19" t="s">
        <v>82</v>
      </c>
      <c r="C38" s="18" t="s">
        <v>83</v>
      </c>
      <c r="D38" s="20" t="s">
        <v>4</v>
      </c>
      <c r="E38" s="21">
        <f t="shared" si="0"/>
        <v>25.020000000000003</v>
      </c>
      <c r="F38" s="21">
        <v>10.199999999999999</v>
      </c>
      <c r="G38" s="21">
        <v>9.4</v>
      </c>
      <c r="H38" s="21">
        <v>2</v>
      </c>
      <c r="I38" s="21">
        <v>0</v>
      </c>
      <c r="J38" s="21">
        <v>0.76</v>
      </c>
      <c r="K38" s="21">
        <v>0</v>
      </c>
      <c r="L38" s="21">
        <v>1</v>
      </c>
      <c r="M38" s="21">
        <v>1.66</v>
      </c>
      <c r="N38" s="21">
        <f t="shared" si="2"/>
        <v>5.4200000000000035</v>
      </c>
    </row>
    <row r="39" spans="1:14">
      <c r="A39" s="39" t="s">
        <v>84</v>
      </c>
      <c r="B39" s="19" t="s">
        <v>85</v>
      </c>
      <c r="C39" s="18" t="s">
        <v>86</v>
      </c>
      <c r="D39" s="20" t="s">
        <v>4</v>
      </c>
      <c r="E39" s="21">
        <f t="shared" si="0"/>
        <v>47.25</v>
      </c>
      <c r="F39" s="21">
        <v>19.600000000000001</v>
      </c>
      <c r="G39" s="21">
        <v>21.43</v>
      </c>
      <c r="H39" s="21">
        <f>1.59+3.63</f>
        <v>5.22</v>
      </c>
      <c r="I39" s="21">
        <v>0</v>
      </c>
      <c r="J39" s="21">
        <v>0</v>
      </c>
      <c r="K39" s="21">
        <v>0</v>
      </c>
      <c r="L39" s="21">
        <v>1</v>
      </c>
      <c r="M39" s="21">
        <v>0</v>
      </c>
      <c r="N39" s="21">
        <f t="shared" si="2"/>
        <v>6.2199999999999989</v>
      </c>
    </row>
    <row r="40" spans="1:14">
      <c r="A40" s="39" t="s">
        <v>87</v>
      </c>
      <c r="B40" s="19" t="s">
        <v>88</v>
      </c>
      <c r="C40" s="18" t="s">
        <v>89</v>
      </c>
      <c r="D40" s="20" t="s">
        <v>4</v>
      </c>
      <c r="E40" s="21">
        <f t="shared" si="0"/>
        <v>27.57</v>
      </c>
      <c r="F40" s="21">
        <v>13.24</v>
      </c>
      <c r="G40" s="21">
        <v>7.18</v>
      </c>
      <c r="H40" s="21">
        <v>2.3199999999999998</v>
      </c>
      <c r="I40" s="21">
        <v>0</v>
      </c>
      <c r="J40" s="21">
        <v>1.1200000000000001</v>
      </c>
      <c r="K40" s="21">
        <v>1.81</v>
      </c>
      <c r="L40" s="21">
        <v>0.95</v>
      </c>
      <c r="M40" s="21">
        <v>0.95</v>
      </c>
      <c r="N40" s="21">
        <f t="shared" si="2"/>
        <v>7.15</v>
      </c>
    </row>
    <row r="41" spans="1:14">
      <c r="A41" s="18" t="s">
        <v>90</v>
      </c>
      <c r="B41" s="19" t="s">
        <v>91</v>
      </c>
      <c r="C41" s="18" t="s">
        <v>92</v>
      </c>
      <c r="D41" s="20" t="s">
        <v>4</v>
      </c>
      <c r="E41" s="21">
        <f t="shared" si="0"/>
        <v>20.240000000000002</v>
      </c>
      <c r="F41" s="21">
        <v>10</v>
      </c>
      <c r="G41" s="21">
        <v>5.68</v>
      </c>
      <c r="H41" s="21">
        <v>2.2400000000000002</v>
      </c>
      <c r="I41" s="21">
        <v>0</v>
      </c>
      <c r="J41" s="21">
        <v>0.32</v>
      </c>
      <c r="K41" s="21">
        <v>0</v>
      </c>
      <c r="L41" s="21">
        <v>0.68</v>
      </c>
      <c r="M41" s="21">
        <v>1.32</v>
      </c>
      <c r="N41" s="21">
        <f t="shared" si="2"/>
        <v>4.5600000000000023</v>
      </c>
    </row>
    <row r="42" spans="1:14">
      <c r="A42" s="39" t="s">
        <v>93</v>
      </c>
      <c r="B42" s="19" t="s">
        <v>94</v>
      </c>
      <c r="C42" s="18" t="s">
        <v>95</v>
      </c>
      <c r="D42" s="20" t="s">
        <v>4</v>
      </c>
      <c r="E42" s="21">
        <f t="shared" si="0"/>
        <v>14.430000000000001</v>
      </c>
      <c r="F42" s="21">
        <v>6</v>
      </c>
      <c r="G42" s="21">
        <v>4.37</v>
      </c>
      <c r="H42" s="21">
        <f>1.14+0.93</f>
        <v>2.0699999999999998</v>
      </c>
      <c r="I42" s="21">
        <v>0</v>
      </c>
      <c r="J42" s="21">
        <v>0.27</v>
      </c>
      <c r="K42" s="21">
        <v>0</v>
      </c>
      <c r="L42" s="21">
        <v>0.74</v>
      </c>
      <c r="M42" s="21">
        <v>0.98</v>
      </c>
      <c r="N42" s="21">
        <f t="shared" si="2"/>
        <v>4.0600000000000014</v>
      </c>
    </row>
    <row r="43" spans="1:14">
      <c r="A43" s="39" t="s">
        <v>96</v>
      </c>
      <c r="B43" s="19" t="s">
        <v>97</v>
      </c>
      <c r="C43" s="18" t="s">
        <v>98</v>
      </c>
      <c r="D43" s="20" t="s">
        <v>4</v>
      </c>
      <c r="E43" s="21">
        <f t="shared" si="0"/>
        <v>17.939999999999998</v>
      </c>
      <c r="F43" s="21">
        <v>7.6</v>
      </c>
      <c r="G43" s="21">
        <v>8.2799999999999994</v>
      </c>
      <c r="H43" s="21">
        <v>0.88</v>
      </c>
      <c r="I43" s="21">
        <v>0</v>
      </c>
      <c r="J43" s="21">
        <v>0</v>
      </c>
      <c r="K43" s="21">
        <v>0</v>
      </c>
      <c r="L43" s="21">
        <v>0</v>
      </c>
      <c r="M43" s="21">
        <v>1.18</v>
      </c>
      <c r="N43" s="21">
        <f t="shared" si="2"/>
        <v>2.0599999999999987</v>
      </c>
    </row>
    <row r="44" spans="1:14">
      <c r="A44" s="39" t="s">
        <v>99</v>
      </c>
      <c r="B44" s="19" t="s">
        <v>100</v>
      </c>
      <c r="C44" s="18" t="s">
        <v>101</v>
      </c>
      <c r="D44" s="20" t="s">
        <v>4</v>
      </c>
      <c r="E44" s="21">
        <f t="shared" si="0"/>
        <v>25.22</v>
      </c>
      <c r="F44" s="21">
        <v>7.95</v>
      </c>
      <c r="G44" s="21">
        <v>11.57</v>
      </c>
      <c r="H44" s="21">
        <v>2.2599999999999998</v>
      </c>
      <c r="I44" s="21">
        <v>0</v>
      </c>
      <c r="J44" s="21">
        <v>0.84</v>
      </c>
      <c r="K44" s="21">
        <v>0</v>
      </c>
      <c r="L44" s="21">
        <v>0.27</v>
      </c>
      <c r="M44" s="21">
        <v>2.33</v>
      </c>
      <c r="N44" s="21">
        <f t="shared" si="2"/>
        <v>5.6999999999999993</v>
      </c>
    </row>
    <row r="45" spans="1:14">
      <c r="A45" s="39" t="s">
        <v>102</v>
      </c>
      <c r="B45" s="19" t="s">
        <v>103</v>
      </c>
      <c r="C45" s="18" t="s">
        <v>104</v>
      </c>
      <c r="D45" s="20" t="s">
        <v>4</v>
      </c>
      <c r="E45" s="21">
        <f t="shared" si="0"/>
        <v>28.3</v>
      </c>
      <c r="F45" s="21">
        <v>13.8</v>
      </c>
      <c r="G45" s="21">
        <v>9.1999999999999993</v>
      </c>
      <c r="H45" s="21">
        <v>3</v>
      </c>
      <c r="I45" s="21">
        <v>0</v>
      </c>
      <c r="J45" s="21">
        <v>1.3</v>
      </c>
      <c r="K45" s="21">
        <v>0</v>
      </c>
      <c r="L45" s="21">
        <v>1</v>
      </c>
      <c r="M45" s="21">
        <v>0</v>
      </c>
      <c r="N45" s="21">
        <f t="shared" si="2"/>
        <v>5.3000000000000007</v>
      </c>
    </row>
    <row r="46" spans="1:14">
      <c r="A46" s="39" t="s">
        <v>105</v>
      </c>
      <c r="B46" s="19" t="s">
        <v>105</v>
      </c>
      <c r="C46" s="18" t="s">
        <v>106</v>
      </c>
      <c r="D46" s="20" t="s">
        <v>4</v>
      </c>
      <c r="E46" s="21">
        <f t="shared" si="0"/>
        <v>24.009999999999998</v>
      </c>
      <c r="F46" s="21">
        <v>9.6</v>
      </c>
      <c r="G46" s="21">
        <v>9.68</v>
      </c>
      <c r="H46" s="21">
        <v>2.81</v>
      </c>
      <c r="I46" s="21">
        <v>0</v>
      </c>
      <c r="J46" s="21">
        <v>0.68</v>
      </c>
      <c r="K46" s="21">
        <v>0.24</v>
      </c>
      <c r="L46" s="21">
        <v>1</v>
      </c>
      <c r="M46" s="21">
        <v>0</v>
      </c>
      <c r="N46" s="21">
        <f t="shared" si="2"/>
        <v>4.7299999999999986</v>
      </c>
    </row>
    <row r="47" spans="1:14">
      <c r="A47" s="18" t="s">
        <v>107</v>
      </c>
      <c r="B47" s="19" t="s">
        <v>108</v>
      </c>
      <c r="C47" s="18" t="s">
        <v>109</v>
      </c>
      <c r="D47" s="20" t="s">
        <v>4</v>
      </c>
      <c r="E47" s="21">
        <f t="shared" si="0"/>
        <v>33.39</v>
      </c>
      <c r="F47" s="21">
        <v>13</v>
      </c>
      <c r="G47" s="21">
        <v>12.79</v>
      </c>
      <c r="H47" s="21">
        <v>5.53</v>
      </c>
      <c r="I47" s="21">
        <v>0</v>
      </c>
      <c r="J47" s="21">
        <v>0</v>
      </c>
      <c r="K47" s="21">
        <v>0</v>
      </c>
      <c r="L47" s="21">
        <v>2.0699999999999998</v>
      </c>
      <c r="M47" s="21">
        <v>0</v>
      </c>
      <c r="N47" s="21">
        <f t="shared" si="2"/>
        <v>7.6000000000000014</v>
      </c>
    </row>
    <row r="48" spans="1:14">
      <c r="A48" s="39" t="s">
        <v>110</v>
      </c>
      <c r="B48" s="19" t="s">
        <v>111</v>
      </c>
      <c r="C48" s="18" t="s">
        <v>112</v>
      </c>
      <c r="D48" s="20" t="s">
        <v>4</v>
      </c>
      <c r="E48" s="21">
        <f t="shared" si="0"/>
        <v>19.409999999999997</v>
      </c>
      <c r="F48" s="21">
        <v>8.1</v>
      </c>
      <c r="G48" s="21">
        <v>6.57</v>
      </c>
      <c r="H48" s="21">
        <v>1.1399999999999999</v>
      </c>
      <c r="I48" s="21">
        <v>1.1399999999999999</v>
      </c>
      <c r="J48" s="21">
        <v>0.81</v>
      </c>
      <c r="K48" s="21">
        <v>0</v>
      </c>
      <c r="L48" s="21">
        <v>0.18</v>
      </c>
      <c r="M48" s="21">
        <v>1.47</v>
      </c>
      <c r="N48" s="21">
        <f t="shared" si="2"/>
        <v>4.7399999999999967</v>
      </c>
    </row>
    <row r="49" spans="1:14">
      <c r="A49" s="39" t="s">
        <v>113</v>
      </c>
      <c r="B49" s="19" t="s">
        <v>114</v>
      </c>
      <c r="C49" s="18" t="s">
        <v>115</v>
      </c>
      <c r="D49" s="20" t="s">
        <v>4</v>
      </c>
      <c r="E49" s="21">
        <f t="shared" si="0"/>
        <v>39.070000000000007</v>
      </c>
      <c r="F49" s="21">
        <v>11.92</v>
      </c>
      <c r="G49" s="21">
        <v>24.47</v>
      </c>
      <c r="H49" s="21">
        <v>1.6</v>
      </c>
      <c r="I49" s="21">
        <v>0</v>
      </c>
      <c r="J49" s="21">
        <v>0.34</v>
      </c>
      <c r="K49" s="21">
        <v>0</v>
      </c>
      <c r="L49" s="21">
        <v>0.74</v>
      </c>
      <c r="M49" s="21">
        <v>0</v>
      </c>
      <c r="N49" s="21">
        <f t="shared" si="2"/>
        <v>2.6800000000000068</v>
      </c>
    </row>
    <row r="50" spans="1:14">
      <c r="A50" s="18" t="s">
        <v>116</v>
      </c>
      <c r="B50" s="19" t="s">
        <v>116</v>
      </c>
      <c r="C50" s="18" t="s">
        <v>117</v>
      </c>
      <c r="D50" s="20" t="s">
        <v>4</v>
      </c>
      <c r="E50" s="21">
        <f t="shared" si="0"/>
        <v>24.38</v>
      </c>
      <c r="F50" s="21">
        <v>8.26</v>
      </c>
      <c r="G50" s="21">
        <v>13.1</v>
      </c>
      <c r="H50" s="21">
        <v>1.4</v>
      </c>
      <c r="I50" s="21">
        <v>0</v>
      </c>
      <c r="J50" s="21">
        <v>0.27</v>
      </c>
      <c r="K50" s="21">
        <v>0.14000000000000001</v>
      </c>
      <c r="L50" s="21">
        <v>0.41</v>
      </c>
      <c r="M50" s="21">
        <v>0.8</v>
      </c>
      <c r="N50" s="21">
        <f t="shared" si="2"/>
        <v>3.0199999999999978</v>
      </c>
    </row>
    <row r="51" spans="1:14">
      <c r="A51" s="18" t="s">
        <v>118</v>
      </c>
      <c r="B51" s="19" t="s">
        <v>119</v>
      </c>
      <c r="C51" s="18" t="s">
        <v>120</v>
      </c>
      <c r="D51" s="20" t="s">
        <v>4</v>
      </c>
      <c r="E51" s="21">
        <f t="shared" si="0"/>
        <v>80.220000000000013</v>
      </c>
      <c r="F51" s="21">
        <v>26.6</v>
      </c>
      <c r="G51" s="21">
        <v>38.18</v>
      </c>
      <c r="H51" s="21">
        <v>4.93</v>
      </c>
      <c r="I51" s="21">
        <v>0</v>
      </c>
      <c r="J51" s="21">
        <v>5.81</v>
      </c>
      <c r="K51" s="21">
        <v>2.69</v>
      </c>
      <c r="L51" s="21">
        <v>2.0099999999999998</v>
      </c>
      <c r="M51" s="21">
        <v>0</v>
      </c>
      <c r="N51" s="21">
        <f t="shared" si="2"/>
        <v>15.440000000000012</v>
      </c>
    </row>
    <row r="52" spans="1:14">
      <c r="A52" s="39" t="s">
        <v>121</v>
      </c>
      <c r="B52" s="19" t="s">
        <v>122</v>
      </c>
      <c r="C52" s="18" t="s">
        <v>123</v>
      </c>
      <c r="D52" s="20" t="s">
        <v>4</v>
      </c>
      <c r="E52" s="21">
        <f t="shared" si="0"/>
        <v>21.189999999999998</v>
      </c>
      <c r="F52" s="21">
        <v>7.6</v>
      </c>
      <c r="G52" s="21">
        <v>10.050000000000001</v>
      </c>
      <c r="H52" s="21">
        <v>1.74</v>
      </c>
      <c r="I52" s="21">
        <v>0</v>
      </c>
      <c r="J52" s="21">
        <v>0.57999999999999996</v>
      </c>
      <c r="K52" s="21">
        <v>0</v>
      </c>
      <c r="L52" s="21">
        <v>0.51</v>
      </c>
      <c r="M52" s="21">
        <v>0.71</v>
      </c>
      <c r="N52" s="21">
        <f t="shared" si="2"/>
        <v>3.5399999999999974</v>
      </c>
    </row>
    <row r="53" spans="1:14">
      <c r="A53" s="39" t="s">
        <v>124</v>
      </c>
      <c r="B53" s="19" t="s">
        <v>125</v>
      </c>
      <c r="C53" s="18" t="s">
        <v>126</v>
      </c>
      <c r="D53" s="20" t="s">
        <v>4</v>
      </c>
      <c r="E53" s="21">
        <f t="shared" si="0"/>
        <v>25.36</v>
      </c>
      <c r="F53" s="21">
        <v>8</v>
      </c>
      <c r="G53" s="21">
        <v>10.07</v>
      </c>
      <c r="H53" s="21">
        <v>3.65</v>
      </c>
      <c r="I53" s="21">
        <v>0</v>
      </c>
      <c r="J53" s="21">
        <v>1.48</v>
      </c>
      <c r="K53" s="21">
        <v>0</v>
      </c>
      <c r="L53" s="21">
        <v>0.81</v>
      </c>
      <c r="M53" s="21">
        <v>1.35</v>
      </c>
      <c r="N53" s="21">
        <f t="shared" si="2"/>
        <v>7.2899999999999991</v>
      </c>
    </row>
    <row r="54" spans="1:14">
      <c r="A54" s="39" t="s">
        <v>127</v>
      </c>
      <c r="B54" s="19" t="s">
        <v>128</v>
      </c>
      <c r="C54" s="18" t="s">
        <v>129</v>
      </c>
      <c r="D54" s="20" t="s">
        <v>4</v>
      </c>
      <c r="E54" s="21">
        <f t="shared" si="0"/>
        <v>136.51000000000002</v>
      </c>
      <c r="F54" s="21">
        <v>76.2</v>
      </c>
      <c r="G54" s="29">
        <v>21.84</v>
      </c>
      <c r="H54" s="21">
        <v>7.34</v>
      </c>
      <c r="I54" s="21">
        <v>19.38</v>
      </c>
      <c r="J54" s="21">
        <v>0</v>
      </c>
      <c r="K54" s="21">
        <v>6.38</v>
      </c>
      <c r="L54" s="21">
        <v>5.37</v>
      </c>
      <c r="M54" s="21">
        <v>0</v>
      </c>
      <c r="N54" s="21">
        <f t="shared" si="2"/>
        <v>38.470000000000013</v>
      </c>
    </row>
    <row r="55" spans="1:14">
      <c r="A55" s="39" t="s">
        <v>130</v>
      </c>
      <c r="B55" s="19" t="s">
        <v>131</v>
      </c>
      <c r="C55" s="18" t="s">
        <v>132</v>
      </c>
      <c r="D55" s="20" t="s">
        <v>4</v>
      </c>
      <c r="E55" s="21">
        <f t="shared" si="0"/>
        <v>50.77000000000001</v>
      </c>
      <c r="F55" s="21">
        <v>20.6</v>
      </c>
      <c r="G55" s="21">
        <v>24.3</v>
      </c>
      <c r="H55" s="21">
        <v>1.95</v>
      </c>
      <c r="I55" s="21">
        <v>0</v>
      </c>
      <c r="J55" s="21">
        <v>0.54</v>
      </c>
      <c r="K55" s="21">
        <v>2</v>
      </c>
      <c r="L55" s="21">
        <v>1.38</v>
      </c>
      <c r="M55" s="21">
        <v>0</v>
      </c>
      <c r="N55" s="21">
        <f t="shared" si="2"/>
        <v>5.8700000000000081</v>
      </c>
    </row>
    <row r="56" spans="1:14">
      <c r="A56" s="39" t="s">
        <v>133</v>
      </c>
      <c r="B56" s="19" t="s">
        <v>134</v>
      </c>
      <c r="C56" s="18" t="s">
        <v>135</v>
      </c>
      <c r="D56" s="20" t="s">
        <v>4</v>
      </c>
      <c r="E56" s="21">
        <f t="shared" si="0"/>
        <v>28.330000000000002</v>
      </c>
      <c r="F56" s="21">
        <v>11.39</v>
      </c>
      <c r="G56" s="21">
        <v>11.86</v>
      </c>
      <c r="H56" s="21">
        <v>2.3199999999999998</v>
      </c>
      <c r="I56" s="21">
        <v>0</v>
      </c>
      <c r="J56" s="21">
        <v>1.1499999999999999</v>
      </c>
      <c r="K56" s="21">
        <v>0</v>
      </c>
      <c r="L56" s="21">
        <v>0.6</v>
      </c>
      <c r="M56" s="21">
        <v>1.01</v>
      </c>
      <c r="N56" s="21">
        <f t="shared" si="2"/>
        <v>5.0800000000000018</v>
      </c>
    </row>
    <row r="57" spans="1:14">
      <c r="A57" s="39" t="s">
        <v>136</v>
      </c>
      <c r="B57" s="19" t="s">
        <v>137</v>
      </c>
      <c r="C57" s="18" t="s">
        <v>138</v>
      </c>
      <c r="D57" s="20" t="s">
        <v>4</v>
      </c>
      <c r="E57" s="21">
        <f t="shared" si="0"/>
        <v>48.120000000000005</v>
      </c>
      <c r="F57" s="21">
        <v>18.93</v>
      </c>
      <c r="G57" s="21">
        <v>21.46</v>
      </c>
      <c r="H57" s="21">
        <v>4.7</v>
      </c>
      <c r="I57" s="21">
        <v>0</v>
      </c>
      <c r="J57" s="21">
        <v>0.81</v>
      </c>
      <c r="K57" s="21">
        <v>0</v>
      </c>
      <c r="L57" s="21">
        <v>1</v>
      </c>
      <c r="M57" s="21">
        <v>1.22</v>
      </c>
      <c r="N57" s="21">
        <f t="shared" si="2"/>
        <v>7.730000000000004</v>
      </c>
    </row>
    <row r="58" spans="1:14">
      <c r="A58" s="39" t="s">
        <v>139</v>
      </c>
      <c r="B58" s="19" t="s">
        <v>140</v>
      </c>
      <c r="C58" s="18" t="s">
        <v>141</v>
      </c>
      <c r="D58" s="20" t="s">
        <v>4</v>
      </c>
      <c r="E58" s="21">
        <f t="shared" si="0"/>
        <v>54.389999999999993</v>
      </c>
      <c r="F58" s="21">
        <v>19</v>
      </c>
      <c r="G58" s="21">
        <v>27.3</v>
      </c>
      <c r="H58" s="21">
        <v>2.04</v>
      </c>
      <c r="I58" s="21">
        <v>0</v>
      </c>
      <c r="J58" s="21">
        <v>2.09</v>
      </c>
      <c r="K58" s="21">
        <v>0</v>
      </c>
      <c r="L58" s="21">
        <v>1</v>
      </c>
      <c r="M58" s="21">
        <v>2.96</v>
      </c>
      <c r="N58" s="21">
        <f t="shared" si="2"/>
        <v>8.0899999999999928</v>
      </c>
    </row>
    <row r="59" spans="1:14">
      <c r="A59" s="39" t="s">
        <v>142</v>
      </c>
      <c r="B59" s="19" t="s">
        <v>143</v>
      </c>
      <c r="C59" s="18" t="s">
        <v>144</v>
      </c>
      <c r="D59" s="20" t="s">
        <v>4</v>
      </c>
      <c r="E59" s="21">
        <f t="shared" si="0"/>
        <v>19.88</v>
      </c>
      <c r="F59" s="21">
        <v>8.6</v>
      </c>
      <c r="G59" s="21">
        <v>6.66</v>
      </c>
      <c r="H59" s="21">
        <v>2.15</v>
      </c>
      <c r="I59" s="21">
        <v>0</v>
      </c>
      <c r="J59" s="21">
        <v>0</v>
      </c>
      <c r="K59" s="21">
        <v>0</v>
      </c>
      <c r="L59" s="21">
        <v>1.43</v>
      </c>
      <c r="M59" s="21">
        <v>1.04</v>
      </c>
      <c r="N59" s="21">
        <f t="shared" si="2"/>
        <v>4.6199999999999992</v>
      </c>
    </row>
    <row r="60" spans="1:14">
      <c r="A60" s="18" t="s">
        <v>145</v>
      </c>
      <c r="B60" s="19" t="s">
        <v>146</v>
      </c>
      <c r="C60" s="18" t="s">
        <v>147</v>
      </c>
      <c r="D60" s="20" t="s">
        <v>4</v>
      </c>
      <c r="E60" s="21">
        <f t="shared" si="0"/>
        <v>254.75</v>
      </c>
      <c r="F60" s="21">
        <v>129.09</v>
      </c>
      <c r="G60" s="21">
        <v>42.36</v>
      </c>
      <c r="H60" s="21">
        <v>51.03</v>
      </c>
      <c r="I60" s="21">
        <v>0</v>
      </c>
      <c r="J60" s="21">
        <v>9.18</v>
      </c>
      <c r="K60" s="21">
        <v>13.74</v>
      </c>
      <c r="L60" s="21">
        <v>9.35</v>
      </c>
      <c r="M60" s="21">
        <v>0</v>
      </c>
      <c r="N60" s="21">
        <f t="shared" si="2"/>
        <v>83.3</v>
      </c>
    </row>
    <row r="61" spans="1:14">
      <c r="A61" s="39" t="s">
        <v>148</v>
      </c>
      <c r="B61" s="19" t="s">
        <v>149</v>
      </c>
      <c r="C61" s="3" t="s">
        <v>150</v>
      </c>
      <c r="D61" s="20" t="s">
        <v>4</v>
      </c>
      <c r="E61" s="21">
        <f t="shared" si="0"/>
        <v>31.69</v>
      </c>
      <c r="F61" s="21">
        <v>15.2</v>
      </c>
      <c r="G61" s="21">
        <v>10.96</v>
      </c>
      <c r="H61" s="21">
        <v>1.79</v>
      </c>
      <c r="I61" s="21">
        <v>0</v>
      </c>
      <c r="J61" s="21">
        <v>1.08</v>
      </c>
      <c r="K61" s="21">
        <v>0</v>
      </c>
      <c r="L61" s="21">
        <v>0.94</v>
      </c>
      <c r="M61" s="21">
        <v>1.72</v>
      </c>
      <c r="N61" s="21">
        <f t="shared" si="2"/>
        <v>5.5300000000000011</v>
      </c>
    </row>
    <row r="62" spans="1:14">
      <c r="A62" s="39" t="s">
        <v>151</v>
      </c>
      <c r="B62" s="19" t="s">
        <v>151</v>
      </c>
      <c r="C62" s="18" t="s">
        <v>152</v>
      </c>
      <c r="D62" s="20" t="s">
        <v>4</v>
      </c>
      <c r="E62" s="21">
        <f t="shared" si="0"/>
        <v>48.42</v>
      </c>
      <c r="F62" s="21">
        <v>21.26</v>
      </c>
      <c r="G62" s="21">
        <v>19.03</v>
      </c>
      <c r="H62" s="21">
        <v>4.9400000000000004</v>
      </c>
      <c r="I62" s="21">
        <v>0</v>
      </c>
      <c r="J62" s="21">
        <v>2.19</v>
      </c>
      <c r="K62" s="21">
        <v>0</v>
      </c>
      <c r="L62" s="21">
        <v>1</v>
      </c>
      <c r="M62" s="21">
        <v>0</v>
      </c>
      <c r="N62" s="21">
        <f t="shared" si="2"/>
        <v>8.129999999999999</v>
      </c>
    </row>
    <row r="63" spans="1:14">
      <c r="A63" s="18" t="s">
        <v>153</v>
      </c>
      <c r="B63" s="19" t="s">
        <v>154</v>
      </c>
      <c r="C63" s="18" t="s">
        <v>155</v>
      </c>
      <c r="D63" s="20" t="s">
        <v>4</v>
      </c>
      <c r="E63" s="21">
        <f t="shared" si="0"/>
        <v>52.65</v>
      </c>
      <c r="F63" s="21">
        <v>31</v>
      </c>
      <c r="G63" s="21">
        <v>13.93</v>
      </c>
      <c r="H63" s="21">
        <v>3.28</v>
      </c>
      <c r="I63" s="21">
        <v>0</v>
      </c>
      <c r="J63" s="21">
        <v>1.62</v>
      </c>
      <c r="K63" s="21">
        <v>0</v>
      </c>
      <c r="L63" s="21">
        <v>1</v>
      </c>
      <c r="M63" s="21">
        <v>1.82</v>
      </c>
      <c r="N63" s="21">
        <f t="shared" si="2"/>
        <v>7.7199999999999989</v>
      </c>
    </row>
    <row r="64" spans="1:14">
      <c r="A64" s="18" t="s">
        <v>156</v>
      </c>
      <c r="B64" s="19" t="s">
        <v>157</v>
      </c>
      <c r="C64" s="18" t="s">
        <v>158</v>
      </c>
      <c r="D64" s="20" t="s">
        <v>4</v>
      </c>
      <c r="E64" s="21">
        <f t="shared" si="0"/>
        <v>31.689999999999998</v>
      </c>
      <c r="F64" s="21">
        <v>8</v>
      </c>
      <c r="G64" s="21">
        <v>16.05</v>
      </c>
      <c r="H64" s="21">
        <v>2.5</v>
      </c>
      <c r="I64" s="21">
        <v>0</v>
      </c>
      <c r="J64" s="21">
        <v>1.55</v>
      </c>
      <c r="K64" s="21">
        <v>0.95</v>
      </c>
      <c r="L64" s="21">
        <v>0.81</v>
      </c>
      <c r="M64" s="21">
        <v>1.83</v>
      </c>
      <c r="N64" s="21">
        <f t="shared" si="2"/>
        <v>7.639999999999997</v>
      </c>
    </row>
    <row r="65" spans="1:14">
      <c r="A65" s="39" t="s">
        <v>159</v>
      </c>
      <c r="B65" s="19" t="s">
        <v>159</v>
      </c>
      <c r="C65" s="18" t="s">
        <v>160</v>
      </c>
      <c r="D65" s="20" t="s">
        <v>4</v>
      </c>
      <c r="E65" s="21">
        <f t="shared" si="0"/>
        <v>51.4</v>
      </c>
      <c r="F65" s="21">
        <v>17.940000000000001</v>
      </c>
      <c r="G65" s="21">
        <v>24.73</v>
      </c>
      <c r="H65" s="21">
        <v>3.01</v>
      </c>
      <c r="I65" s="21">
        <v>0</v>
      </c>
      <c r="J65" s="21">
        <v>1.92</v>
      </c>
      <c r="K65" s="21">
        <v>0</v>
      </c>
      <c r="L65" s="21">
        <v>1</v>
      </c>
      <c r="M65" s="21">
        <v>2.8</v>
      </c>
      <c r="N65" s="21">
        <f t="shared" si="2"/>
        <v>8.7299999999999933</v>
      </c>
    </row>
    <row r="66" spans="1:14">
      <c r="A66" s="39"/>
      <c r="B66" s="19"/>
      <c r="C66" s="18"/>
      <c r="D66" s="20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>
      <c r="A67" s="39" t="s">
        <v>169</v>
      </c>
      <c r="B67" s="19" t="s">
        <v>170</v>
      </c>
      <c r="C67" s="18" t="s">
        <v>171</v>
      </c>
      <c r="D67" s="20" t="s">
        <v>3</v>
      </c>
      <c r="E67" s="21">
        <f t="shared" ref="E67:E101" si="3">SUM(F67:M67)</f>
        <v>44.24</v>
      </c>
      <c r="F67" s="21">
        <v>19.3</v>
      </c>
      <c r="G67" s="21">
        <v>14.65</v>
      </c>
      <c r="H67" s="21">
        <f>2.14+3.66</f>
        <v>5.8000000000000007</v>
      </c>
      <c r="I67" s="21">
        <v>0</v>
      </c>
      <c r="J67" s="21">
        <v>0.27</v>
      </c>
      <c r="K67" s="21">
        <v>0</v>
      </c>
      <c r="L67" s="21">
        <v>1.54</v>
      </c>
      <c r="M67" s="21">
        <v>2.68</v>
      </c>
      <c r="N67" s="21">
        <f t="shared" ref="N67:N101" si="4">E67-F67-G67</f>
        <v>10.290000000000001</v>
      </c>
    </row>
    <row r="68" spans="1:14">
      <c r="A68" s="39" t="s">
        <v>172</v>
      </c>
      <c r="B68" s="19" t="s">
        <v>172</v>
      </c>
      <c r="C68" s="18" t="s">
        <v>173</v>
      </c>
      <c r="D68" s="20" t="s">
        <v>3</v>
      </c>
      <c r="E68" s="21">
        <f t="shared" si="3"/>
        <v>186.04999999999998</v>
      </c>
      <c r="F68" s="21">
        <v>36.6</v>
      </c>
      <c r="G68" s="21">
        <v>119.1</v>
      </c>
      <c r="H68" s="21">
        <v>13.31</v>
      </c>
      <c r="I68" s="21">
        <v>0</v>
      </c>
      <c r="J68" s="21">
        <v>0</v>
      </c>
      <c r="K68" s="21">
        <v>5.0999999999999996</v>
      </c>
      <c r="L68" s="21">
        <v>5.77</v>
      </c>
      <c r="M68" s="21">
        <v>6.17</v>
      </c>
      <c r="N68" s="21">
        <f t="shared" si="4"/>
        <v>30.349999999999994</v>
      </c>
    </row>
    <row r="69" spans="1:14">
      <c r="A69" s="18" t="s">
        <v>174</v>
      </c>
      <c r="B69" s="19" t="s">
        <v>174</v>
      </c>
      <c r="C69" s="18" t="s">
        <v>175</v>
      </c>
      <c r="D69" s="20" t="s">
        <v>3</v>
      </c>
      <c r="E69" s="21">
        <f t="shared" si="3"/>
        <v>125.58000000000001</v>
      </c>
      <c r="F69" s="21">
        <v>35.71</v>
      </c>
      <c r="G69" s="21">
        <v>70.91</v>
      </c>
      <c r="H69" s="21">
        <v>2.97</v>
      </c>
      <c r="I69" s="21">
        <v>6.5</v>
      </c>
      <c r="J69" s="21">
        <v>2.98</v>
      </c>
      <c r="K69" s="21">
        <v>3.7</v>
      </c>
      <c r="L69" s="21">
        <v>2</v>
      </c>
      <c r="M69" s="21">
        <v>0.81</v>
      </c>
      <c r="N69" s="21">
        <f t="shared" si="4"/>
        <v>18.960000000000008</v>
      </c>
    </row>
    <row r="70" spans="1:14">
      <c r="A70" s="18" t="s">
        <v>176</v>
      </c>
      <c r="B70" s="19" t="s">
        <v>177</v>
      </c>
      <c r="C70" s="18" t="s">
        <v>178</v>
      </c>
      <c r="D70" s="20" t="s">
        <v>3</v>
      </c>
      <c r="E70" s="21">
        <f t="shared" si="3"/>
        <v>69.92</v>
      </c>
      <c r="F70" s="21">
        <v>31.42</v>
      </c>
      <c r="G70" s="21">
        <v>25.03</v>
      </c>
      <c r="H70" s="21">
        <v>7.28</v>
      </c>
      <c r="I70" s="21">
        <v>0</v>
      </c>
      <c r="J70" s="21">
        <v>2.57</v>
      </c>
      <c r="K70" s="21">
        <v>0</v>
      </c>
      <c r="L70" s="21">
        <v>2.08</v>
      </c>
      <c r="M70" s="21">
        <v>1.54</v>
      </c>
      <c r="N70" s="21">
        <f t="shared" si="4"/>
        <v>13.469999999999999</v>
      </c>
    </row>
    <row r="71" spans="1:14">
      <c r="A71" s="18" t="s">
        <v>179</v>
      </c>
      <c r="B71" s="19" t="s">
        <v>180</v>
      </c>
      <c r="C71" s="18" t="s">
        <v>181</v>
      </c>
      <c r="D71" s="20" t="s">
        <v>3</v>
      </c>
      <c r="E71" s="21">
        <f t="shared" si="3"/>
        <v>147.35999999999999</v>
      </c>
      <c r="F71" s="21">
        <v>28.99</v>
      </c>
      <c r="G71" s="21">
        <v>98.2</v>
      </c>
      <c r="H71" s="21">
        <v>6.85</v>
      </c>
      <c r="I71" s="21">
        <v>6.25</v>
      </c>
      <c r="J71" s="21">
        <v>0</v>
      </c>
      <c r="K71" s="21">
        <v>3.12</v>
      </c>
      <c r="L71" s="21">
        <v>3</v>
      </c>
      <c r="M71" s="21">
        <v>0.95</v>
      </c>
      <c r="N71" s="21">
        <f t="shared" si="4"/>
        <v>20.169999999999987</v>
      </c>
    </row>
    <row r="72" spans="1:14">
      <c r="A72" s="39" t="s">
        <v>182</v>
      </c>
      <c r="B72" s="19" t="s">
        <v>183</v>
      </c>
      <c r="C72" s="18" t="s">
        <v>184</v>
      </c>
      <c r="D72" s="20" t="s">
        <v>3</v>
      </c>
      <c r="E72" s="21">
        <f t="shared" si="3"/>
        <v>31.049999999999997</v>
      </c>
      <c r="F72" s="21">
        <v>14.36</v>
      </c>
      <c r="G72" s="21">
        <v>10.4</v>
      </c>
      <c r="H72" s="21">
        <v>2.04</v>
      </c>
      <c r="I72" s="21">
        <v>0</v>
      </c>
      <c r="J72" s="21">
        <v>1.08</v>
      </c>
      <c r="K72" s="21">
        <v>0.41</v>
      </c>
      <c r="L72" s="21">
        <v>1</v>
      </c>
      <c r="M72" s="21">
        <v>1.76</v>
      </c>
      <c r="N72" s="21">
        <f t="shared" si="4"/>
        <v>6.2899999999999974</v>
      </c>
    </row>
    <row r="73" spans="1:14">
      <c r="A73" s="39" t="s">
        <v>185</v>
      </c>
      <c r="B73" s="19" t="s">
        <v>185</v>
      </c>
      <c r="C73" s="18" t="s">
        <v>186</v>
      </c>
      <c r="D73" s="20" t="s">
        <v>3</v>
      </c>
      <c r="E73" s="21">
        <f t="shared" si="3"/>
        <v>58.260000000000005</v>
      </c>
      <c r="F73" s="21">
        <v>25</v>
      </c>
      <c r="G73" s="21">
        <v>15.07</v>
      </c>
      <c r="H73" s="21">
        <v>9.85</v>
      </c>
      <c r="I73" s="21">
        <v>0</v>
      </c>
      <c r="J73" s="21">
        <v>2.7</v>
      </c>
      <c r="K73" s="21">
        <v>1.21</v>
      </c>
      <c r="L73" s="21">
        <v>1</v>
      </c>
      <c r="M73" s="21">
        <v>3.43</v>
      </c>
      <c r="N73" s="21">
        <f t="shared" si="4"/>
        <v>18.190000000000005</v>
      </c>
    </row>
    <row r="74" spans="1:14">
      <c r="A74" s="39" t="s">
        <v>187</v>
      </c>
      <c r="B74" s="19" t="s">
        <v>188</v>
      </c>
      <c r="C74" s="18" t="s">
        <v>189</v>
      </c>
      <c r="D74" s="20" t="s">
        <v>3</v>
      </c>
      <c r="E74" s="21">
        <f t="shared" si="3"/>
        <v>6.6000000000000005</v>
      </c>
      <c r="F74" s="21">
        <v>2.6</v>
      </c>
      <c r="G74" s="21">
        <v>1.78</v>
      </c>
      <c r="H74" s="21">
        <v>0</v>
      </c>
      <c r="I74" s="21">
        <v>1</v>
      </c>
      <c r="J74" s="21">
        <v>0.27</v>
      </c>
      <c r="K74" s="21">
        <v>0.33</v>
      </c>
      <c r="L74" s="21">
        <v>0</v>
      </c>
      <c r="M74" s="21">
        <v>0.62</v>
      </c>
      <c r="N74" s="21">
        <f t="shared" si="4"/>
        <v>2.2199999999999998</v>
      </c>
    </row>
    <row r="75" spans="1:14">
      <c r="A75" s="39" t="s">
        <v>190</v>
      </c>
      <c r="B75" s="19" t="s">
        <v>191</v>
      </c>
      <c r="C75" s="18" t="s">
        <v>192</v>
      </c>
      <c r="D75" s="20" t="s">
        <v>3</v>
      </c>
      <c r="E75" s="21">
        <f t="shared" si="3"/>
        <v>48.510000000000005</v>
      </c>
      <c r="F75" s="21">
        <v>22.6</v>
      </c>
      <c r="G75" s="21">
        <v>17.940000000000001</v>
      </c>
      <c r="H75" s="21">
        <v>4.47</v>
      </c>
      <c r="I75" s="21">
        <v>0</v>
      </c>
      <c r="J75" s="21">
        <v>0</v>
      </c>
      <c r="K75" s="21">
        <v>0</v>
      </c>
      <c r="L75" s="21">
        <v>1</v>
      </c>
      <c r="M75" s="21">
        <v>2.5</v>
      </c>
      <c r="N75" s="21">
        <f t="shared" si="4"/>
        <v>7.9700000000000024</v>
      </c>
    </row>
    <row r="76" spans="1:14">
      <c r="A76" s="39" t="s">
        <v>193</v>
      </c>
      <c r="B76" s="19" t="s">
        <v>194</v>
      </c>
      <c r="C76" s="18" t="s">
        <v>195</v>
      </c>
      <c r="D76" s="20" t="s">
        <v>3</v>
      </c>
      <c r="E76" s="21">
        <f t="shared" si="3"/>
        <v>49.77</v>
      </c>
      <c r="F76" s="21">
        <v>17.16</v>
      </c>
      <c r="G76" s="21">
        <v>22.66</v>
      </c>
      <c r="H76" s="21">
        <v>3.13</v>
      </c>
      <c r="I76" s="21">
        <v>0</v>
      </c>
      <c r="J76" s="21">
        <v>2.57</v>
      </c>
      <c r="K76" s="21">
        <v>1.89</v>
      </c>
      <c r="L76" s="21">
        <v>1</v>
      </c>
      <c r="M76" s="21">
        <v>1.36</v>
      </c>
      <c r="N76" s="21">
        <f t="shared" si="4"/>
        <v>9.9499999999999993</v>
      </c>
    </row>
    <row r="77" spans="1:14">
      <c r="A77" s="39" t="s">
        <v>196</v>
      </c>
      <c r="B77" s="19" t="s">
        <v>197</v>
      </c>
      <c r="C77" s="18" t="s">
        <v>198</v>
      </c>
      <c r="D77" s="20" t="s">
        <v>3</v>
      </c>
      <c r="E77" s="21">
        <f t="shared" si="3"/>
        <v>37.749999999999993</v>
      </c>
      <c r="F77" s="21">
        <v>16.8</v>
      </c>
      <c r="G77" s="21">
        <v>12.45</v>
      </c>
      <c r="H77" s="21">
        <v>4.93</v>
      </c>
      <c r="I77" s="21">
        <v>0</v>
      </c>
      <c r="J77" s="21">
        <v>0.66</v>
      </c>
      <c r="K77" s="21">
        <v>0</v>
      </c>
      <c r="L77" s="21">
        <v>1</v>
      </c>
      <c r="M77" s="21">
        <v>1.91</v>
      </c>
      <c r="N77" s="21">
        <f t="shared" si="4"/>
        <v>8.4999999999999929</v>
      </c>
    </row>
    <row r="78" spans="1:14">
      <c r="A78" s="39" t="s">
        <v>199</v>
      </c>
      <c r="B78" s="19" t="s">
        <v>200</v>
      </c>
      <c r="C78" s="18" t="s">
        <v>201</v>
      </c>
      <c r="D78" s="20" t="s">
        <v>3</v>
      </c>
      <c r="E78" s="21">
        <f t="shared" si="3"/>
        <v>51.15</v>
      </c>
      <c r="F78" s="21">
        <v>20.98</v>
      </c>
      <c r="G78" s="21">
        <v>24.04</v>
      </c>
      <c r="H78" s="21">
        <v>2.89</v>
      </c>
      <c r="I78" s="21">
        <v>0</v>
      </c>
      <c r="J78" s="21">
        <v>0.88</v>
      </c>
      <c r="K78" s="21">
        <v>0</v>
      </c>
      <c r="L78" s="21">
        <v>1</v>
      </c>
      <c r="M78" s="21">
        <v>1.36</v>
      </c>
      <c r="N78" s="21">
        <f t="shared" si="4"/>
        <v>6.129999999999999</v>
      </c>
    </row>
    <row r="79" spans="1:14">
      <c r="A79" s="39" t="s">
        <v>202</v>
      </c>
      <c r="B79" s="19" t="s">
        <v>202</v>
      </c>
      <c r="C79" s="18" t="s">
        <v>203</v>
      </c>
      <c r="D79" s="20" t="s">
        <v>3</v>
      </c>
      <c r="E79" s="21">
        <f t="shared" si="3"/>
        <v>49.12</v>
      </c>
      <c r="F79" s="21">
        <v>21.89</v>
      </c>
      <c r="G79" s="21">
        <v>18.14</v>
      </c>
      <c r="H79" s="21">
        <v>3.22</v>
      </c>
      <c r="I79" s="21">
        <v>0</v>
      </c>
      <c r="J79" s="21">
        <v>2.57</v>
      </c>
      <c r="K79" s="21">
        <v>0</v>
      </c>
      <c r="L79" s="21">
        <v>1</v>
      </c>
      <c r="M79" s="21">
        <v>2.2999999999999998</v>
      </c>
      <c r="N79" s="21">
        <f t="shared" si="4"/>
        <v>9.0899999999999963</v>
      </c>
    </row>
    <row r="80" spans="1:14">
      <c r="A80" s="18" t="s">
        <v>204</v>
      </c>
      <c r="B80" s="19" t="s">
        <v>204</v>
      </c>
      <c r="C80" s="18" t="s">
        <v>205</v>
      </c>
      <c r="D80" s="20" t="s">
        <v>3</v>
      </c>
      <c r="E80" s="21">
        <f t="shared" si="3"/>
        <v>34.740000000000009</v>
      </c>
      <c r="F80" s="21">
        <v>16.28</v>
      </c>
      <c r="G80" s="21">
        <v>12.53</v>
      </c>
      <c r="H80" s="21">
        <v>2.66</v>
      </c>
      <c r="I80" s="21">
        <v>0</v>
      </c>
      <c r="J80" s="21">
        <v>0</v>
      </c>
      <c r="K80" s="21">
        <v>0</v>
      </c>
      <c r="L80" s="21">
        <v>0.68</v>
      </c>
      <c r="M80" s="21">
        <v>2.59</v>
      </c>
      <c r="N80" s="21">
        <f t="shared" si="4"/>
        <v>5.9300000000000086</v>
      </c>
    </row>
    <row r="81" spans="1:14">
      <c r="A81" s="39" t="s">
        <v>206</v>
      </c>
      <c r="B81" s="19" t="s">
        <v>206</v>
      </c>
      <c r="C81" s="18" t="s">
        <v>207</v>
      </c>
      <c r="D81" s="20" t="s">
        <v>3</v>
      </c>
      <c r="E81" s="21">
        <f t="shared" si="3"/>
        <v>23.189999999999998</v>
      </c>
      <c r="F81" s="21">
        <v>9.1999999999999993</v>
      </c>
      <c r="G81" s="21">
        <v>10.85</v>
      </c>
      <c r="H81" s="21">
        <v>0</v>
      </c>
      <c r="I81" s="21">
        <v>0</v>
      </c>
      <c r="J81" s="21">
        <v>0.64</v>
      </c>
      <c r="K81" s="21">
        <v>0</v>
      </c>
      <c r="L81" s="21">
        <v>1</v>
      </c>
      <c r="M81" s="21">
        <v>1.5</v>
      </c>
      <c r="N81" s="21">
        <f t="shared" si="4"/>
        <v>3.1399999999999988</v>
      </c>
    </row>
    <row r="82" spans="1:14">
      <c r="A82" s="18" t="s">
        <v>208</v>
      </c>
      <c r="B82" s="19" t="s">
        <v>209</v>
      </c>
      <c r="C82" s="18" t="s">
        <v>210</v>
      </c>
      <c r="D82" s="20" t="s">
        <v>3</v>
      </c>
      <c r="E82" s="21">
        <f t="shared" si="3"/>
        <v>9.41</v>
      </c>
      <c r="F82" s="21">
        <v>2</v>
      </c>
      <c r="G82" s="21">
        <v>6.41</v>
      </c>
      <c r="H82" s="21">
        <v>1</v>
      </c>
      <c r="I82" s="21"/>
      <c r="J82" s="21"/>
      <c r="K82" s="21"/>
      <c r="L82" s="21"/>
      <c r="M82" s="21"/>
      <c r="N82" s="21">
        <f t="shared" si="4"/>
        <v>1</v>
      </c>
    </row>
    <row r="83" spans="1:14">
      <c r="A83" s="39" t="s">
        <v>211</v>
      </c>
      <c r="B83" s="19" t="s">
        <v>211</v>
      </c>
      <c r="C83" s="18" t="s">
        <v>212</v>
      </c>
      <c r="D83" s="20" t="s">
        <v>3</v>
      </c>
      <c r="E83" s="21">
        <f t="shared" si="3"/>
        <v>49.29</v>
      </c>
      <c r="F83" s="21">
        <v>24.5</v>
      </c>
      <c r="G83" s="21">
        <v>17.190000000000001</v>
      </c>
      <c r="H83" s="21">
        <v>2.36</v>
      </c>
      <c r="I83" s="21">
        <v>0</v>
      </c>
      <c r="J83" s="21">
        <v>0</v>
      </c>
      <c r="K83" s="21">
        <v>0</v>
      </c>
      <c r="L83" s="21">
        <v>1.81</v>
      </c>
      <c r="M83" s="21">
        <v>3.43</v>
      </c>
      <c r="N83" s="21">
        <f t="shared" si="4"/>
        <v>7.5999999999999979</v>
      </c>
    </row>
    <row r="84" spans="1:14">
      <c r="A84" s="39" t="s">
        <v>213</v>
      </c>
      <c r="B84" s="19" t="s">
        <v>214</v>
      </c>
      <c r="C84" s="18" t="s">
        <v>215</v>
      </c>
      <c r="D84" s="20" t="s">
        <v>3</v>
      </c>
      <c r="E84" s="21">
        <f t="shared" si="3"/>
        <v>14.464300000000001</v>
      </c>
      <c r="F84" s="21">
        <v>6.7</v>
      </c>
      <c r="G84" s="21">
        <v>4.38</v>
      </c>
      <c r="H84" s="21">
        <v>1.88</v>
      </c>
      <c r="I84" s="21">
        <v>0</v>
      </c>
      <c r="J84" s="21">
        <v>0</v>
      </c>
      <c r="K84" s="21">
        <v>0</v>
      </c>
      <c r="L84" s="21">
        <v>0.82430000000000003</v>
      </c>
      <c r="M84" s="21">
        <v>0.68</v>
      </c>
      <c r="N84" s="21">
        <f t="shared" si="4"/>
        <v>3.3843000000000014</v>
      </c>
    </row>
    <row r="85" spans="1:14">
      <c r="A85" s="39" t="s">
        <v>216</v>
      </c>
      <c r="B85" s="19" t="s">
        <v>217</v>
      </c>
      <c r="C85" s="18" t="s">
        <v>218</v>
      </c>
      <c r="D85" s="20" t="s">
        <v>3</v>
      </c>
      <c r="E85" s="21">
        <f t="shared" si="3"/>
        <v>8.67</v>
      </c>
      <c r="F85" s="21">
        <v>3</v>
      </c>
      <c r="G85" s="21">
        <v>3.78</v>
      </c>
      <c r="H85" s="21">
        <v>1.89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f t="shared" si="4"/>
        <v>1.8900000000000001</v>
      </c>
    </row>
    <row r="86" spans="1:14">
      <c r="A86" s="39" t="s">
        <v>219</v>
      </c>
      <c r="B86" s="19" t="s">
        <v>220</v>
      </c>
      <c r="C86" s="18" t="s">
        <v>221</v>
      </c>
      <c r="D86" s="20" t="s">
        <v>3</v>
      </c>
      <c r="E86" s="21">
        <f t="shared" si="3"/>
        <v>5.98</v>
      </c>
      <c r="F86" s="21">
        <v>2.48</v>
      </c>
      <c r="G86" s="21">
        <v>3</v>
      </c>
      <c r="H86" s="21">
        <v>0.5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f t="shared" si="4"/>
        <v>0.50000000000000044</v>
      </c>
    </row>
    <row r="87" spans="1:14">
      <c r="A87" s="18" t="s">
        <v>222</v>
      </c>
      <c r="B87" s="19" t="s">
        <v>223</v>
      </c>
      <c r="C87" s="18" t="s">
        <v>224</v>
      </c>
      <c r="D87" s="20" t="s">
        <v>3</v>
      </c>
      <c r="E87" s="21">
        <f t="shared" si="3"/>
        <v>6.8400000000000007</v>
      </c>
      <c r="F87" s="21">
        <v>3.6</v>
      </c>
      <c r="G87" s="21">
        <v>1.87</v>
      </c>
      <c r="H87" s="21">
        <v>1.01</v>
      </c>
      <c r="I87" s="21">
        <v>0</v>
      </c>
      <c r="J87" s="21">
        <v>0.16</v>
      </c>
      <c r="K87" s="21">
        <v>0</v>
      </c>
      <c r="L87" s="21">
        <v>0</v>
      </c>
      <c r="M87" s="21">
        <v>0.2</v>
      </c>
      <c r="N87" s="21">
        <f t="shared" si="4"/>
        <v>1.3700000000000006</v>
      </c>
    </row>
    <row r="88" spans="1:14">
      <c r="A88" s="18" t="s">
        <v>225</v>
      </c>
      <c r="B88" s="19" t="s">
        <v>226</v>
      </c>
      <c r="C88" s="18" t="s">
        <v>227</v>
      </c>
      <c r="D88" s="20" t="s">
        <v>3</v>
      </c>
      <c r="E88" s="21">
        <f t="shared" si="3"/>
        <v>4.38</v>
      </c>
      <c r="F88" s="21">
        <v>2.2400000000000002</v>
      </c>
      <c r="G88" s="21">
        <v>1.4</v>
      </c>
      <c r="H88" s="21">
        <v>0.28000000000000003</v>
      </c>
      <c r="I88" s="21">
        <v>0</v>
      </c>
      <c r="J88" s="21">
        <v>0.17</v>
      </c>
      <c r="K88" s="21">
        <v>0</v>
      </c>
      <c r="L88" s="21">
        <v>0</v>
      </c>
      <c r="M88" s="21">
        <v>0.28999999999999998</v>
      </c>
      <c r="N88" s="21">
        <f t="shared" si="4"/>
        <v>0.73999999999999977</v>
      </c>
    </row>
    <row r="89" spans="1:14">
      <c r="A89" s="18" t="s">
        <v>228</v>
      </c>
      <c r="B89" s="19" t="s">
        <v>229</v>
      </c>
      <c r="C89" s="18" t="s">
        <v>230</v>
      </c>
      <c r="D89" s="20" t="s">
        <v>3</v>
      </c>
      <c r="E89" s="21">
        <f t="shared" si="3"/>
        <v>29.48</v>
      </c>
      <c r="F89" s="21">
        <v>6.77</v>
      </c>
      <c r="G89" s="21">
        <v>16.34</v>
      </c>
      <c r="H89" s="21">
        <v>2.81</v>
      </c>
      <c r="I89" s="21">
        <v>0</v>
      </c>
      <c r="J89" s="21">
        <v>0.67</v>
      </c>
      <c r="K89" s="21">
        <v>0.3</v>
      </c>
      <c r="L89" s="21">
        <v>1</v>
      </c>
      <c r="M89" s="21">
        <v>1.59</v>
      </c>
      <c r="N89" s="21">
        <f t="shared" si="4"/>
        <v>6.370000000000001</v>
      </c>
    </row>
    <row r="90" spans="1:14">
      <c r="A90" s="39" t="s">
        <v>231</v>
      </c>
      <c r="B90" s="19" t="s">
        <v>232</v>
      </c>
      <c r="C90" s="3" t="s">
        <v>233</v>
      </c>
      <c r="D90" s="20" t="s">
        <v>3</v>
      </c>
      <c r="E90" s="21">
        <f t="shared" si="3"/>
        <v>78.279999999999987</v>
      </c>
      <c r="F90" s="21">
        <v>38.4</v>
      </c>
      <c r="G90" s="21">
        <v>25.7</v>
      </c>
      <c r="H90" s="21">
        <v>6.46</v>
      </c>
      <c r="I90" s="21">
        <v>0</v>
      </c>
      <c r="J90" s="21">
        <v>3.16</v>
      </c>
      <c r="K90" s="21">
        <v>0</v>
      </c>
      <c r="L90" s="21">
        <v>1.68</v>
      </c>
      <c r="M90" s="21">
        <v>2.88</v>
      </c>
      <c r="N90" s="21">
        <f t="shared" si="4"/>
        <v>14.179999999999989</v>
      </c>
    </row>
    <row r="91" spans="1:14">
      <c r="A91" s="39" t="s">
        <v>234</v>
      </c>
      <c r="B91" s="19" t="s">
        <v>234</v>
      </c>
      <c r="C91" s="18" t="s">
        <v>235</v>
      </c>
      <c r="D91" s="20" t="s">
        <v>3</v>
      </c>
      <c r="E91" s="21">
        <f t="shared" si="3"/>
        <v>115.85999999999999</v>
      </c>
      <c r="F91" s="21">
        <v>41.82</v>
      </c>
      <c r="G91" s="21">
        <v>44.28</v>
      </c>
      <c r="H91" s="21">
        <v>5.28</v>
      </c>
      <c r="I91" s="21">
        <v>0</v>
      </c>
      <c r="J91" s="21">
        <v>3.99</v>
      </c>
      <c r="K91" s="21">
        <v>11.42</v>
      </c>
      <c r="L91" s="21">
        <v>2.89</v>
      </c>
      <c r="M91" s="21">
        <v>6.18</v>
      </c>
      <c r="N91" s="21">
        <f t="shared" si="4"/>
        <v>29.759999999999991</v>
      </c>
    </row>
    <row r="92" spans="1:14">
      <c r="A92" s="18" t="s">
        <v>236</v>
      </c>
      <c r="B92" s="19" t="s">
        <v>237</v>
      </c>
      <c r="C92" s="18" t="s">
        <v>238</v>
      </c>
      <c r="D92" s="20" t="s">
        <v>3</v>
      </c>
      <c r="E92" s="21">
        <f t="shared" si="3"/>
        <v>29.429999999999996</v>
      </c>
      <c r="F92" s="21">
        <v>12.04</v>
      </c>
      <c r="G92" s="21">
        <v>13.79</v>
      </c>
      <c r="H92" s="21">
        <v>2.04</v>
      </c>
      <c r="I92" s="21">
        <v>0</v>
      </c>
      <c r="J92" s="21">
        <v>0</v>
      </c>
      <c r="K92" s="21">
        <v>0</v>
      </c>
      <c r="L92" s="21">
        <v>1.56</v>
      </c>
      <c r="M92" s="21">
        <v>0</v>
      </c>
      <c r="N92" s="21">
        <f t="shared" si="4"/>
        <v>3.5999999999999979</v>
      </c>
    </row>
    <row r="93" spans="1:14">
      <c r="A93" s="18" t="s">
        <v>239</v>
      </c>
      <c r="B93" s="19" t="s">
        <v>239</v>
      </c>
      <c r="C93" s="18" t="s">
        <v>240</v>
      </c>
      <c r="D93" s="20" t="s">
        <v>3</v>
      </c>
      <c r="E93" s="21">
        <f t="shared" si="3"/>
        <v>6.6000000000000005</v>
      </c>
      <c r="F93" s="21">
        <v>2</v>
      </c>
      <c r="G93" s="21">
        <v>3.65</v>
      </c>
      <c r="H93" s="21">
        <v>0.28999999999999998</v>
      </c>
      <c r="I93" s="21">
        <v>0</v>
      </c>
      <c r="J93" s="21">
        <v>0.23</v>
      </c>
      <c r="K93" s="21">
        <v>0</v>
      </c>
      <c r="L93" s="21">
        <v>0</v>
      </c>
      <c r="M93" s="21">
        <v>0.43</v>
      </c>
      <c r="N93" s="21">
        <f t="shared" si="4"/>
        <v>0.95000000000000062</v>
      </c>
    </row>
    <row r="94" spans="1:14">
      <c r="A94" s="18" t="s">
        <v>241</v>
      </c>
      <c r="B94" s="19" t="s">
        <v>242</v>
      </c>
      <c r="C94" s="18" t="s">
        <v>243</v>
      </c>
      <c r="D94" s="20" t="s">
        <v>3</v>
      </c>
      <c r="E94" s="21">
        <f t="shared" si="3"/>
        <v>5.86</v>
      </c>
      <c r="F94" s="21">
        <v>2.2599999999999998</v>
      </c>
      <c r="G94" s="21">
        <v>2.86</v>
      </c>
      <c r="H94" s="21">
        <v>0.28000000000000003</v>
      </c>
      <c r="I94" s="21">
        <v>0</v>
      </c>
      <c r="J94" s="21">
        <v>0.23</v>
      </c>
      <c r="K94" s="21">
        <v>0</v>
      </c>
      <c r="L94" s="21">
        <v>0</v>
      </c>
      <c r="M94" s="21">
        <v>0.23</v>
      </c>
      <c r="N94" s="21">
        <f t="shared" si="4"/>
        <v>0.74000000000000066</v>
      </c>
    </row>
    <row r="95" spans="1:14">
      <c r="A95" s="39" t="s">
        <v>244</v>
      </c>
      <c r="B95" s="19" t="s">
        <v>245</v>
      </c>
      <c r="C95" s="18" t="s">
        <v>246</v>
      </c>
      <c r="D95" s="20" t="s">
        <v>3</v>
      </c>
      <c r="E95" s="21">
        <f t="shared" si="3"/>
        <v>46.330000000000005</v>
      </c>
      <c r="F95" s="21">
        <v>17.239999999999998</v>
      </c>
      <c r="G95" s="21">
        <v>18.34</v>
      </c>
      <c r="H95" s="21">
        <v>3.84</v>
      </c>
      <c r="I95" s="21">
        <v>0</v>
      </c>
      <c r="J95" s="21">
        <v>2.74</v>
      </c>
      <c r="K95" s="21">
        <v>0</v>
      </c>
      <c r="L95" s="21">
        <v>1.47</v>
      </c>
      <c r="M95" s="21">
        <v>2.7</v>
      </c>
      <c r="N95" s="21">
        <f t="shared" si="4"/>
        <v>10.750000000000007</v>
      </c>
    </row>
    <row r="96" spans="1:14">
      <c r="A96" s="18" t="s">
        <v>247</v>
      </c>
      <c r="B96" s="19" t="s">
        <v>248</v>
      </c>
      <c r="C96" s="18" t="s">
        <v>247</v>
      </c>
      <c r="D96" s="20" t="s">
        <v>3</v>
      </c>
      <c r="E96" s="21">
        <f t="shared" si="3"/>
        <v>51.300000000000004</v>
      </c>
      <c r="F96" s="21">
        <v>24.12</v>
      </c>
      <c r="G96" s="21">
        <v>14.22</v>
      </c>
      <c r="H96" s="21">
        <v>5.67</v>
      </c>
      <c r="I96" s="21">
        <v>0</v>
      </c>
      <c r="J96" s="21">
        <v>2.59</v>
      </c>
      <c r="K96" s="21">
        <v>2.62</v>
      </c>
      <c r="L96" s="21">
        <v>1</v>
      </c>
      <c r="M96" s="21">
        <v>1.08</v>
      </c>
      <c r="N96" s="21">
        <f t="shared" si="4"/>
        <v>12.960000000000003</v>
      </c>
    </row>
    <row r="97" spans="1:14">
      <c r="A97" s="18" t="s">
        <v>249</v>
      </c>
      <c r="B97" s="19" t="s">
        <v>250</v>
      </c>
      <c r="C97" s="18" t="s">
        <v>251</v>
      </c>
      <c r="D97" s="20" t="s">
        <v>3</v>
      </c>
      <c r="E97" s="21">
        <f t="shared" si="3"/>
        <v>6.22</v>
      </c>
      <c r="F97" s="21">
        <v>2.98</v>
      </c>
      <c r="G97" s="21">
        <v>2.35</v>
      </c>
      <c r="H97" s="21">
        <v>0.5</v>
      </c>
      <c r="I97" s="21">
        <v>0</v>
      </c>
      <c r="J97" s="21">
        <v>0</v>
      </c>
      <c r="K97" s="21">
        <v>0</v>
      </c>
      <c r="L97" s="21">
        <v>0</v>
      </c>
      <c r="M97" s="21">
        <v>0.39</v>
      </c>
      <c r="N97" s="21">
        <f t="shared" si="4"/>
        <v>0.88999999999999968</v>
      </c>
    </row>
    <row r="98" spans="1:14">
      <c r="A98" s="18" t="s">
        <v>252</v>
      </c>
      <c r="B98" s="19" t="s">
        <v>253</v>
      </c>
      <c r="C98" s="18" t="s">
        <v>254</v>
      </c>
      <c r="D98" s="20" t="s">
        <v>3</v>
      </c>
      <c r="E98" s="21">
        <f t="shared" si="3"/>
        <v>42.20000000000001</v>
      </c>
      <c r="F98" s="21">
        <v>18.100000000000001</v>
      </c>
      <c r="G98" s="21">
        <v>15.36</v>
      </c>
      <c r="H98" s="21">
        <v>4.82</v>
      </c>
      <c r="I98" s="21">
        <v>0</v>
      </c>
      <c r="J98" s="21">
        <v>0.81</v>
      </c>
      <c r="K98" s="21">
        <v>0</v>
      </c>
      <c r="L98" s="21">
        <v>1.84</v>
      </c>
      <c r="M98" s="21">
        <v>1.27</v>
      </c>
      <c r="N98" s="21">
        <f t="shared" si="4"/>
        <v>8.7400000000000091</v>
      </c>
    </row>
    <row r="99" spans="1:14">
      <c r="A99" s="18" t="s">
        <v>255</v>
      </c>
      <c r="B99" s="19" t="s">
        <v>255</v>
      </c>
      <c r="C99" s="18" t="s">
        <v>256</v>
      </c>
      <c r="D99" s="20" t="s">
        <v>3</v>
      </c>
      <c r="E99" s="21">
        <f t="shared" si="3"/>
        <v>43.220000000000006</v>
      </c>
      <c r="F99" s="21">
        <v>15.9</v>
      </c>
      <c r="G99" s="21">
        <v>18.760000000000002</v>
      </c>
      <c r="H99" s="21">
        <v>6.02</v>
      </c>
      <c r="I99" s="21">
        <v>0</v>
      </c>
      <c r="J99" s="21">
        <v>0</v>
      </c>
      <c r="K99" s="21">
        <v>0</v>
      </c>
      <c r="L99" s="21">
        <v>1</v>
      </c>
      <c r="M99" s="21">
        <v>1.54</v>
      </c>
      <c r="N99" s="21">
        <f t="shared" si="4"/>
        <v>8.5600000000000058</v>
      </c>
    </row>
    <row r="100" spans="1:14">
      <c r="A100" s="18" t="s">
        <v>257</v>
      </c>
      <c r="B100" s="19" t="s">
        <v>257</v>
      </c>
      <c r="C100" s="18" t="s">
        <v>258</v>
      </c>
      <c r="D100" s="20" t="s">
        <v>3</v>
      </c>
      <c r="E100" s="21">
        <f t="shared" si="3"/>
        <v>65.45</v>
      </c>
      <c r="F100" s="21">
        <v>27.5</v>
      </c>
      <c r="G100" s="21">
        <v>28.78</v>
      </c>
      <c r="H100" s="21">
        <v>3.99</v>
      </c>
      <c r="I100" s="21">
        <v>0</v>
      </c>
      <c r="J100" s="21">
        <v>2.0299999999999998</v>
      </c>
      <c r="K100" s="21">
        <v>1.93</v>
      </c>
      <c r="L100" s="21">
        <v>1.22</v>
      </c>
      <c r="M100" s="21">
        <v>0</v>
      </c>
      <c r="N100" s="21">
        <f t="shared" si="4"/>
        <v>9.1700000000000017</v>
      </c>
    </row>
    <row r="101" spans="1:14">
      <c r="A101" s="18" t="s">
        <v>259</v>
      </c>
      <c r="B101" s="19" t="s">
        <v>260</v>
      </c>
      <c r="C101" s="18" t="s">
        <v>261</v>
      </c>
      <c r="D101" s="20" t="s">
        <v>3</v>
      </c>
      <c r="E101" s="21">
        <f t="shared" si="3"/>
        <v>33.85</v>
      </c>
      <c r="F101" s="21">
        <v>6.5</v>
      </c>
      <c r="G101" s="21">
        <v>22.32</v>
      </c>
      <c r="H101" s="21">
        <v>2.29</v>
      </c>
      <c r="I101" s="21">
        <v>0</v>
      </c>
      <c r="J101" s="21">
        <v>0</v>
      </c>
      <c r="K101" s="21">
        <v>0</v>
      </c>
      <c r="L101" s="21">
        <v>0.89</v>
      </c>
      <c r="M101" s="21">
        <v>1.85</v>
      </c>
      <c r="N101" s="21">
        <f t="shared" si="4"/>
        <v>5.0300000000000011</v>
      </c>
    </row>
    <row r="102" spans="1:14">
      <c r="A102" s="18" t="s">
        <v>275</v>
      </c>
      <c r="B102" s="19"/>
      <c r="C102" s="18"/>
      <c r="D102" s="20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1:14" s="1" customFormat="1" ht="12">
      <c r="A103" s="2"/>
      <c r="B103" s="2"/>
      <c r="C103" s="2"/>
      <c r="D103" s="34" t="s">
        <v>5</v>
      </c>
      <c r="E103" s="35">
        <f t="shared" ref="E103:N103" si="5">SUM(E24:E102)</f>
        <v>3415.3223000000016</v>
      </c>
      <c r="F103" s="35">
        <f t="shared" si="5"/>
        <v>1364.2500000000002</v>
      </c>
      <c r="G103" s="35">
        <f t="shared" si="5"/>
        <v>1377.87</v>
      </c>
      <c r="H103" s="35">
        <f>SUM(H24:H102)</f>
        <v>293.94999999999993</v>
      </c>
      <c r="I103" s="35">
        <f t="shared" si="5"/>
        <v>35.92</v>
      </c>
      <c r="J103" s="35">
        <f t="shared" si="5"/>
        <v>81.279999999999987</v>
      </c>
      <c r="K103" s="35">
        <f t="shared" si="5"/>
        <v>62.449999999999989</v>
      </c>
      <c r="L103" s="35">
        <f t="shared" si="5"/>
        <v>90.234300000000005</v>
      </c>
      <c r="M103" s="35">
        <f t="shared" si="5"/>
        <v>109.36800000000005</v>
      </c>
      <c r="N103" s="35">
        <f t="shared" si="5"/>
        <v>673.20230000000049</v>
      </c>
    </row>
  </sheetData>
  <sheetProtection algorithmName="SHA-512" hashValue="dYA6H4Dqve0r1PEKU0dXIfr7KkFdnuhoaEBIEkNWKxAvhVSLNz/+AV8OAi0/heLuH0rekvdvHo8cCyJceSVUog==" saltValue="iF/7FIO1vyJZZy1AvkDc+g==" spinCount="100000" sheet="1" objects="1" scenarios="1"/>
  <autoFilter ref="A23:N103" xr:uid="{00000000-0009-0000-0000-000004000000}"/>
  <conditionalFormatting sqref="C24:C101">
    <cfRule type="duplicateValues" dxfId="10" priority="3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10D9-B519-485C-8C25-0FAEEFB79A5D}">
  <sheetPr codeName="Sheet3"/>
  <dimension ref="A1:AA179"/>
  <sheetViews>
    <sheetView showGridLines="0" zoomScaleNormal="100" workbookViewId="0">
      <pane ySplit="23" topLeftCell="A24" activePane="bottomLeft" state="frozen"/>
      <selection activeCell="A19" sqref="A19"/>
      <selection pane="bottomLeft" activeCell="A24" sqref="A24"/>
    </sheetView>
  </sheetViews>
  <sheetFormatPr defaultColWidth="8.88671875" defaultRowHeight="15"/>
  <cols>
    <col min="1" max="1" width="29.109375" style="3" bestFit="1" customWidth="1"/>
    <col min="2" max="2" width="18.5546875" style="2" hidden="1" customWidth="1"/>
    <col min="3" max="3" width="16.109375" style="2" hidden="1" customWidth="1"/>
    <col min="4" max="4" width="10.44140625" style="4" hidden="1" customWidth="1"/>
    <col min="5" max="6" width="10.44140625" style="4" customWidth="1"/>
    <col min="7" max="8" width="8.88671875" style="5" customWidth="1"/>
    <col min="9" max="9" width="9.5546875" style="5" customWidth="1"/>
    <col min="10" max="10" width="8.88671875" style="5"/>
    <col min="11" max="11" width="10.109375" style="5" customWidth="1"/>
    <col min="12" max="13" width="8.88671875" style="5" customWidth="1"/>
    <col min="14" max="14" width="9.44140625" style="5" customWidth="1"/>
    <col min="15" max="15" width="10.88671875" style="5" customWidth="1"/>
    <col min="16" max="16" width="8.88671875" style="5" customWidth="1"/>
    <col min="17" max="17" width="1.5546875" customWidth="1"/>
    <col min="18" max="19" width="0" style="5" hidden="1" customWidth="1"/>
    <col min="20" max="20" width="9.5546875" style="5" hidden="1" customWidth="1"/>
    <col min="21" max="21" width="0" style="5" hidden="1" customWidth="1"/>
    <col min="22" max="22" width="10.109375" style="5" hidden="1" customWidth="1"/>
    <col min="23" max="24" width="0" style="5" hidden="1" customWidth="1"/>
    <col min="25" max="25" width="9.44140625" style="5" hidden="1" customWidth="1"/>
    <col min="26" max="26" width="10.88671875" style="5" hidden="1" customWidth="1"/>
    <col min="27" max="27" width="0" style="5" hidden="1" customWidth="1"/>
    <col min="28" max="16384" width="8.88671875" style="3"/>
  </cols>
  <sheetData>
    <row r="1" spans="1:1">
      <c r="A1" s="1" t="s">
        <v>0</v>
      </c>
    </row>
    <row r="2" spans="1:1">
      <c r="A2" s="1" t="s">
        <v>276</v>
      </c>
    </row>
    <row r="3" spans="1:1" hidden="1"/>
    <row r="4" spans="1:1" hidden="1">
      <c r="A4" s="1" t="s">
        <v>2</v>
      </c>
    </row>
    <row r="5" spans="1:1" hidden="1">
      <c r="A5" s="1"/>
    </row>
    <row r="6" spans="1:1" hidden="1">
      <c r="A6" s="1"/>
    </row>
    <row r="7" spans="1:1" hidden="1">
      <c r="A7" s="1"/>
    </row>
    <row r="8" spans="1:1" hidden="1">
      <c r="A8" s="1"/>
    </row>
    <row r="9" spans="1:1" hidden="1">
      <c r="A9" s="1"/>
    </row>
    <row r="10" spans="1:1" hidden="1">
      <c r="A10" s="1"/>
    </row>
    <row r="11" spans="1:1" hidden="1">
      <c r="A11" s="1"/>
    </row>
    <row r="12" spans="1:1" hidden="1">
      <c r="A12" s="1"/>
    </row>
    <row r="13" spans="1:1" hidden="1">
      <c r="A13" s="1"/>
    </row>
    <row r="14" spans="1:1" hidden="1">
      <c r="A14" s="1"/>
    </row>
    <row r="15" spans="1:1" hidden="1">
      <c r="A15" s="1"/>
    </row>
    <row r="16" spans="1:1" hidden="1">
      <c r="A16" s="1"/>
    </row>
    <row r="17" spans="1:27" hidden="1">
      <c r="A17" s="1"/>
    </row>
    <row r="18" spans="1:27" hidden="1">
      <c r="A18" s="1"/>
    </row>
    <row r="19" spans="1:27">
      <c r="A19" s="1"/>
    </row>
    <row r="20" spans="1:27" ht="17.25">
      <c r="A20" s="38" t="s">
        <v>277</v>
      </c>
      <c r="G20" s="2">
        <f>COUNT(H23:H99)-1</f>
        <v>69</v>
      </c>
      <c r="H20" s="2"/>
      <c r="I20" s="2"/>
      <c r="J20" s="2"/>
      <c r="K20" s="2"/>
      <c r="L20" s="2"/>
      <c r="M20" s="2"/>
      <c r="N20" s="2"/>
      <c r="O20" s="2"/>
      <c r="P20" s="2"/>
      <c r="R20" s="2">
        <f>COUNT(S23:S99)-1</f>
        <v>69</v>
      </c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/>
      <c r="G21" s="2"/>
      <c r="H21" s="2"/>
      <c r="I21" s="2"/>
      <c r="J21" s="2"/>
      <c r="K21" s="2"/>
      <c r="L21" s="2"/>
      <c r="M21" s="2"/>
      <c r="N21" s="2"/>
      <c r="O21" s="2"/>
      <c r="P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5"/>
      <c r="G22" s="2"/>
      <c r="H22" s="100"/>
      <c r="I22" s="101"/>
      <c r="J22" s="101"/>
      <c r="K22" s="101"/>
      <c r="L22" s="101"/>
      <c r="M22" s="101"/>
      <c r="N22" s="101"/>
      <c r="O22" s="102"/>
      <c r="P22" s="2"/>
      <c r="R22" s="99" t="s">
        <v>278</v>
      </c>
      <c r="S22" s="99"/>
      <c r="T22" s="99"/>
      <c r="U22" s="99"/>
      <c r="V22" s="99"/>
      <c r="W22" s="99"/>
      <c r="X22" s="99"/>
      <c r="Y22" s="99"/>
      <c r="Z22" s="99"/>
      <c r="AA22" s="99"/>
    </row>
    <row r="23" spans="1:27" s="16" customFormat="1" ht="36">
      <c r="A23" s="8" t="s">
        <v>279</v>
      </c>
      <c r="B23" s="8" t="s">
        <v>7</v>
      </c>
      <c r="C23" s="8" t="s">
        <v>7</v>
      </c>
      <c r="D23" s="9" t="s">
        <v>8</v>
      </c>
      <c r="E23" s="9" t="s">
        <v>280</v>
      </c>
      <c r="F23" s="9" t="s">
        <v>281</v>
      </c>
      <c r="G23" s="10" t="s">
        <v>282</v>
      </c>
      <c r="H23" s="11" t="s">
        <v>283</v>
      </c>
      <c r="I23" s="12" t="s">
        <v>284</v>
      </c>
      <c r="J23" s="13" t="s">
        <v>285</v>
      </c>
      <c r="K23" s="14" t="s">
        <v>13</v>
      </c>
      <c r="L23" s="14" t="s">
        <v>14</v>
      </c>
      <c r="M23" s="14" t="s">
        <v>15</v>
      </c>
      <c r="N23" s="14" t="s">
        <v>16</v>
      </c>
      <c r="O23" s="14" t="s">
        <v>17</v>
      </c>
      <c r="P23" s="15" t="s">
        <v>286</v>
      </c>
      <c r="R23" s="10" t="s">
        <v>282</v>
      </c>
      <c r="S23" s="11" t="s">
        <v>283</v>
      </c>
      <c r="T23" s="12" t="s">
        <v>284</v>
      </c>
      <c r="U23" s="13" t="s">
        <v>285</v>
      </c>
      <c r="V23" s="14" t="s">
        <v>13</v>
      </c>
      <c r="W23" s="14" t="s">
        <v>14</v>
      </c>
      <c r="X23" s="14" t="s">
        <v>15</v>
      </c>
      <c r="Y23" s="14" t="s">
        <v>16</v>
      </c>
      <c r="Z23" s="14" t="s">
        <v>17</v>
      </c>
      <c r="AA23" s="15" t="s">
        <v>286</v>
      </c>
    </row>
    <row r="24" spans="1:27" ht="15.75">
      <c r="A24" s="18" t="s">
        <v>42</v>
      </c>
      <c r="B24" s="19" t="s">
        <v>43</v>
      </c>
      <c r="C24" s="18" t="s">
        <v>44</v>
      </c>
      <c r="D24" s="20" t="s">
        <v>4</v>
      </c>
      <c r="E24" s="40" t="s">
        <v>287</v>
      </c>
      <c r="F24" s="40" t="s">
        <v>287</v>
      </c>
      <c r="G24" s="21">
        <f t="shared" ref="G24:G65" si="0">SUM(H24:O24)</f>
        <v>30.674599999999998</v>
      </c>
      <c r="H24" s="21">
        <v>14.6</v>
      </c>
      <c r="I24" s="21">
        <v>11.35</v>
      </c>
      <c r="J24" s="21">
        <v>0</v>
      </c>
      <c r="K24" s="21">
        <v>1.65</v>
      </c>
      <c r="L24" s="21">
        <v>0</v>
      </c>
      <c r="M24" s="21">
        <v>0.34</v>
      </c>
      <c r="N24" s="21">
        <v>0.91</v>
      </c>
      <c r="O24" s="21">
        <v>1.8246</v>
      </c>
      <c r="P24" s="21">
        <f>G24-H24-I24</f>
        <v>4.724599999999997</v>
      </c>
      <c r="R24" s="21">
        <f t="shared" ref="R24:R65" si="1">SUM(S24:Z24)</f>
        <v>30.979999999999997</v>
      </c>
      <c r="S24" s="21">
        <v>14.6</v>
      </c>
      <c r="T24" s="21">
        <v>11.35</v>
      </c>
      <c r="U24" s="21">
        <v>0</v>
      </c>
      <c r="V24" s="21">
        <v>1.65</v>
      </c>
      <c r="W24" s="21">
        <v>0</v>
      </c>
      <c r="X24" s="21">
        <v>0.34</v>
      </c>
      <c r="Y24" s="21">
        <v>0.91</v>
      </c>
      <c r="Z24" s="21">
        <v>2.13</v>
      </c>
      <c r="AA24" s="21">
        <f>R24-S24-T24</f>
        <v>5.0299999999999958</v>
      </c>
    </row>
    <row r="25" spans="1:27" ht="15.75">
      <c r="A25" s="18" t="s">
        <v>45</v>
      </c>
      <c r="B25" s="19" t="s">
        <v>46</v>
      </c>
      <c r="C25" s="18" t="s">
        <v>47</v>
      </c>
      <c r="D25" s="20" t="s">
        <v>4</v>
      </c>
      <c r="E25" s="40" t="s">
        <v>287</v>
      </c>
      <c r="F25" s="20"/>
      <c r="G25" s="21">
        <f t="shared" si="0"/>
        <v>0</v>
      </c>
      <c r="H25" s="21" t="s">
        <v>288</v>
      </c>
      <c r="I25" s="21"/>
      <c r="J25" s="21"/>
      <c r="K25" s="21"/>
      <c r="L25" s="21"/>
      <c r="M25" s="21"/>
      <c r="N25" s="21"/>
      <c r="O25" s="21"/>
      <c r="P25" s="21" t="s">
        <v>274</v>
      </c>
      <c r="R25" s="21">
        <f t="shared" si="1"/>
        <v>0</v>
      </c>
      <c r="S25" s="21" t="s">
        <v>288</v>
      </c>
      <c r="T25" s="21"/>
      <c r="U25" s="21"/>
      <c r="V25" s="21"/>
      <c r="W25" s="21"/>
      <c r="X25" s="21"/>
      <c r="Y25" s="21"/>
      <c r="Z25" s="21"/>
      <c r="AA25" s="21" t="s">
        <v>274</v>
      </c>
    </row>
    <row r="26" spans="1:27" ht="15.75">
      <c r="A26" s="18" t="s">
        <v>48</v>
      </c>
      <c r="B26" s="19" t="s">
        <v>49</v>
      </c>
      <c r="C26" s="18" t="s">
        <v>50</v>
      </c>
      <c r="D26" s="20" t="s">
        <v>4</v>
      </c>
      <c r="E26" s="40" t="s">
        <v>287</v>
      </c>
      <c r="F26" s="40" t="s">
        <v>287</v>
      </c>
      <c r="G26" s="21">
        <f t="shared" si="0"/>
        <v>25.0322</v>
      </c>
      <c r="H26" s="21">
        <v>10.1</v>
      </c>
      <c r="I26" s="21">
        <v>10.74</v>
      </c>
      <c r="J26" s="21">
        <v>2.3041</v>
      </c>
      <c r="K26" s="21">
        <v>0</v>
      </c>
      <c r="L26" s="21">
        <v>0.22</v>
      </c>
      <c r="M26" s="21">
        <v>0.38</v>
      </c>
      <c r="N26" s="21">
        <v>0.68</v>
      </c>
      <c r="O26" s="21">
        <v>0.60809999999999997</v>
      </c>
      <c r="P26" s="21">
        <f t="shared" ref="P26:P32" si="2">G26-H26-I26</f>
        <v>4.1921999999999997</v>
      </c>
      <c r="R26" s="21">
        <f t="shared" si="1"/>
        <v>26.179999999999996</v>
      </c>
      <c r="S26" s="21">
        <v>11.1</v>
      </c>
      <c r="T26" s="21">
        <v>10.74</v>
      </c>
      <c r="U26" s="21">
        <v>2.2000000000000002</v>
      </c>
      <c r="V26" s="21">
        <v>0</v>
      </c>
      <c r="W26" s="21">
        <v>0.22</v>
      </c>
      <c r="X26" s="21">
        <v>0.38</v>
      </c>
      <c r="Y26" s="21">
        <v>0.68</v>
      </c>
      <c r="Z26" s="21">
        <v>0.86</v>
      </c>
      <c r="AA26" s="21">
        <f t="shared" ref="AA26:AA32" si="3">R26-S26-T26</f>
        <v>4.3399999999999963</v>
      </c>
    </row>
    <row r="27" spans="1:27" ht="15.75">
      <c r="A27" s="18" t="s">
        <v>51</v>
      </c>
      <c r="B27" s="19" t="s">
        <v>52</v>
      </c>
      <c r="C27" s="18" t="s">
        <v>53</v>
      </c>
      <c r="D27" s="20" t="s">
        <v>4</v>
      </c>
      <c r="E27" s="40" t="s">
        <v>287</v>
      </c>
      <c r="F27" s="40" t="s">
        <v>287</v>
      </c>
      <c r="G27" s="21">
        <f t="shared" si="0"/>
        <v>33.147800000000004</v>
      </c>
      <c r="H27" s="21">
        <v>13.13</v>
      </c>
      <c r="I27" s="21">
        <v>15.3078</v>
      </c>
      <c r="J27" s="21">
        <v>2.12</v>
      </c>
      <c r="K27" s="21">
        <v>0</v>
      </c>
      <c r="L27" s="21">
        <v>1.59</v>
      </c>
      <c r="M27" s="21">
        <v>0</v>
      </c>
      <c r="N27" s="21">
        <v>1</v>
      </c>
      <c r="O27" s="21">
        <v>0</v>
      </c>
      <c r="P27" s="21">
        <f t="shared" si="2"/>
        <v>4.7100000000000009</v>
      </c>
      <c r="R27" s="21">
        <f t="shared" si="1"/>
        <v>35.71</v>
      </c>
      <c r="S27" s="21">
        <v>13.13</v>
      </c>
      <c r="T27" s="21">
        <v>16.690000000000001</v>
      </c>
      <c r="U27" s="21">
        <v>2.12</v>
      </c>
      <c r="V27" s="21">
        <v>0</v>
      </c>
      <c r="W27" s="21">
        <v>1.59</v>
      </c>
      <c r="X27" s="21">
        <v>0</v>
      </c>
      <c r="Y27" s="21">
        <v>1</v>
      </c>
      <c r="Z27" s="21">
        <v>1.18</v>
      </c>
      <c r="AA27" s="21">
        <f t="shared" si="3"/>
        <v>5.889999999999997</v>
      </c>
    </row>
    <row r="28" spans="1:27" ht="15.75">
      <c r="A28" s="18" t="s">
        <v>54</v>
      </c>
      <c r="B28" s="19" t="s">
        <v>55</v>
      </c>
      <c r="C28" s="18" t="s">
        <v>56</v>
      </c>
      <c r="D28" s="20" t="s">
        <v>4</v>
      </c>
      <c r="E28" s="40" t="s">
        <v>287</v>
      </c>
      <c r="F28" s="40" t="s">
        <v>287</v>
      </c>
      <c r="G28" s="21">
        <f t="shared" si="0"/>
        <v>12.583599999999999</v>
      </c>
      <c r="H28" s="21">
        <v>5.8</v>
      </c>
      <c r="I28" s="21">
        <v>4.3647999999999998</v>
      </c>
      <c r="J28" s="21">
        <v>0.87839999999999996</v>
      </c>
      <c r="K28" s="21">
        <v>0</v>
      </c>
      <c r="L28" s="21">
        <v>0.79720000000000002</v>
      </c>
      <c r="M28" s="21">
        <v>0</v>
      </c>
      <c r="N28" s="21">
        <v>0</v>
      </c>
      <c r="O28" s="21">
        <v>0.74319999999999997</v>
      </c>
      <c r="P28" s="21">
        <f t="shared" si="2"/>
        <v>2.4187999999999992</v>
      </c>
      <c r="R28" s="21">
        <f t="shared" si="1"/>
        <v>12.98</v>
      </c>
      <c r="S28" s="21">
        <v>6.4</v>
      </c>
      <c r="T28" s="21">
        <v>4.05</v>
      </c>
      <c r="U28" s="21">
        <v>0.88</v>
      </c>
      <c r="V28" s="21">
        <v>0</v>
      </c>
      <c r="W28" s="21">
        <v>0.8</v>
      </c>
      <c r="X28" s="21">
        <v>0</v>
      </c>
      <c r="Y28" s="21">
        <v>0</v>
      </c>
      <c r="Z28" s="21">
        <v>0.85</v>
      </c>
      <c r="AA28" s="21">
        <f t="shared" si="3"/>
        <v>2.5300000000000002</v>
      </c>
    </row>
    <row r="29" spans="1:27" ht="15.75">
      <c r="A29" s="18" t="s">
        <v>57</v>
      </c>
      <c r="B29" s="19" t="s">
        <v>57</v>
      </c>
      <c r="C29" s="18" t="s">
        <v>58</v>
      </c>
      <c r="D29" s="20" t="s">
        <v>4</v>
      </c>
      <c r="E29" s="40" t="s">
        <v>287</v>
      </c>
      <c r="F29" s="40" t="s">
        <v>287</v>
      </c>
      <c r="G29" s="21">
        <f t="shared" si="0"/>
        <v>32.781100000000002</v>
      </c>
      <c r="H29" s="21">
        <v>15.9</v>
      </c>
      <c r="I29" s="21">
        <v>12.8</v>
      </c>
      <c r="J29" s="21">
        <v>2.8784000000000001</v>
      </c>
      <c r="K29" s="21">
        <v>0</v>
      </c>
      <c r="L29" s="21">
        <v>0</v>
      </c>
      <c r="M29" s="21">
        <v>0</v>
      </c>
      <c r="N29" s="21">
        <v>1.2027000000000001</v>
      </c>
      <c r="O29" s="21">
        <v>0</v>
      </c>
      <c r="P29" s="21">
        <f t="shared" si="2"/>
        <v>4.0811000000000028</v>
      </c>
      <c r="R29" s="21">
        <f t="shared" si="1"/>
        <v>33.970000000000006</v>
      </c>
      <c r="S29" s="21">
        <v>17.600000000000001</v>
      </c>
      <c r="T29" s="21">
        <v>11.8</v>
      </c>
      <c r="U29" s="21">
        <v>3.37</v>
      </c>
      <c r="V29" s="21">
        <v>0</v>
      </c>
      <c r="W29" s="21">
        <v>0</v>
      </c>
      <c r="X29" s="21">
        <v>0</v>
      </c>
      <c r="Y29" s="21">
        <v>1.2</v>
      </c>
      <c r="Z29" s="21">
        <v>0</v>
      </c>
      <c r="AA29" s="21">
        <f t="shared" si="3"/>
        <v>4.5700000000000038</v>
      </c>
    </row>
    <row r="30" spans="1:27" ht="15.75">
      <c r="A30" s="18" t="s">
        <v>59</v>
      </c>
      <c r="B30" s="19" t="s">
        <v>59</v>
      </c>
      <c r="C30" s="18" t="s">
        <v>60</v>
      </c>
      <c r="D30" s="20" t="s">
        <v>4</v>
      </c>
      <c r="E30" s="40" t="s">
        <v>287</v>
      </c>
      <c r="F30" s="40" t="s">
        <v>287</v>
      </c>
      <c r="G30" s="21">
        <f t="shared" si="0"/>
        <v>123.66</v>
      </c>
      <c r="H30" s="21">
        <v>63.8</v>
      </c>
      <c r="I30" s="21">
        <v>43.51</v>
      </c>
      <c r="J30" s="21">
        <v>7.16</v>
      </c>
      <c r="K30" s="21">
        <v>0</v>
      </c>
      <c r="L30" s="21">
        <v>0</v>
      </c>
      <c r="M30" s="21">
        <v>0</v>
      </c>
      <c r="N30" s="21">
        <v>2</v>
      </c>
      <c r="O30" s="21">
        <v>7.19</v>
      </c>
      <c r="P30" s="21">
        <f t="shared" si="2"/>
        <v>16.350000000000001</v>
      </c>
      <c r="R30" s="21">
        <f t="shared" si="1"/>
        <v>127.63999999999999</v>
      </c>
      <c r="S30" s="21">
        <v>66.819999999999993</v>
      </c>
      <c r="T30" s="21">
        <v>43.32</v>
      </c>
      <c r="U30" s="21">
        <v>6.89</v>
      </c>
      <c r="V30" s="21">
        <v>0</v>
      </c>
      <c r="W30" s="21">
        <v>0</v>
      </c>
      <c r="X30" s="21">
        <v>0</v>
      </c>
      <c r="Y30" s="21">
        <v>2</v>
      </c>
      <c r="Z30" s="21">
        <v>8.61</v>
      </c>
      <c r="AA30" s="21">
        <f t="shared" si="3"/>
        <v>17.499999999999993</v>
      </c>
    </row>
    <row r="31" spans="1:27" ht="15.75">
      <c r="A31" s="18" t="s">
        <v>61</v>
      </c>
      <c r="B31" s="19" t="s">
        <v>62</v>
      </c>
      <c r="C31" s="18" t="s">
        <v>63</v>
      </c>
      <c r="D31" s="20" t="s">
        <v>4</v>
      </c>
      <c r="E31" s="40" t="s">
        <v>287</v>
      </c>
      <c r="F31" s="40" t="s">
        <v>287</v>
      </c>
      <c r="G31" s="21">
        <f t="shared" si="0"/>
        <v>54.359300000000005</v>
      </c>
      <c r="H31" s="21">
        <v>25.22</v>
      </c>
      <c r="I31" s="21">
        <v>18.510000000000002</v>
      </c>
      <c r="J31" s="21">
        <v>3.45</v>
      </c>
      <c r="K31" s="21">
        <v>0</v>
      </c>
      <c r="L31" s="21">
        <v>2.87</v>
      </c>
      <c r="M31" s="21">
        <v>0.77</v>
      </c>
      <c r="N31" s="21">
        <v>1</v>
      </c>
      <c r="O31" s="21">
        <v>2.5392999999999999</v>
      </c>
      <c r="P31" s="21">
        <f t="shared" si="2"/>
        <v>10.629300000000004</v>
      </c>
      <c r="R31" s="21">
        <f t="shared" si="1"/>
        <v>52.080000000000005</v>
      </c>
      <c r="S31" s="21">
        <v>25.22</v>
      </c>
      <c r="T31" s="21">
        <v>18.510000000000002</v>
      </c>
      <c r="U31" s="21">
        <v>3.45</v>
      </c>
      <c r="V31" s="21">
        <v>0</v>
      </c>
      <c r="W31" s="21">
        <v>2.87</v>
      </c>
      <c r="X31" s="21">
        <v>0.77</v>
      </c>
      <c r="Y31" s="21">
        <v>1</v>
      </c>
      <c r="Z31" s="21">
        <v>0.26</v>
      </c>
      <c r="AA31" s="21">
        <f t="shared" si="3"/>
        <v>8.350000000000005</v>
      </c>
    </row>
    <row r="32" spans="1:27" ht="15.75">
      <c r="A32" s="18" t="s">
        <v>64</v>
      </c>
      <c r="B32" s="19" t="s">
        <v>65</v>
      </c>
      <c r="C32" s="18" t="s">
        <v>66</v>
      </c>
      <c r="D32" s="20" t="s">
        <v>4</v>
      </c>
      <c r="E32" s="40" t="s">
        <v>287</v>
      </c>
      <c r="F32" s="40" t="s">
        <v>287</v>
      </c>
      <c r="G32" s="21">
        <f t="shared" si="0"/>
        <v>13.859500000000001</v>
      </c>
      <c r="H32" s="21">
        <v>5.3</v>
      </c>
      <c r="I32" s="21">
        <v>5.98</v>
      </c>
      <c r="J32" s="21">
        <v>0.75949999999999995</v>
      </c>
      <c r="K32" s="21">
        <v>0</v>
      </c>
      <c r="L32" s="21">
        <v>0.74</v>
      </c>
      <c r="M32" s="21">
        <v>0</v>
      </c>
      <c r="N32" s="21">
        <v>0.4</v>
      </c>
      <c r="O32" s="21">
        <v>0.68</v>
      </c>
      <c r="P32" s="21">
        <f t="shared" si="2"/>
        <v>2.5794999999999995</v>
      </c>
      <c r="R32" s="21">
        <f t="shared" si="1"/>
        <v>13.900000000000002</v>
      </c>
      <c r="S32" s="21">
        <v>5.3</v>
      </c>
      <c r="T32" s="21">
        <v>5.98</v>
      </c>
      <c r="U32" s="21">
        <v>0.8</v>
      </c>
      <c r="V32" s="21">
        <v>0</v>
      </c>
      <c r="W32" s="21">
        <v>0.74</v>
      </c>
      <c r="X32" s="21">
        <v>0</v>
      </c>
      <c r="Y32" s="21">
        <v>0.4</v>
      </c>
      <c r="Z32" s="21">
        <v>0.68</v>
      </c>
      <c r="AA32" s="21">
        <f t="shared" si="3"/>
        <v>2.620000000000001</v>
      </c>
    </row>
    <row r="33" spans="1:27">
      <c r="A33" s="18" t="s">
        <v>67</v>
      </c>
      <c r="B33" s="19" t="s">
        <v>68</v>
      </c>
      <c r="C33" s="18" t="s">
        <v>69</v>
      </c>
      <c r="D33" s="20" t="s">
        <v>4</v>
      </c>
      <c r="E33" s="20"/>
      <c r="F33" s="20"/>
      <c r="G33" s="21">
        <f t="shared" si="0"/>
        <v>0</v>
      </c>
      <c r="H33" s="21" t="s">
        <v>273</v>
      </c>
      <c r="I33" s="21"/>
      <c r="J33" s="21"/>
      <c r="K33" s="21"/>
      <c r="L33" s="21"/>
      <c r="M33" s="21"/>
      <c r="N33" s="21"/>
      <c r="O33" s="21"/>
      <c r="P33" s="21" t="s">
        <v>274</v>
      </c>
      <c r="R33" s="21">
        <f t="shared" si="1"/>
        <v>0</v>
      </c>
      <c r="S33" s="21" t="s">
        <v>273</v>
      </c>
      <c r="T33" s="21"/>
      <c r="U33" s="21"/>
      <c r="V33" s="21"/>
      <c r="W33" s="21"/>
      <c r="X33" s="21"/>
      <c r="Y33" s="21"/>
      <c r="Z33" s="21"/>
      <c r="AA33" s="21" t="s">
        <v>274</v>
      </c>
    </row>
    <row r="34" spans="1:27" ht="15.75">
      <c r="A34" s="18" t="s">
        <v>70</v>
      </c>
      <c r="B34" s="19" t="s">
        <v>71</v>
      </c>
      <c r="C34" s="18" t="s">
        <v>72</v>
      </c>
      <c r="D34" s="20" t="s">
        <v>4</v>
      </c>
      <c r="E34" s="40" t="s">
        <v>287</v>
      </c>
      <c r="F34" s="40" t="s">
        <v>287</v>
      </c>
      <c r="G34" s="21">
        <f t="shared" si="0"/>
        <v>46.800000000000011</v>
      </c>
      <c r="H34" s="21">
        <v>20</v>
      </c>
      <c r="I34" s="21">
        <v>19.62</v>
      </c>
      <c r="J34" s="21">
        <v>4.09</v>
      </c>
      <c r="K34" s="21">
        <v>0</v>
      </c>
      <c r="L34" s="21">
        <v>0.27</v>
      </c>
      <c r="M34" s="21">
        <v>0.3</v>
      </c>
      <c r="N34" s="21">
        <v>1</v>
      </c>
      <c r="O34" s="21">
        <v>1.52</v>
      </c>
      <c r="P34" s="21">
        <f t="shared" ref="P34:P43" si="4">G34-H34-I34</f>
        <v>7.1800000000000104</v>
      </c>
      <c r="R34" s="21">
        <f t="shared" si="1"/>
        <v>46.800000000000011</v>
      </c>
      <c r="S34" s="21">
        <v>20</v>
      </c>
      <c r="T34" s="21">
        <v>19.62</v>
      </c>
      <c r="U34" s="21">
        <v>4.09</v>
      </c>
      <c r="V34" s="21">
        <v>0</v>
      </c>
      <c r="W34" s="21">
        <v>0.27</v>
      </c>
      <c r="X34" s="21">
        <v>0.3</v>
      </c>
      <c r="Y34" s="21">
        <v>1</v>
      </c>
      <c r="Z34" s="21">
        <v>1.52</v>
      </c>
      <c r="AA34" s="21">
        <f t="shared" ref="AA34:AA43" si="5">R34-S34-T34</f>
        <v>7.1800000000000104</v>
      </c>
    </row>
    <row r="35" spans="1:27" ht="15.75">
      <c r="A35" s="18" t="s">
        <v>73</v>
      </c>
      <c r="B35" s="19" t="s">
        <v>74</v>
      </c>
      <c r="C35" s="18" t="s">
        <v>75</v>
      </c>
      <c r="D35" s="20" t="s">
        <v>4</v>
      </c>
      <c r="E35" s="40" t="s">
        <v>287</v>
      </c>
      <c r="F35" s="40" t="s">
        <v>287</v>
      </c>
      <c r="G35" s="21">
        <f t="shared" si="0"/>
        <v>19.072299999999998</v>
      </c>
      <c r="H35" s="21">
        <v>7.0266999999999999</v>
      </c>
      <c r="I35" s="21">
        <v>7.1825999999999999</v>
      </c>
      <c r="J35" s="21">
        <v>2.2972999999999999</v>
      </c>
      <c r="K35" s="21">
        <v>0</v>
      </c>
      <c r="L35" s="21">
        <v>1.1000000000000001</v>
      </c>
      <c r="M35" s="21">
        <v>0</v>
      </c>
      <c r="N35" s="21">
        <v>0.79</v>
      </c>
      <c r="O35" s="21">
        <v>0.67569999999999997</v>
      </c>
      <c r="P35" s="21">
        <f t="shared" si="4"/>
        <v>4.8629999999999987</v>
      </c>
      <c r="R35" s="21">
        <f t="shared" si="1"/>
        <v>20.71</v>
      </c>
      <c r="S35" s="21">
        <v>8.6999999999999993</v>
      </c>
      <c r="T35" s="21">
        <v>6.82</v>
      </c>
      <c r="U35" s="21">
        <v>2.35</v>
      </c>
      <c r="V35" s="21">
        <v>0</v>
      </c>
      <c r="W35" s="21">
        <v>1.1000000000000001</v>
      </c>
      <c r="X35" s="21">
        <v>0</v>
      </c>
      <c r="Y35" s="21">
        <v>0.79</v>
      </c>
      <c r="Z35" s="21">
        <v>0.95</v>
      </c>
      <c r="AA35" s="21">
        <f t="shared" si="5"/>
        <v>5.1900000000000013</v>
      </c>
    </row>
    <row r="36" spans="1:27" ht="15.75">
      <c r="A36" s="18" t="s">
        <v>76</v>
      </c>
      <c r="B36" s="19" t="s">
        <v>76</v>
      </c>
      <c r="C36" s="18" t="s">
        <v>77</v>
      </c>
      <c r="D36" s="20" t="s">
        <v>4</v>
      </c>
      <c r="E36" s="40" t="s">
        <v>287</v>
      </c>
      <c r="F36" s="40" t="s">
        <v>287</v>
      </c>
      <c r="G36" s="21">
        <f t="shared" si="0"/>
        <v>39.930000000000007</v>
      </c>
      <c r="H36" s="21">
        <v>18</v>
      </c>
      <c r="I36" s="21">
        <v>14.73</v>
      </c>
      <c r="J36" s="21">
        <v>3.68</v>
      </c>
      <c r="K36" s="21">
        <v>0</v>
      </c>
      <c r="L36" s="21">
        <v>1.7</v>
      </c>
      <c r="M36" s="21">
        <v>0</v>
      </c>
      <c r="N36" s="21">
        <v>1</v>
      </c>
      <c r="O36" s="21">
        <v>0.82</v>
      </c>
      <c r="P36" s="21">
        <f t="shared" si="4"/>
        <v>7.2000000000000064</v>
      </c>
      <c r="R36" s="21">
        <f t="shared" si="1"/>
        <v>39.930000000000007</v>
      </c>
      <c r="S36" s="21">
        <v>18</v>
      </c>
      <c r="T36" s="21">
        <v>14.73</v>
      </c>
      <c r="U36" s="21">
        <v>3.68</v>
      </c>
      <c r="V36" s="21">
        <v>0</v>
      </c>
      <c r="W36" s="21">
        <v>1.7</v>
      </c>
      <c r="X36" s="21">
        <v>0</v>
      </c>
      <c r="Y36" s="21">
        <v>1</v>
      </c>
      <c r="Z36" s="21">
        <v>0.82</v>
      </c>
      <c r="AA36" s="21">
        <f t="shared" si="5"/>
        <v>7.2000000000000064</v>
      </c>
    </row>
    <row r="37" spans="1:27" ht="15.75">
      <c r="A37" s="18" t="s">
        <v>78</v>
      </c>
      <c r="B37" s="19" t="s">
        <v>79</v>
      </c>
      <c r="C37" s="18" t="s">
        <v>80</v>
      </c>
      <c r="D37" s="20" t="s">
        <v>4</v>
      </c>
      <c r="E37" s="40" t="s">
        <v>287</v>
      </c>
      <c r="F37" s="40" t="s">
        <v>287</v>
      </c>
      <c r="G37" s="21">
        <f t="shared" si="0"/>
        <v>50.040000000000006</v>
      </c>
      <c r="H37" s="21">
        <v>20.34</v>
      </c>
      <c r="I37" s="21">
        <v>16.510000000000002</v>
      </c>
      <c r="J37" s="21">
        <v>5.55</v>
      </c>
      <c r="K37" s="21">
        <v>0</v>
      </c>
      <c r="L37" s="21">
        <v>2.0299999999999998</v>
      </c>
      <c r="M37" s="21">
        <v>0</v>
      </c>
      <c r="N37" s="21">
        <v>0.95</v>
      </c>
      <c r="O37" s="21">
        <v>4.66</v>
      </c>
      <c r="P37" s="21">
        <f t="shared" si="4"/>
        <v>13.190000000000005</v>
      </c>
      <c r="R37" s="21">
        <f t="shared" si="1"/>
        <v>50.040000000000006</v>
      </c>
      <c r="S37" s="21">
        <v>20.34</v>
      </c>
      <c r="T37" s="21">
        <v>16.510000000000002</v>
      </c>
      <c r="U37" s="21">
        <v>5.55</v>
      </c>
      <c r="V37" s="21">
        <v>0</v>
      </c>
      <c r="W37" s="21">
        <v>2.0299999999999998</v>
      </c>
      <c r="X37" s="21">
        <v>0</v>
      </c>
      <c r="Y37" s="21">
        <v>0.95</v>
      </c>
      <c r="Z37" s="21">
        <v>4.66</v>
      </c>
      <c r="AA37" s="21">
        <f t="shared" si="5"/>
        <v>13.190000000000005</v>
      </c>
    </row>
    <row r="38" spans="1:27" ht="15.75">
      <c r="A38" s="18" t="s">
        <v>81</v>
      </c>
      <c r="B38" s="19" t="s">
        <v>82</v>
      </c>
      <c r="C38" s="18" t="s">
        <v>83</v>
      </c>
      <c r="D38" s="20" t="s">
        <v>4</v>
      </c>
      <c r="E38" s="40" t="s">
        <v>287</v>
      </c>
      <c r="F38" s="40" t="s">
        <v>287</v>
      </c>
      <c r="G38" s="21">
        <f t="shared" si="0"/>
        <v>22.07</v>
      </c>
      <c r="H38" s="21">
        <v>8.6999999999999993</v>
      </c>
      <c r="I38" s="21">
        <v>9.01</v>
      </c>
      <c r="J38" s="21">
        <v>2</v>
      </c>
      <c r="K38" s="21">
        <v>0</v>
      </c>
      <c r="L38" s="21">
        <v>0.48</v>
      </c>
      <c r="M38" s="21">
        <v>0</v>
      </c>
      <c r="N38" s="21">
        <v>1</v>
      </c>
      <c r="O38" s="21">
        <v>0.88</v>
      </c>
      <c r="P38" s="21">
        <f t="shared" si="4"/>
        <v>4.3600000000000012</v>
      </c>
      <c r="R38" s="21">
        <f t="shared" si="1"/>
        <v>22.07</v>
      </c>
      <c r="S38" s="21">
        <v>8.6999999999999993</v>
      </c>
      <c r="T38" s="21">
        <v>9.01</v>
      </c>
      <c r="U38" s="21">
        <v>2</v>
      </c>
      <c r="V38" s="21">
        <v>0</v>
      </c>
      <c r="W38" s="21">
        <v>0.48</v>
      </c>
      <c r="X38" s="21">
        <v>0</v>
      </c>
      <c r="Y38" s="21">
        <v>1</v>
      </c>
      <c r="Z38" s="21">
        <v>0.88</v>
      </c>
      <c r="AA38" s="21">
        <f t="shared" si="5"/>
        <v>4.3600000000000012</v>
      </c>
    </row>
    <row r="39" spans="1:27" ht="15.75">
      <c r="A39" s="18" t="s">
        <v>84</v>
      </c>
      <c r="B39" s="19" t="s">
        <v>85</v>
      </c>
      <c r="C39" s="18" t="s">
        <v>86</v>
      </c>
      <c r="D39" s="20" t="s">
        <v>4</v>
      </c>
      <c r="E39" s="40" t="s">
        <v>287</v>
      </c>
      <c r="F39" s="40" t="s">
        <v>287</v>
      </c>
      <c r="G39" s="21">
        <f t="shared" si="0"/>
        <v>41.816500000000005</v>
      </c>
      <c r="H39" s="21">
        <v>17.600000000000001</v>
      </c>
      <c r="I39" s="21">
        <v>18.6355</v>
      </c>
      <c r="J39" s="21">
        <v>4.5810000000000004</v>
      </c>
      <c r="K39" s="21">
        <v>0</v>
      </c>
      <c r="L39" s="21">
        <v>0</v>
      </c>
      <c r="M39" s="21">
        <v>0</v>
      </c>
      <c r="N39" s="21">
        <v>1</v>
      </c>
      <c r="O39" s="21">
        <v>0</v>
      </c>
      <c r="P39" s="21">
        <f t="shared" si="4"/>
        <v>5.5810000000000031</v>
      </c>
      <c r="R39" s="21">
        <f t="shared" si="1"/>
        <v>44.89</v>
      </c>
      <c r="S39" s="21">
        <v>18.600000000000001</v>
      </c>
      <c r="T39" s="21">
        <v>20.82</v>
      </c>
      <c r="U39" s="21">
        <f>1.45+3.02</f>
        <v>4.47</v>
      </c>
      <c r="V39" s="21">
        <v>0</v>
      </c>
      <c r="W39" s="21">
        <v>0</v>
      </c>
      <c r="X39" s="21">
        <v>0</v>
      </c>
      <c r="Y39" s="21">
        <v>1</v>
      </c>
      <c r="Z39" s="21">
        <v>0</v>
      </c>
      <c r="AA39" s="21">
        <f t="shared" si="5"/>
        <v>5.4699999999999989</v>
      </c>
    </row>
    <row r="40" spans="1:27" ht="15.75">
      <c r="A40" s="18" t="s">
        <v>87</v>
      </c>
      <c r="B40" s="19" t="s">
        <v>88</v>
      </c>
      <c r="C40" s="18" t="s">
        <v>89</v>
      </c>
      <c r="D40" s="20" t="s">
        <v>4</v>
      </c>
      <c r="E40" s="40" t="s">
        <v>287</v>
      </c>
      <c r="F40" s="40" t="s">
        <v>287</v>
      </c>
      <c r="G40" s="21">
        <f t="shared" si="0"/>
        <v>26.744699999999998</v>
      </c>
      <c r="H40" s="21">
        <v>12.44</v>
      </c>
      <c r="I40" s="21">
        <v>7.5247000000000002</v>
      </c>
      <c r="J40" s="21">
        <v>1.95</v>
      </c>
      <c r="K40" s="21">
        <v>0</v>
      </c>
      <c r="L40" s="21">
        <v>1.1200000000000001</v>
      </c>
      <c r="M40" s="21">
        <v>1.81</v>
      </c>
      <c r="N40" s="21">
        <v>0.95</v>
      </c>
      <c r="O40" s="21">
        <v>0.95</v>
      </c>
      <c r="P40" s="21">
        <f t="shared" si="4"/>
        <v>6.7799999999999985</v>
      </c>
      <c r="R40" s="21">
        <f t="shared" si="1"/>
        <v>27.38</v>
      </c>
      <c r="S40" s="21">
        <v>12.44</v>
      </c>
      <c r="T40" s="21">
        <v>8.16</v>
      </c>
      <c r="U40" s="21">
        <v>1.95</v>
      </c>
      <c r="V40" s="21">
        <v>0</v>
      </c>
      <c r="W40" s="21">
        <v>1.1200000000000001</v>
      </c>
      <c r="X40" s="21">
        <v>1.81</v>
      </c>
      <c r="Y40" s="21">
        <v>0.95</v>
      </c>
      <c r="Z40" s="21">
        <v>0.95</v>
      </c>
      <c r="AA40" s="21">
        <f t="shared" si="5"/>
        <v>6.7799999999999994</v>
      </c>
    </row>
    <row r="41" spans="1:27" ht="15.75">
      <c r="A41" s="18" t="s">
        <v>90</v>
      </c>
      <c r="B41" s="19" t="s">
        <v>91</v>
      </c>
      <c r="C41" s="18" t="s">
        <v>92</v>
      </c>
      <c r="D41" s="20" t="s">
        <v>4</v>
      </c>
      <c r="E41" s="40" t="s">
        <v>287</v>
      </c>
      <c r="F41" s="40" t="s">
        <v>287</v>
      </c>
      <c r="G41" s="21">
        <f t="shared" si="0"/>
        <v>22.940200000000001</v>
      </c>
      <c r="H41" s="21">
        <v>11.4</v>
      </c>
      <c r="I41" s="21">
        <v>7.3242000000000003</v>
      </c>
      <c r="J41" s="21">
        <v>1.946</v>
      </c>
      <c r="K41" s="21">
        <v>0</v>
      </c>
      <c r="L41" s="21">
        <v>0.54049999999999998</v>
      </c>
      <c r="M41" s="21">
        <v>0</v>
      </c>
      <c r="N41" s="21">
        <v>0.67569999999999997</v>
      </c>
      <c r="O41" s="21">
        <v>1.0538000000000001</v>
      </c>
      <c r="P41" s="21">
        <f t="shared" si="4"/>
        <v>4.2160000000000002</v>
      </c>
      <c r="R41" s="21">
        <f t="shared" si="1"/>
        <v>22.59</v>
      </c>
      <c r="S41" s="21">
        <v>11.4</v>
      </c>
      <c r="T41" s="21">
        <v>6.73</v>
      </c>
      <c r="U41" s="21">
        <v>2.0099999999999998</v>
      </c>
      <c r="V41" s="21">
        <v>0</v>
      </c>
      <c r="W41" s="21">
        <v>0.32</v>
      </c>
      <c r="X41" s="21">
        <v>0</v>
      </c>
      <c r="Y41" s="21">
        <v>0.68</v>
      </c>
      <c r="Z41" s="21">
        <v>1.45</v>
      </c>
      <c r="AA41" s="21">
        <f t="shared" si="5"/>
        <v>4.4599999999999991</v>
      </c>
    </row>
    <row r="42" spans="1:27" ht="15.75">
      <c r="A42" s="18" t="s">
        <v>93</v>
      </c>
      <c r="B42" s="19" t="s">
        <v>94</v>
      </c>
      <c r="C42" s="18" t="s">
        <v>95</v>
      </c>
      <c r="D42" s="20" t="s">
        <v>4</v>
      </c>
      <c r="E42" s="40" t="s">
        <v>287</v>
      </c>
      <c r="F42" s="40" t="s">
        <v>287</v>
      </c>
      <c r="G42" s="21">
        <f t="shared" si="0"/>
        <v>17.010000000000002</v>
      </c>
      <c r="H42" s="21">
        <v>7</v>
      </c>
      <c r="I42" s="21">
        <v>6.28</v>
      </c>
      <c r="J42" s="21">
        <f>0.81+0.93</f>
        <v>1.7400000000000002</v>
      </c>
      <c r="K42" s="21">
        <v>0</v>
      </c>
      <c r="L42" s="21">
        <v>0.27</v>
      </c>
      <c r="M42" s="21">
        <v>0</v>
      </c>
      <c r="N42" s="21">
        <v>0.74</v>
      </c>
      <c r="O42" s="21">
        <v>0.98</v>
      </c>
      <c r="P42" s="21">
        <f t="shared" si="4"/>
        <v>3.7300000000000013</v>
      </c>
      <c r="R42" s="21">
        <f t="shared" si="1"/>
        <v>17.010000000000002</v>
      </c>
      <c r="S42" s="21">
        <v>7</v>
      </c>
      <c r="T42" s="21">
        <v>6.28</v>
      </c>
      <c r="U42" s="21">
        <f>0.81+0.93</f>
        <v>1.7400000000000002</v>
      </c>
      <c r="V42" s="21">
        <v>0</v>
      </c>
      <c r="W42" s="21">
        <v>0.27</v>
      </c>
      <c r="X42" s="21">
        <v>0</v>
      </c>
      <c r="Y42" s="21">
        <v>0.74</v>
      </c>
      <c r="Z42" s="21">
        <v>0.98</v>
      </c>
      <c r="AA42" s="21">
        <f t="shared" si="5"/>
        <v>3.7300000000000013</v>
      </c>
    </row>
    <row r="43" spans="1:27" ht="15.75">
      <c r="A43" s="18" t="s">
        <v>96</v>
      </c>
      <c r="B43" s="19" t="s">
        <v>97</v>
      </c>
      <c r="C43" s="18" t="s">
        <v>98</v>
      </c>
      <c r="D43" s="20" t="s">
        <v>4</v>
      </c>
      <c r="E43" s="40" t="s">
        <v>287</v>
      </c>
      <c r="F43" s="40" t="s">
        <v>287</v>
      </c>
      <c r="G43" s="21">
        <f t="shared" si="0"/>
        <v>16.650000000000002</v>
      </c>
      <c r="H43" s="21">
        <v>8.1999999999999993</v>
      </c>
      <c r="I43" s="21">
        <v>6.62</v>
      </c>
      <c r="J43" s="21">
        <v>0.88</v>
      </c>
      <c r="K43" s="21">
        <v>0</v>
      </c>
      <c r="L43" s="21">
        <v>0</v>
      </c>
      <c r="M43" s="21">
        <v>0</v>
      </c>
      <c r="N43" s="21">
        <v>0</v>
      </c>
      <c r="O43" s="21">
        <v>0.95</v>
      </c>
      <c r="P43" s="21">
        <f t="shared" si="4"/>
        <v>1.8300000000000027</v>
      </c>
      <c r="R43" s="21">
        <f t="shared" si="1"/>
        <v>16.650000000000002</v>
      </c>
      <c r="S43" s="21">
        <v>8.1999999999999993</v>
      </c>
      <c r="T43" s="21">
        <v>6.62</v>
      </c>
      <c r="U43" s="21">
        <v>0.88</v>
      </c>
      <c r="V43" s="21">
        <v>0</v>
      </c>
      <c r="W43" s="21">
        <v>0</v>
      </c>
      <c r="X43" s="21">
        <v>0</v>
      </c>
      <c r="Y43" s="21">
        <v>0</v>
      </c>
      <c r="Z43" s="21">
        <v>0.95</v>
      </c>
      <c r="AA43" s="21">
        <f t="shared" si="5"/>
        <v>1.8300000000000027</v>
      </c>
    </row>
    <row r="44" spans="1:27" ht="15.75">
      <c r="A44" s="18" t="s">
        <v>99</v>
      </c>
      <c r="B44" s="19" t="s">
        <v>100</v>
      </c>
      <c r="C44" s="18" t="s">
        <v>101</v>
      </c>
      <c r="D44" s="20" t="s">
        <v>4</v>
      </c>
      <c r="E44" s="40" t="s">
        <v>287</v>
      </c>
      <c r="F44" s="20"/>
      <c r="G44" s="21">
        <f t="shared" si="0"/>
        <v>0</v>
      </c>
      <c r="H44" s="21" t="s">
        <v>288</v>
      </c>
      <c r="I44" s="21"/>
      <c r="J44" s="21"/>
      <c r="K44" s="21"/>
      <c r="L44" s="21"/>
      <c r="M44" s="21"/>
      <c r="N44" s="21"/>
      <c r="O44" s="21"/>
      <c r="P44" s="21"/>
      <c r="R44" s="21">
        <f t="shared" si="1"/>
        <v>0</v>
      </c>
      <c r="S44" s="21" t="s">
        <v>288</v>
      </c>
      <c r="T44" s="21"/>
      <c r="U44" s="21"/>
      <c r="V44" s="21"/>
      <c r="W44" s="21"/>
      <c r="X44" s="21"/>
      <c r="Y44" s="21"/>
      <c r="Z44" s="21"/>
      <c r="AA44" s="21"/>
    </row>
    <row r="45" spans="1:27" ht="15.75">
      <c r="A45" s="18" t="s">
        <v>102</v>
      </c>
      <c r="B45" s="19" t="s">
        <v>103</v>
      </c>
      <c r="C45" s="18" t="s">
        <v>104</v>
      </c>
      <c r="D45" s="20" t="s">
        <v>4</v>
      </c>
      <c r="E45" s="40" t="s">
        <v>289</v>
      </c>
      <c r="F45" s="40" t="s">
        <v>289</v>
      </c>
      <c r="G45" s="21">
        <f t="shared" si="0"/>
        <v>25.4</v>
      </c>
      <c r="H45" s="21">
        <v>10.8</v>
      </c>
      <c r="I45" s="21">
        <v>10.1</v>
      </c>
      <c r="J45" s="21">
        <v>2.7</v>
      </c>
      <c r="K45" s="21">
        <v>0</v>
      </c>
      <c r="L45" s="21">
        <v>0.7</v>
      </c>
      <c r="M45" s="21">
        <v>0</v>
      </c>
      <c r="N45" s="21">
        <v>1</v>
      </c>
      <c r="O45" s="21">
        <v>0.1</v>
      </c>
      <c r="P45" s="21">
        <f>G45-H45-I45</f>
        <v>4.4999999999999982</v>
      </c>
      <c r="R45" s="21">
        <f t="shared" si="1"/>
        <v>25.4</v>
      </c>
      <c r="S45" s="21">
        <v>10.8</v>
      </c>
      <c r="T45" s="21">
        <v>10.1</v>
      </c>
      <c r="U45" s="21">
        <v>2.7</v>
      </c>
      <c r="V45" s="21">
        <v>0</v>
      </c>
      <c r="W45" s="21">
        <v>0.7</v>
      </c>
      <c r="X45" s="21">
        <v>0</v>
      </c>
      <c r="Y45" s="21">
        <v>1</v>
      </c>
      <c r="Z45" s="21">
        <v>0.1</v>
      </c>
      <c r="AA45" s="21">
        <f>R45-S45-T45</f>
        <v>4.4999999999999982</v>
      </c>
    </row>
    <row r="46" spans="1:27" ht="15.75">
      <c r="A46" s="18" t="s">
        <v>105</v>
      </c>
      <c r="B46" s="19" t="s">
        <v>105</v>
      </c>
      <c r="C46" s="18" t="s">
        <v>106</v>
      </c>
      <c r="D46" s="20" t="s">
        <v>4</v>
      </c>
      <c r="E46" s="40" t="s">
        <v>287</v>
      </c>
      <c r="F46" s="40" t="s">
        <v>287</v>
      </c>
      <c r="G46" s="21">
        <f t="shared" si="0"/>
        <v>23.421449999999997</v>
      </c>
      <c r="H46" s="21">
        <v>8.86</v>
      </c>
      <c r="I46" s="21">
        <v>9.7840000000000007</v>
      </c>
      <c r="J46" s="21">
        <v>2.81</v>
      </c>
      <c r="K46" s="21">
        <v>0</v>
      </c>
      <c r="L46" s="21">
        <v>0.72745000000000004</v>
      </c>
      <c r="M46" s="21">
        <v>0.24</v>
      </c>
      <c r="N46" s="21">
        <v>1</v>
      </c>
      <c r="O46" s="21">
        <v>0</v>
      </c>
      <c r="P46" s="21">
        <f>G46-H46-I46</f>
        <v>4.7774499999999964</v>
      </c>
      <c r="R46" s="21">
        <f t="shared" si="1"/>
        <v>23.869999999999997</v>
      </c>
      <c r="S46" s="21">
        <v>8.86</v>
      </c>
      <c r="T46" s="21">
        <v>10.28</v>
      </c>
      <c r="U46" s="21">
        <v>2.81</v>
      </c>
      <c r="V46" s="21">
        <v>0</v>
      </c>
      <c r="W46" s="21">
        <v>0.68</v>
      </c>
      <c r="X46" s="21">
        <v>0.24</v>
      </c>
      <c r="Y46" s="21">
        <v>1</v>
      </c>
      <c r="Z46" s="21">
        <v>0</v>
      </c>
      <c r="AA46" s="21">
        <f>R46-S46-T46</f>
        <v>4.7299999999999986</v>
      </c>
    </row>
    <row r="47" spans="1:27" ht="15.75">
      <c r="A47" s="18" t="s">
        <v>107</v>
      </c>
      <c r="B47" s="19" t="s">
        <v>108</v>
      </c>
      <c r="C47" s="18" t="s">
        <v>109</v>
      </c>
      <c r="D47" s="20" t="s">
        <v>4</v>
      </c>
      <c r="E47" s="40" t="s">
        <v>287</v>
      </c>
      <c r="F47" s="40" t="s">
        <v>287</v>
      </c>
      <c r="G47" s="21">
        <f t="shared" si="0"/>
        <v>32.058399999999999</v>
      </c>
      <c r="H47" s="21">
        <v>12</v>
      </c>
      <c r="I47" s="21">
        <v>10.68</v>
      </c>
      <c r="J47" s="21">
        <v>4.68</v>
      </c>
      <c r="K47" s="21">
        <v>0</v>
      </c>
      <c r="L47" s="21">
        <v>0</v>
      </c>
      <c r="M47" s="21">
        <v>0</v>
      </c>
      <c r="N47" s="21">
        <v>2.0699999999999998</v>
      </c>
      <c r="O47" s="21">
        <v>2.6284000000000001</v>
      </c>
      <c r="P47" s="21">
        <f>G47-H47-I47</f>
        <v>9.3783999999999992</v>
      </c>
      <c r="R47" s="21">
        <f t="shared" si="1"/>
        <v>29.43</v>
      </c>
      <c r="S47" s="21">
        <v>12</v>
      </c>
      <c r="T47" s="21">
        <v>10.68</v>
      </c>
      <c r="U47" s="21">
        <v>4.68</v>
      </c>
      <c r="V47" s="21">
        <v>0</v>
      </c>
      <c r="W47" s="21">
        <v>0</v>
      </c>
      <c r="X47" s="21">
        <v>0</v>
      </c>
      <c r="Y47" s="21">
        <v>2.0699999999999998</v>
      </c>
      <c r="Z47" s="21">
        <v>0</v>
      </c>
      <c r="AA47" s="21">
        <f>R47-S47-T47</f>
        <v>6.75</v>
      </c>
    </row>
    <row r="48" spans="1:27" ht="15.75">
      <c r="A48" s="18" t="s">
        <v>110</v>
      </c>
      <c r="B48" s="19" t="s">
        <v>111</v>
      </c>
      <c r="C48" s="18" t="s">
        <v>112</v>
      </c>
      <c r="D48" s="20" t="s">
        <v>4</v>
      </c>
      <c r="E48" s="40" t="s">
        <v>287</v>
      </c>
      <c r="F48" s="40" t="s">
        <v>287</v>
      </c>
      <c r="G48" s="21">
        <f t="shared" si="0"/>
        <v>18.779999999999998</v>
      </c>
      <c r="H48" s="21">
        <v>8.6</v>
      </c>
      <c r="I48" s="21">
        <v>5.55</v>
      </c>
      <c r="J48" s="21">
        <v>1.1100000000000001</v>
      </c>
      <c r="K48" s="21">
        <v>1.1599999999999999</v>
      </c>
      <c r="L48" s="21">
        <v>0.81</v>
      </c>
      <c r="M48" s="21">
        <v>0</v>
      </c>
      <c r="N48" s="21">
        <v>0.18</v>
      </c>
      <c r="O48" s="21">
        <v>1.37</v>
      </c>
      <c r="P48" s="21">
        <f>G48-H48-I48</f>
        <v>4.6299999999999981</v>
      </c>
      <c r="R48" s="21">
        <f t="shared" si="1"/>
        <v>18.779999999999998</v>
      </c>
      <c r="S48" s="21">
        <v>8.6</v>
      </c>
      <c r="T48" s="21">
        <v>5.55</v>
      </c>
      <c r="U48" s="21">
        <v>1.1100000000000001</v>
      </c>
      <c r="V48" s="21">
        <v>1.1599999999999999</v>
      </c>
      <c r="W48" s="21">
        <v>0.81</v>
      </c>
      <c r="X48" s="21">
        <v>0</v>
      </c>
      <c r="Y48" s="21">
        <v>0.18</v>
      </c>
      <c r="Z48" s="21">
        <v>1.37</v>
      </c>
      <c r="AA48" s="21">
        <f>R48-S48-T48</f>
        <v>4.6299999999999981</v>
      </c>
    </row>
    <row r="49" spans="1:27" ht="15.75">
      <c r="A49" s="18" t="s">
        <v>113</v>
      </c>
      <c r="B49" s="19" t="s">
        <v>114</v>
      </c>
      <c r="C49" s="18" t="s">
        <v>115</v>
      </c>
      <c r="D49" s="20" t="s">
        <v>4</v>
      </c>
      <c r="E49" s="40" t="s">
        <v>287</v>
      </c>
      <c r="F49" s="40" t="s">
        <v>287</v>
      </c>
      <c r="G49" s="21">
        <f t="shared" si="0"/>
        <v>34.420000000000009</v>
      </c>
      <c r="H49" s="21">
        <v>9.92</v>
      </c>
      <c r="I49" s="21">
        <v>21.72</v>
      </c>
      <c r="J49" s="21">
        <v>1.95</v>
      </c>
      <c r="K49" s="21">
        <v>0</v>
      </c>
      <c r="L49" s="21">
        <v>0.34</v>
      </c>
      <c r="M49" s="21">
        <v>0</v>
      </c>
      <c r="N49" s="21">
        <v>0.49</v>
      </c>
      <c r="O49" s="21">
        <v>0</v>
      </c>
      <c r="P49" s="21">
        <f>G49-H49-I49</f>
        <v>2.7800000000000082</v>
      </c>
      <c r="R49" s="21">
        <f t="shared" si="1"/>
        <v>35.800000000000004</v>
      </c>
      <c r="S49" s="21">
        <v>11.12</v>
      </c>
      <c r="T49" s="21">
        <v>21.94</v>
      </c>
      <c r="U49" s="21">
        <v>1.91</v>
      </c>
      <c r="V49" s="21">
        <v>0</v>
      </c>
      <c r="W49" s="21">
        <v>0.34</v>
      </c>
      <c r="X49" s="21">
        <v>0</v>
      </c>
      <c r="Y49" s="21">
        <v>0.49</v>
      </c>
      <c r="Z49" s="21">
        <v>0</v>
      </c>
      <c r="AA49" s="21">
        <f>R49-S49-T49</f>
        <v>2.7400000000000055</v>
      </c>
    </row>
    <row r="50" spans="1:27" ht="15.75">
      <c r="A50" s="18" t="s">
        <v>116</v>
      </c>
      <c r="B50" s="19" t="s">
        <v>116</v>
      </c>
      <c r="C50" s="18" t="s">
        <v>117</v>
      </c>
      <c r="D50" s="20" t="s">
        <v>4</v>
      </c>
      <c r="E50" s="40" t="s">
        <v>287</v>
      </c>
      <c r="F50" s="40" t="s">
        <v>287</v>
      </c>
      <c r="G50" s="21">
        <f t="shared" si="0"/>
        <v>0</v>
      </c>
      <c r="H50" s="21" t="s">
        <v>288</v>
      </c>
      <c r="I50" s="21"/>
      <c r="J50" s="21"/>
      <c r="K50" s="21"/>
      <c r="L50" s="21"/>
      <c r="M50" s="21"/>
      <c r="N50" s="21"/>
      <c r="O50" s="21"/>
      <c r="P50" s="21" t="s">
        <v>274</v>
      </c>
      <c r="R50" s="21">
        <f t="shared" si="1"/>
        <v>0</v>
      </c>
      <c r="S50" s="21" t="s">
        <v>288</v>
      </c>
      <c r="T50" s="21"/>
      <c r="U50" s="21"/>
      <c r="V50" s="21"/>
      <c r="W50" s="21"/>
      <c r="X50" s="21"/>
      <c r="Y50" s="21"/>
      <c r="Z50" s="21"/>
      <c r="AA50" s="21" t="s">
        <v>274</v>
      </c>
    </row>
    <row r="51" spans="1:27" ht="15.75">
      <c r="A51" s="18" t="s">
        <v>118</v>
      </c>
      <c r="B51" s="19" t="s">
        <v>119</v>
      </c>
      <c r="C51" s="18" t="s">
        <v>120</v>
      </c>
      <c r="D51" s="20" t="s">
        <v>4</v>
      </c>
      <c r="E51" s="40" t="s">
        <v>287</v>
      </c>
      <c r="F51" s="40" t="s">
        <v>287</v>
      </c>
      <c r="G51" s="21">
        <f t="shared" si="0"/>
        <v>79.22999999999999</v>
      </c>
      <c r="H51" s="21">
        <v>29.7</v>
      </c>
      <c r="I51" s="21">
        <v>37.72</v>
      </c>
      <c r="J51" s="21">
        <v>4.93</v>
      </c>
      <c r="K51" s="21">
        <v>0</v>
      </c>
      <c r="L51" s="21">
        <v>2.97</v>
      </c>
      <c r="M51" s="21">
        <v>2.69</v>
      </c>
      <c r="N51" s="21">
        <v>1.22</v>
      </c>
      <c r="O51" s="21">
        <v>0</v>
      </c>
      <c r="P51" s="21">
        <f t="shared" ref="P51:P65" si="6">G51-H51-I51</f>
        <v>11.809999999999988</v>
      </c>
      <c r="R51" s="21">
        <f t="shared" si="1"/>
        <v>79.22999999999999</v>
      </c>
      <c r="S51" s="21">
        <v>29.7</v>
      </c>
      <c r="T51" s="21">
        <v>37.72</v>
      </c>
      <c r="U51" s="21">
        <v>4.93</v>
      </c>
      <c r="V51" s="21">
        <v>0</v>
      </c>
      <c r="W51" s="21">
        <v>2.97</v>
      </c>
      <c r="X51" s="21">
        <v>2.69</v>
      </c>
      <c r="Y51" s="21">
        <v>1.22</v>
      </c>
      <c r="Z51" s="21">
        <v>0</v>
      </c>
      <c r="AA51" s="21">
        <f t="shared" ref="AA51:AA65" si="7">R51-S51-T51</f>
        <v>11.809999999999988</v>
      </c>
    </row>
    <row r="52" spans="1:27" ht="15.75">
      <c r="A52" s="18" t="s">
        <v>121</v>
      </c>
      <c r="B52" s="19" t="s">
        <v>122</v>
      </c>
      <c r="C52" s="18" t="s">
        <v>123</v>
      </c>
      <c r="D52" s="20" t="s">
        <v>4</v>
      </c>
      <c r="E52" s="40" t="s">
        <v>287</v>
      </c>
      <c r="F52" s="40" t="s">
        <v>287</v>
      </c>
      <c r="G52" s="21">
        <f t="shared" si="0"/>
        <v>18.269999999999996</v>
      </c>
      <c r="H52" s="21">
        <v>6.08</v>
      </c>
      <c r="I52" s="21">
        <v>8.76</v>
      </c>
      <c r="J52" s="21">
        <v>1.74</v>
      </c>
      <c r="K52" s="21">
        <v>0</v>
      </c>
      <c r="L52" s="21">
        <v>0.24</v>
      </c>
      <c r="M52" s="21">
        <v>0</v>
      </c>
      <c r="N52" s="21">
        <v>0.74</v>
      </c>
      <c r="O52" s="21">
        <v>0.71</v>
      </c>
      <c r="P52" s="21">
        <f t="shared" si="6"/>
        <v>3.4299999999999962</v>
      </c>
      <c r="R52" s="21">
        <f t="shared" si="1"/>
        <v>18.269999999999996</v>
      </c>
      <c r="S52" s="21">
        <v>6.08</v>
      </c>
      <c r="T52" s="21">
        <v>8.76</v>
      </c>
      <c r="U52" s="21">
        <v>1.74</v>
      </c>
      <c r="V52" s="21">
        <v>0</v>
      </c>
      <c r="W52" s="21">
        <v>0.24</v>
      </c>
      <c r="X52" s="21">
        <v>0</v>
      </c>
      <c r="Y52" s="21">
        <v>0.74</v>
      </c>
      <c r="Z52" s="21">
        <v>0.71</v>
      </c>
      <c r="AA52" s="21">
        <f t="shared" si="7"/>
        <v>3.4299999999999962</v>
      </c>
    </row>
    <row r="53" spans="1:27" ht="15.75">
      <c r="A53" s="18" t="s">
        <v>124</v>
      </c>
      <c r="B53" s="19" t="s">
        <v>125</v>
      </c>
      <c r="C53" s="18" t="s">
        <v>126</v>
      </c>
      <c r="D53" s="20" t="s">
        <v>4</v>
      </c>
      <c r="E53" s="40" t="s">
        <v>287</v>
      </c>
      <c r="F53" s="40" t="s">
        <v>287</v>
      </c>
      <c r="G53" s="21">
        <f t="shared" si="0"/>
        <v>17.798999999999999</v>
      </c>
      <c r="H53" s="21">
        <v>6.33</v>
      </c>
      <c r="I53" s="21">
        <v>7.8</v>
      </c>
      <c r="J53" s="21">
        <v>2.0472999999999999</v>
      </c>
      <c r="K53" s="21">
        <v>0</v>
      </c>
      <c r="L53" s="21">
        <v>0.87839999999999996</v>
      </c>
      <c r="M53" s="21">
        <v>0</v>
      </c>
      <c r="N53" s="21">
        <v>0</v>
      </c>
      <c r="O53" s="21">
        <v>0.74329999999999996</v>
      </c>
      <c r="P53" s="21">
        <f t="shared" si="6"/>
        <v>3.6689999999999996</v>
      </c>
      <c r="R53" s="21">
        <f t="shared" si="1"/>
        <v>19.639999999999997</v>
      </c>
      <c r="S53" s="21">
        <v>7</v>
      </c>
      <c r="T53" s="21">
        <v>8.23</v>
      </c>
      <c r="U53" s="21">
        <v>2.0499999999999998</v>
      </c>
      <c r="V53" s="21">
        <v>0</v>
      </c>
      <c r="W53" s="21">
        <v>0.81</v>
      </c>
      <c r="X53" s="21">
        <v>0</v>
      </c>
      <c r="Y53" s="21">
        <v>0.81</v>
      </c>
      <c r="Z53" s="21">
        <v>0.74</v>
      </c>
      <c r="AA53" s="21">
        <f t="shared" si="7"/>
        <v>4.4099999999999966</v>
      </c>
    </row>
    <row r="54" spans="1:27" ht="15.75">
      <c r="A54" s="18" t="s">
        <v>127</v>
      </c>
      <c r="B54" s="19" t="s">
        <v>128</v>
      </c>
      <c r="C54" s="18" t="s">
        <v>129</v>
      </c>
      <c r="D54" s="20" t="s">
        <v>4</v>
      </c>
      <c r="E54" s="40" t="s">
        <v>287</v>
      </c>
      <c r="F54" s="40" t="s">
        <v>287</v>
      </c>
      <c r="G54" s="21">
        <f t="shared" si="0"/>
        <v>136.65</v>
      </c>
      <c r="H54" s="21">
        <v>77.599999999999994</v>
      </c>
      <c r="I54" s="29">
        <v>23.39</v>
      </c>
      <c r="J54" s="21">
        <v>7.08</v>
      </c>
      <c r="K54" s="21">
        <v>18.059999999999999</v>
      </c>
      <c r="L54" s="21">
        <v>0</v>
      </c>
      <c r="M54" s="21">
        <v>6.15</v>
      </c>
      <c r="N54" s="21">
        <v>4.37</v>
      </c>
      <c r="O54" s="21">
        <v>0</v>
      </c>
      <c r="P54" s="21">
        <f t="shared" si="6"/>
        <v>35.660000000000011</v>
      </c>
      <c r="R54" s="21">
        <f t="shared" si="1"/>
        <v>141.47999999999999</v>
      </c>
      <c r="S54" s="21">
        <v>80.599999999999994</v>
      </c>
      <c r="T54" s="29">
        <v>23.39</v>
      </c>
      <c r="U54" s="21">
        <v>7.08</v>
      </c>
      <c r="V54" s="21">
        <v>18.059999999999999</v>
      </c>
      <c r="W54" s="21">
        <v>0</v>
      </c>
      <c r="X54" s="21">
        <v>7.98</v>
      </c>
      <c r="Y54" s="21">
        <v>4.37</v>
      </c>
      <c r="Z54" s="21">
        <v>0</v>
      </c>
      <c r="AA54" s="21">
        <f t="shared" si="7"/>
        <v>37.489999999999995</v>
      </c>
    </row>
    <row r="55" spans="1:27" ht="15.75">
      <c r="A55" s="18" t="s">
        <v>130</v>
      </c>
      <c r="B55" s="19" t="s">
        <v>131</v>
      </c>
      <c r="C55" s="18" t="s">
        <v>132</v>
      </c>
      <c r="D55" s="20" t="s">
        <v>4</v>
      </c>
      <c r="E55" s="40" t="s">
        <v>287</v>
      </c>
      <c r="F55" s="40" t="s">
        <v>287</v>
      </c>
      <c r="G55" s="21">
        <f t="shared" si="0"/>
        <v>53.302599999999998</v>
      </c>
      <c r="H55" s="21">
        <v>20.6</v>
      </c>
      <c r="I55" s="21">
        <v>23.337800000000001</v>
      </c>
      <c r="J55" s="21">
        <v>3.7025999999999999</v>
      </c>
      <c r="K55" s="21">
        <v>0</v>
      </c>
      <c r="L55" s="21">
        <v>2.2837999999999998</v>
      </c>
      <c r="M55" s="21">
        <v>2</v>
      </c>
      <c r="N55" s="21">
        <v>1.3784000000000001</v>
      </c>
      <c r="O55" s="21">
        <v>0</v>
      </c>
      <c r="P55" s="21">
        <f t="shared" si="6"/>
        <v>9.3647999999999954</v>
      </c>
      <c r="R55" s="21">
        <f t="shared" si="1"/>
        <v>51.32</v>
      </c>
      <c r="S55" s="21">
        <v>22.6</v>
      </c>
      <c r="T55" s="21">
        <v>22.34</v>
      </c>
      <c r="U55" s="21">
        <v>1.95</v>
      </c>
      <c r="V55" s="21">
        <v>0</v>
      </c>
      <c r="W55" s="21">
        <v>1.05</v>
      </c>
      <c r="X55" s="21">
        <v>2</v>
      </c>
      <c r="Y55" s="21">
        <v>1.38</v>
      </c>
      <c r="Z55" s="21">
        <v>0</v>
      </c>
      <c r="AA55" s="21">
        <f t="shared" si="7"/>
        <v>6.379999999999999</v>
      </c>
    </row>
    <row r="56" spans="1:27" ht="15.75">
      <c r="A56" s="18" t="s">
        <v>133</v>
      </c>
      <c r="B56" s="19" t="s">
        <v>134</v>
      </c>
      <c r="C56" s="18" t="s">
        <v>135</v>
      </c>
      <c r="D56" s="20" t="s">
        <v>4</v>
      </c>
      <c r="E56" s="40" t="s">
        <v>287</v>
      </c>
      <c r="F56" s="40" t="s">
        <v>287</v>
      </c>
      <c r="G56" s="21">
        <f t="shared" si="0"/>
        <v>28.165899999999997</v>
      </c>
      <c r="H56" s="21">
        <v>12.32</v>
      </c>
      <c r="I56" s="21">
        <v>10.82</v>
      </c>
      <c r="J56" s="21">
        <v>2.4821</v>
      </c>
      <c r="K56" s="21">
        <v>0</v>
      </c>
      <c r="L56" s="21">
        <v>1.1499999999999999</v>
      </c>
      <c r="M56" s="21">
        <v>0</v>
      </c>
      <c r="N56" s="21">
        <v>0.61</v>
      </c>
      <c r="O56" s="21">
        <v>0.78380000000000005</v>
      </c>
      <c r="P56" s="21">
        <f t="shared" si="6"/>
        <v>5.0258999999999965</v>
      </c>
      <c r="R56" s="21">
        <f t="shared" si="1"/>
        <v>28</v>
      </c>
      <c r="S56" s="21">
        <v>12.32</v>
      </c>
      <c r="T56" s="21">
        <v>10.79</v>
      </c>
      <c r="U56" s="21">
        <v>2.21</v>
      </c>
      <c r="V56" s="21">
        <v>0</v>
      </c>
      <c r="W56" s="21">
        <v>1.1499999999999999</v>
      </c>
      <c r="X56" s="21">
        <v>0</v>
      </c>
      <c r="Y56" s="21">
        <v>0.61</v>
      </c>
      <c r="Z56" s="21">
        <v>0.92</v>
      </c>
      <c r="AA56" s="21">
        <f t="shared" si="7"/>
        <v>4.8900000000000006</v>
      </c>
    </row>
    <row r="57" spans="1:27" ht="15.75">
      <c r="A57" s="18" t="s">
        <v>136</v>
      </c>
      <c r="B57" s="19" t="s">
        <v>137</v>
      </c>
      <c r="C57" s="18" t="s">
        <v>138</v>
      </c>
      <c r="D57" s="20" t="s">
        <v>4</v>
      </c>
      <c r="E57" s="40" t="s">
        <v>287</v>
      </c>
      <c r="F57" s="40" t="s">
        <v>287</v>
      </c>
      <c r="G57" s="21">
        <f t="shared" si="0"/>
        <v>46.088199999999993</v>
      </c>
      <c r="H57" s="21">
        <v>18.71</v>
      </c>
      <c r="I57" s="21">
        <v>20.1419</v>
      </c>
      <c r="J57" s="21">
        <v>4.6100000000000003</v>
      </c>
      <c r="K57" s="21">
        <v>0</v>
      </c>
      <c r="L57" s="21">
        <v>0.41</v>
      </c>
      <c r="M57" s="21">
        <v>0</v>
      </c>
      <c r="N57" s="21">
        <v>1</v>
      </c>
      <c r="O57" s="21">
        <v>1.2162999999999999</v>
      </c>
      <c r="P57" s="21">
        <f t="shared" si="6"/>
        <v>7.2362999999999928</v>
      </c>
      <c r="R57" s="21">
        <f t="shared" si="1"/>
        <v>45.870000000000005</v>
      </c>
      <c r="S57" s="21">
        <v>18.260000000000002</v>
      </c>
      <c r="T57" s="21">
        <v>20.78</v>
      </c>
      <c r="U57" s="21">
        <v>4.6100000000000003</v>
      </c>
      <c r="V57" s="21">
        <v>0</v>
      </c>
      <c r="W57" s="21">
        <v>0.41</v>
      </c>
      <c r="X57" s="21">
        <v>0</v>
      </c>
      <c r="Y57" s="21">
        <v>1</v>
      </c>
      <c r="Z57" s="21">
        <v>0.81</v>
      </c>
      <c r="AA57" s="21">
        <f t="shared" si="7"/>
        <v>6.8300000000000018</v>
      </c>
    </row>
    <row r="58" spans="1:27" ht="15.75">
      <c r="A58" s="18" t="s">
        <v>139</v>
      </c>
      <c r="B58" s="19" t="s">
        <v>140</v>
      </c>
      <c r="C58" s="18" t="s">
        <v>141</v>
      </c>
      <c r="D58" s="20" t="s">
        <v>4</v>
      </c>
      <c r="E58" s="40" t="s">
        <v>287</v>
      </c>
      <c r="F58" s="40" t="s">
        <v>287</v>
      </c>
      <c r="G58" s="21">
        <f t="shared" si="0"/>
        <v>43.53</v>
      </c>
      <c r="H58" s="21">
        <v>16.600000000000001</v>
      </c>
      <c r="I58" s="21">
        <v>19.86</v>
      </c>
      <c r="J58" s="21">
        <v>1.99</v>
      </c>
      <c r="K58" s="21">
        <v>0</v>
      </c>
      <c r="L58" s="21">
        <v>1.73</v>
      </c>
      <c r="M58" s="21">
        <v>0</v>
      </c>
      <c r="N58" s="21">
        <v>1</v>
      </c>
      <c r="O58" s="21">
        <v>2.35</v>
      </c>
      <c r="P58" s="21">
        <f t="shared" si="6"/>
        <v>7.07</v>
      </c>
      <c r="R58" s="21">
        <f t="shared" si="1"/>
        <v>44.42</v>
      </c>
      <c r="S58" s="21">
        <v>16.48</v>
      </c>
      <c r="T58" s="21">
        <v>21.07</v>
      </c>
      <c r="U58" s="21">
        <v>1.88</v>
      </c>
      <c r="V58" s="21">
        <v>0</v>
      </c>
      <c r="W58" s="21">
        <v>1.75</v>
      </c>
      <c r="X58" s="21">
        <v>0</v>
      </c>
      <c r="Y58" s="21">
        <v>1</v>
      </c>
      <c r="Z58" s="21">
        <v>2.2400000000000002</v>
      </c>
      <c r="AA58" s="21">
        <f t="shared" si="7"/>
        <v>6.870000000000001</v>
      </c>
    </row>
    <row r="59" spans="1:27" ht="15.75">
      <c r="A59" s="18" t="s">
        <v>142</v>
      </c>
      <c r="B59" s="19" t="s">
        <v>143</v>
      </c>
      <c r="C59" s="18" t="s">
        <v>144</v>
      </c>
      <c r="D59" s="20" t="s">
        <v>4</v>
      </c>
      <c r="E59" s="40" t="s">
        <v>287</v>
      </c>
      <c r="F59" s="40" t="s">
        <v>287</v>
      </c>
      <c r="G59" s="21">
        <f t="shared" si="0"/>
        <v>18.364799999999995</v>
      </c>
      <c r="H59" s="21">
        <v>9.6</v>
      </c>
      <c r="I59" s="21">
        <v>5.3106999999999998</v>
      </c>
      <c r="J59" s="21">
        <v>2.15</v>
      </c>
      <c r="K59" s="21">
        <v>0</v>
      </c>
      <c r="L59" s="21">
        <v>0</v>
      </c>
      <c r="M59" s="21">
        <v>0</v>
      </c>
      <c r="N59" s="21">
        <v>1</v>
      </c>
      <c r="O59" s="21">
        <v>0.30409999999999998</v>
      </c>
      <c r="P59" s="21">
        <f t="shared" si="6"/>
        <v>3.454099999999996</v>
      </c>
      <c r="R59" s="21">
        <f t="shared" si="1"/>
        <v>20.089999999999996</v>
      </c>
      <c r="S59" s="21">
        <v>9.6</v>
      </c>
      <c r="T59" s="21">
        <v>6.8</v>
      </c>
      <c r="U59" s="21">
        <v>2.15</v>
      </c>
      <c r="V59" s="21">
        <v>0</v>
      </c>
      <c r="W59" s="21">
        <v>0</v>
      </c>
      <c r="X59" s="21">
        <v>0</v>
      </c>
      <c r="Y59" s="21">
        <v>1</v>
      </c>
      <c r="Z59" s="21">
        <v>0.54</v>
      </c>
      <c r="AA59" s="21">
        <f t="shared" si="7"/>
        <v>3.6899999999999968</v>
      </c>
    </row>
    <row r="60" spans="1:27" ht="15.75">
      <c r="A60" s="18" t="s">
        <v>145</v>
      </c>
      <c r="B60" s="19" t="s">
        <v>146</v>
      </c>
      <c r="C60" s="18" t="s">
        <v>147</v>
      </c>
      <c r="D60" s="20" t="s">
        <v>4</v>
      </c>
      <c r="E60" s="40" t="s">
        <v>287</v>
      </c>
      <c r="F60" s="40" t="s">
        <v>287</v>
      </c>
      <c r="G60" s="21">
        <f t="shared" si="0"/>
        <v>243.88399999999996</v>
      </c>
      <c r="H60" s="21">
        <v>124.2286</v>
      </c>
      <c r="I60" s="21">
        <v>44.283999999999999</v>
      </c>
      <c r="J60" s="21">
        <v>47.243200000000002</v>
      </c>
      <c r="K60" s="21">
        <v>0</v>
      </c>
      <c r="L60" s="21">
        <v>8.9055</v>
      </c>
      <c r="M60" s="21">
        <v>12.817299999999999</v>
      </c>
      <c r="N60" s="21">
        <v>6.4054000000000002</v>
      </c>
      <c r="O60" s="21">
        <v>0</v>
      </c>
      <c r="P60" s="21">
        <f t="shared" si="6"/>
        <v>75.371399999999966</v>
      </c>
      <c r="R60" s="21">
        <f t="shared" si="1"/>
        <v>251.75000000000003</v>
      </c>
      <c r="S60" s="21">
        <v>125.93</v>
      </c>
      <c r="T60" s="21">
        <v>44.04</v>
      </c>
      <c r="U60" s="21">
        <v>47.58</v>
      </c>
      <c r="V60" s="21">
        <v>0</v>
      </c>
      <c r="W60" s="21">
        <v>12.18</v>
      </c>
      <c r="X60" s="21">
        <v>13.61</v>
      </c>
      <c r="Y60" s="21">
        <v>8.41</v>
      </c>
      <c r="Z60" s="21">
        <v>0</v>
      </c>
      <c r="AA60" s="21">
        <f t="shared" si="7"/>
        <v>81.78000000000003</v>
      </c>
    </row>
    <row r="61" spans="1:27" ht="15.75">
      <c r="A61" s="18" t="s">
        <v>148</v>
      </c>
      <c r="B61" s="19" t="s">
        <v>149</v>
      </c>
      <c r="C61" s="3" t="s">
        <v>150</v>
      </c>
      <c r="D61" s="20" t="s">
        <v>4</v>
      </c>
      <c r="E61" s="40" t="s">
        <v>287</v>
      </c>
      <c r="F61" s="40" t="s">
        <v>287</v>
      </c>
      <c r="G61" s="21">
        <f t="shared" si="0"/>
        <v>30.680000000000003</v>
      </c>
      <c r="H61" s="21">
        <v>14.6</v>
      </c>
      <c r="I61" s="21">
        <v>10.39</v>
      </c>
      <c r="J61" s="21">
        <v>1.87</v>
      </c>
      <c r="K61" s="21">
        <v>0</v>
      </c>
      <c r="L61" s="21">
        <v>1.08</v>
      </c>
      <c r="M61" s="21">
        <v>0</v>
      </c>
      <c r="N61" s="21">
        <v>1.02</v>
      </c>
      <c r="O61" s="21">
        <v>1.72</v>
      </c>
      <c r="P61" s="21">
        <f t="shared" si="6"/>
        <v>5.6900000000000048</v>
      </c>
      <c r="R61" s="21">
        <f t="shared" si="1"/>
        <v>30.779999999999998</v>
      </c>
      <c r="S61" s="21">
        <v>14.7</v>
      </c>
      <c r="T61" s="21">
        <v>10.39</v>
      </c>
      <c r="U61" s="21">
        <v>1.87</v>
      </c>
      <c r="V61" s="21">
        <v>0</v>
      </c>
      <c r="W61" s="21">
        <v>1.08</v>
      </c>
      <c r="X61" s="21">
        <v>0</v>
      </c>
      <c r="Y61" s="21">
        <v>1.02</v>
      </c>
      <c r="Z61" s="21">
        <v>1.72</v>
      </c>
      <c r="AA61" s="21">
        <f t="shared" si="7"/>
        <v>5.6899999999999977</v>
      </c>
    </row>
    <row r="62" spans="1:27" ht="15.75">
      <c r="A62" s="18" t="s">
        <v>151</v>
      </c>
      <c r="B62" s="19" t="s">
        <v>151</v>
      </c>
      <c r="C62" s="18" t="s">
        <v>152</v>
      </c>
      <c r="D62" s="20" t="s">
        <v>4</v>
      </c>
      <c r="E62" s="40" t="s">
        <v>287</v>
      </c>
      <c r="F62" s="40" t="s">
        <v>287</v>
      </c>
      <c r="G62" s="21">
        <f t="shared" si="0"/>
        <v>43.661299999999997</v>
      </c>
      <c r="H62" s="21">
        <v>19.86</v>
      </c>
      <c r="I62" s="21">
        <v>15.81</v>
      </c>
      <c r="J62" s="21">
        <v>4.8013000000000003</v>
      </c>
      <c r="K62" s="21">
        <v>0</v>
      </c>
      <c r="L62" s="21">
        <v>2.19</v>
      </c>
      <c r="M62" s="21">
        <v>0</v>
      </c>
      <c r="N62" s="21">
        <v>1</v>
      </c>
      <c r="O62" s="21">
        <v>0</v>
      </c>
      <c r="P62" s="21">
        <f t="shared" si="6"/>
        <v>7.9912999999999972</v>
      </c>
      <c r="R62" s="21">
        <f t="shared" si="1"/>
        <v>41.059999999999995</v>
      </c>
      <c r="S62" s="21">
        <v>18.260000000000002</v>
      </c>
      <c r="T62" s="21">
        <v>14.67</v>
      </c>
      <c r="U62" s="21">
        <v>4.9400000000000004</v>
      </c>
      <c r="V62" s="21">
        <v>0</v>
      </c>
      <c r="W62" s="21">
        <v>2.19</v>
      </c>
      <c r="X62" s="21">
        <v>0</v>
      </c>
      <c r="Y62" s="21">
        <v>1</v>
      </c>
      <c r="Z62" s="21">
        <v>0</v>
      </c>
      <c r="AA62" s="21">
        <f t="shared" si="7"/>
        <v>8.1299999999999937</v>
      </c>
    </row>
    <row r="63" spans="1:27" ht="15.75">
      <c r="A63" s="18" t="s">
        <v>153</v>
      </c>
      <c r="B63" s="19" t="s">
        <v>154</v>
      </c>
      <c r="C63" s="18" t="s">
        <v>155</v>
      </c>
      <c r="D63" s="20" t="s">
        <v>4</v>
      </c>
      <c r="E63" s="40" t="s">
        <v>287</v>
      </c>
      <c r="F63" s="40" t="s">
        <v>287</v>
      </c>
      <c r="G63" s="21">
        <f t="shared" si="0"/>
        <v>47.91</v>
      </c>
      <c r="H63" s="21">
        <v>24.8</v>
      </c>
      <c r="I63" s="21">
        <v>15.53</v>
      </c>
      <c r="J63" s="21">
        <v>2.61</v>
      </c>
      <c r="K63" s="21">
        <v>0</v>
      </c>
      <c r="L63" s="21">
        <v>1.62</v>
      </c>
      <c r="M63" s="21">
        <v>0</v>
      </c>
      <c r="N63" s="21">
        <v>1</v>
      </c>
      <c r="O63" s="21">
        <v>2.35</v>
      </c>
      <c r="P63" s="21">
        <f t="shared" si="6"/>
        <v>7.5799999999999965</v>
      </c>
      <c r="R63" s="21">
        <f t="shared" si="1"/>
        <v>47.91</v>
      </c>
      <c r="S63" s="21">
        <v>24.8</v>
      </c>
      <c r="T63" s="21">
        <v>15.53</v>
      </c>
      <c r="U63" s="21">
        <v>2.61</v>
      </c>
      <c r="V63" s="21">
        <v>0</v>
      </c>
      <c r="W63" s="21">
        <v>1.62</v>
      </c>
      <c r="X63" s="21">
        <v>0</v>
      </c>
      <c r="Y63" s="21">
        <v>1</v>
      </c>
      <c r="Z63" s="21">
        <v>2.35</v>
      </c>
      <c r="AA63" s="21">
        <f t="shared" si="7"/>
        <v>7.5799999999999965</v>
      </c>
    </row>
    <row r="64" spans="1:27" ht="15.75">
      <c r="A64" s="18" t="s">
        <v>156</v>
      </c>
      <c r="B64" s="19" t="s">
        <v>157</v>
      </c>
      <c r="C64" s="18" t="s">
        <v>158</v>
      </c>
      <c r="D64" s="20" t="s">
        <v>4</v>
      </c>
      <c r="E64" s="40" t="s">
        <v>287</v>
      </c>
      <c r="F64" s="40" t="s">
        <v>287</v>
      </c>
      <c r="G64" s="21">
        <f t="shared" si="0"/>
        <v>28.76</v>
      </c>
      <c r="H64" s="21">
        <v>7</v>
      </c>
      <c r="I64" s="21">
        <v>15</v>
      </c>
      <c r="J64" s="21">
        <v>2.2200000000000002</v>
      </c>
      <c r="K64" s="21">
        <v>0</v>
      </c>
      <c r="L64" s="21">
        <v>1.55</v>
      </c>
      <c r="M64" s="21">
        <v>0.67</v>
      </c>
      <c r="N64" s="21">
        <v>0.81</v>
      </c>
      <c r="O64" s="21">
        <v>1.51</v>
      </c>
      <c r="P64" s="21">
        <f t="shared" si="6"/>
        <v>6.7600000000000016</v>
      </c>
      <c r="R64" s="21">
        <f t="shared" si="1"/>
        <v>29.44</v>
      </c>
      <c r="S64" s="21">
        <v>7</v>
      </c>
      <c r="T64" s="21">
        <v>16.03</v>
      </c>
      <c r="U64" s="21">
        <v>2.0699999999999998</v>
      </c>
      <c r="V64" s="21">
        <v>0</v>
      </c>
      <c r="W64" s="21">
        <v>1.55</v>
      </c>
      <c r="X64" s="21">
        <v>0.67</v>
      </c>
      <c r="Y64" s="21">
        <v>0.81</v>
      </c>
      <c r="Z64" s="21">
        <v>1.31</v>
      </c>
      <c r="AA64" s="21">
        <f t="shared" si="7"/>
        <v>6.41</v>
      </c>
    </row>
    <row r="65" spans="1:27" ht="15.75">
      <c r="A65" s="18" t="s">
        <v>159</v>
      </c>
      <c r="B65" s="19" t="s">
        <v>159</v>
      </c>
      <c r="C65" s="18" t="s">
        <v>160</v>
      </c>
      <c r="D65" s="20" t="s">
        <v>4</v>
      </c>
      <c r="E65" s="40" t="s">
        <v>287</v>
      </c>
      <c r="F65" s="40" t="s">
        <v>287</v>
      </c>
      <c r="G65" s="21">
        <f t="shared" si="0"/>
        <v>40.990099999999998</v>
      </c>
      <c r="H65" s="21">
        <v>12.9</v>
      </c>
      <c r="I65" s="21">
        <v>19.284199999999998</v>
      </c>
      <c r="J65" s="21">
        <v>3.01</v>
      </c>
      <c r="K65" s="21">
        <v>0</v>
      </c>
      <c r="L65" s="21">
        <v>2.6</v>
      </c>
      <c r="M65" s="21">
        <v>0</v>
      </c>
      <c r="N65" s="21">
        <v>1</v>
      </c>
      <c r="O65" s="21">
        <v>2.1959</v>
      </c>
      <c r="P65" s="21">
        <f t="shared" si="6"/>
        <v>8.8059000000000012</v>
      </c>
      <c r="R65" s="21">
        <f t="shared" si="1"/>
        <v>49.62</v>
      </c>
      <c r="S65" s="21">
        <v>19.5</v>
      </c>
      <c r="T65" s="21">
        <v>20.91</v>
      </c>
      <c r="U65" s="21">
        <v>3.01</v>
      </c>
      <c r="V65" s="21">
        <v>0</v>
      </c>
      <c r="W65" s="21">
        <v>2.6</v>
      </c>
      <c r="X65" s="21">
        <v>0</v>
      </c>
      <c r="Y65" s="21">
        <v>1</v>
      </c>
      <c r="Z65" s="21">
        <v>2.6</v>
      </c>
      <c r="AA65" s="21">
        <f t="shared" si="7"/>
        <v>9.2099999999999973</v>
      </c>
    </row>
    <row r="66" spans="1:27">
      <c r="A66" s="18"/>
      <c r="B66" s="19"/>
      <c r="C66" s="18"/>
      <c r="D66" s="20"/>
      <c r="E66" s="20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5.75">
      <c r="A67" s="18" t="s">
        <v>169</v>
      </c>
      <c r="B67" s="19" t="s">
        <v>170</v>
      </c>
      <c r="C67" s="18" t="s">
        <v>171</v>
      </c>
      <c r="D67" s="20" t="s">
        <v>3</v>
      </c>
      <c r="E67" s="40" t="s">
        <v>287</v>
      </c>
      <c r="F67" s="40" t="s">
        <v>287</v>
      </c>
      <c r="G67" s="21">
        <f t="shared" ref="G67:G101" si="8">SUM(H67:O67)</f>
        <v>43.84</v>
      </c>
      <c r="H67" s="21">
        <v>20.34</v>
      </c>
      <c r="I67" s="21">
        <v>13.81</v>
      </c>
      <c r="J67" s="21">
        <f>2.14+3.66</f>
        <v>5.8000000000000007</v>
      </c>
      <c r="K67" s="21">
        <v>0</v>
      </c>
      <c r="L67" s="21">
        <v>0.27</v>
      </c>
      <c r="M67" s="21">
        <v>0</v>
      </c>
      <c r="N67" s="21">
        <v>1.54</v>
      </c>
      <c r="O67" s="21">
        <v>2.08</v>
      </c>
      <c r="P67" s="21">
        <f t="shared" ref="P67:P75" si="9">G67-H67-I67</f>
        <v>9.6900000000000031</v>
      </c>
      <c r="R67" s="21">
        <f t="shared" ref="R67:R101" si="10">SUM(S67:Z67)</f>
        <v>43.84</v>
      </c>
      <c r="S67" s="21">
        <v>20.34</v>
      </c>
      <c r="T67" s="21">
        <v>13.81</v>
      </c>
      <c r="U67" s="21">
        <f>2.14+3.66</f>
        <v>5.8000000000000007</v>
      </c>
      <c r="V67" s="21">
        <v>0</v>
      </c>
      <c r="W67" s="21">
        <v>0.27</v>
      </c>
      <c r="X67" s="21">
        <v>0</v>
      </c>
      <c r="Y67" s="21">
        <v>1.54</v>
      </c>
      <c r="Z67" s="21">
        <v>2.08</v>
      </c>
      <c r="AA67" s="21">
        <f t="shared" ref="AA67:AA74" si="11">R67-S67-T67</f>
        <v>9.6900000000000031</v>
      </c>
    </row>
    <row r="68" spans="1:27" ht="15.75">
      <c r="A68" s="18" t="s">
        <v>172</v>
      </c>
      <c r="B68" s="19" t="s">
        <v>172</v>
      </c>
      <c r="C68" s="18" t="s">
        <v>173</v>
      </c>
      <c r="D68" s="20" t="s">
        <v>3</v>
      </c>
      <c r="E68" s="40" t="s">
        <v>287</v>
      </c>
      <c r="F68" s="40" t="s">
        <v>287</v>
      </c>
      <c r="G68" s="21">
        <f t="shared" si="8"/>
        <v>145.32</v>
      </c>
      <c r="H68" s="21">
        <v>29.4</v>
      </c>
      <c r="I68" s="21">
        <v>93.79</v>
      </c>
      <c r="J68" s="21">
        <v>8.41</v>
      </c>
      <c r="K68" s="21">
        <v>0</v>
      </c>
      <c r="L68" s="21">
        <v>0</v>
      </c>
      <c r="M68" s="21">
        <v>4.25</v>
      </c>
      <c r="N68" s="21">
        <v>6.66</v>
      </c>
      <c r="O68" s="21">
        <v>2.81</v>
      </c>
      <c r="P68" s="21">
        <f t="shared" si="9"/>
        <v>22.129999999999981</v>
      </c>
      <c r="R68" s="21">
        <f t="shared" si="10"/>
        <v>159.73000000000005</v>
      </c>
      <c r="S68" s="21">
        <v>35.78</v>
      </c>
      <c r="T68" s="21">
        <v>98.95</v>
      </c>
      <c r="U68" s="21">
        <v>9.9</v>
      </c>
      <c r="V68" s="21">
        <v>0</v>
      </c>
      <c r="W68" s="21">
        <v>0</v>
      </c>
      <c r="X68" s="21">
        <v>4.83</v>
      </c>
      <c r="Y68" s="21">
        <v>5.77</v>
      </c>
      <c r="Z68" s="21">
        <v>4.5</v>
      </c>
      <c r="AA68" s="21">
        <f t="shared" si="11"/>
        <v>25.000000000000043</v>
      </c>
    </row>
    <row r="69" spans="1:27" ht="15.75">
      <c r="A69" s="18" t="s">
        <v>174</v>
      </c>
      <c r="B69" s="19" t="s">
        <v>174</v>
      </c>
      <c r="C69" s="18" t="s">
        <v>175</v>
      </c>
      <c r="D69" s="20" t="s">
        <v>3</v>
      </c>
      <c r="E69" s="40" t="s">
        <v>287</v>
      </c>
      <c r="F69" s="40" t="s">
        <v>287</v>
      </c>
      <c r="G69" s="21">
        <f t="shared" si="8"/>
        <v>118.45179999999999</v>
      </c>
      <c r="H69" s="21">
        <v>32.28</v>
      </c>
      <c r="I69" s="21">
        <v>68.791799999999995</v>
      </c>
      <c r="J69" s="21">
        <v>2.82</v>
      </c>
      <c r="K69" s="21">
        <v>6.75</v>
      </c>
      <c r="L69" s="21">
        <v>2.97</v>
      </c>
      <c r="M69" s="21">
        <v>3.03</v>
      </c>
      <c r="N69" s="21">
        <v>1</v>
      </c>
      <c r="O69" s="21">
        <v>0.81</v>
      </c>
      <c r="P69" s="21">
        <f t="shared" si="9"/>
        <v>17.379999999999995</v>
      </c>
      <c r="R69" s="21">
        <f t="shared" si="10"/>
        <v>120.42999999999999</v>
      </c>
      <c r="S69" s="21">
        <v>32.28</v>
      </c>
      <c r="T69" s="21">
        <v>70.55</v>
      </c>
      <c r="U69" s="21">
        <v>2.82</v>
      </c>
      <c r="V69" s="21">
        <v>6.97</v>
      </c>
      <c r="W69" s="21">
        <v>2.97</v>
      </c>
      <c r="X69" s="21">
        <v>3.03</v>
      </c>
      <c r="Y69" s="21">
        <v>1</v>
      </c>
      <c r="Z69" s="21">
        <v>0.81</v>
      </c>
      <c r="AA69" s="21">
        <f t="shared" si="11"/>
        <v>17.599999999999994</v>
      </c>
    </row>
    <row r="70" spans="1:27" ht="15.75">
      <c r="A70" s="18" t="s">
        <v>176</v>
      </c>
      <c r="B70" s="19" t="s">
        <v>177</v>
      </c>
      <c r="C70" s="18" t="s">
        <v>178</v>
      </c>
      <c r="D70" s="20" t="s">
        <v>3</v>
      </c>
      <c r="E70" s="40" t="s">
        <v>287</v>
      </c>
      <c r="F70" s="20"/>
      <c r="G70" s="21">
        <f t="shared" si="8"/>
        <v>50.38</v>
      </c>
      <c r="H70" s="21">
        <v>20.87</v>
      </c>
      <c r="I70" s="21">
        <v>19.8</v>
      </c>
      <c r="J70" s="21">
        <v>4.7300000000000004</v>
      </c>
      <c r="K70" s="21">
        <v>0</v>
      </c>
      <c r="L70" s="21">
        <v>1.76</v>
      </c>
      <c r="M70" s="21">
        <v>0</v>
      </c>
      <c r="N70" s="21">
        <v>2.08</v>
      </c>
      <c r="O70" s="21">
        <v>1.1399999999999999</v>
      </c>
      <c r="P70" s="21">
        <f t="shared" si="9"/>
        <v>9.7100000000000009</v>
      </c>
      <c r="R70" s="21">
        <f t="shared" si="10"/>
        <v>50.38</v>
      </c>
      <c r="S70" s="21">
        <v>20.87</v>
      </c>
      <c r="T70" s="21">
        <v>19.8</v>
      </c>
      <c r="U70" s="21">
        <v>4.7300000000000004</v>
      </c>
      <c r="V70" s="21">
        <v>0</v>
      </c>
      <c r="W70" s="21">
        <v>1.76</v>
      </c>
      <c r="X70" s="21">
        <v>0</v>
      </c>
      <c r="Y70" s="21">
        <v>2.08</v>
      </c>
      <c r="Z70" s="21">
        <v>1.1399999999999999</v>
      </c>
      <c r="AA70" s="21">
        <f t="shared" si="11"/>
        <v>9.7100000000000009</v>
      </c>
    </row>
    <row r="71" spans="1:27" ht="15.75">
      <c r="A71" s="18" t="s">
        <v>179</v>
      </c>
      <c r="B71" s="19" t="s">
        <v>180</v>
      </c>
      <c r="C71" s="18" t="s">
        <v>181</v>
      </c>
      <c r="D71" s="20" t="s">
        <v>3</v>
      </c>
      <c r="E71" s="40" t="s">
        <v>287</v>
      </c>
      <c r="F71" s="40" t="s">
        <v>287</v>
      </c>
      <c r="G71" s="21">
        <f t="shared" si="8"/>
        <v>155.12640000000005</v>
      </c>
      <c r="H71" s="21">
        <v>32.69</v>
      </c>
      <c r="I71" s="21">
        <v>101.0398</v>
      </c>
      <c r="J71" s="21">
        <v>7.11</v>
      </c>
      <c r="K71" s="21">
        <v>6.72</v>
      </c>
      <c r="L71" s="21">
        <v>0</v>
      </c>
      <c r="M71" s="21">
        <v>3.4866000000000001</v>
      </c>
      <c r="N71" s="21">
        <v>3</v>
      </c>
      <c r="O71" s="21">
        <v>1.08</v>
      </c>
      <c r="P71" s="21">
        <f t="shared" si="9"/>
        <v>21.396600000000049</v>
      </c>
      <c r="R71" s="21">
        <f t="shared" si="10"/>
        <v>155.07000000000002</v>
      </c>
      <c r="S71" s="21">
        <v>32.69</v>
      </c>
      <c r="T71" s="21">
        <v>101.05</v>
      </c>
      <c r="U71" s="21">
        <v>7.11</v>
      </c>
      <c r="V71" s="21">
        <v>6.72</v>
      </c>
      <c r="W71" s="21">
        <v>0</v>
      </c>
      <c r="X71" s="21">
        <v>3.42</v>
      </c>
      <c r="Y71" s="21">
        <v>3</v>
      </c>
      <c r="Z71" s="21">
        <v>1.08</v>
      </c>
      <c r="AA71" s="21">
        <f t="shared" si="11"/>
        <v>21.330000000000027</v>
      </c>
    </row>
    <row r="72" spans="1:27" ht="15.75">
      <c r="A72" s="18" t="s">
        <v>182</v>
      </c>
      <c r="B72" s="19" t="s">
        <v>183</v>
      </c>
      <c r="C72" s="18" t="s">
        <v>184</v>
      </c>
      <c r="D72" s="20" t="s">
        <v>3</v>
      </c>
      <c r="E72" s="40" t="s">
        <v>287</v>
      </c>
      <c r="F72" s="40" t="s">
        <v>287</v>
      </c>
      <c r="G72" s="21">
        <f t="shared" si="8"/>
        <v>33.239999999999995</v>
      </c>
      <c r="H72" s="21">
        <v>14.6</v>
      </c>
      <c r="I72" s="21">
        <v>12.45</v>
      </c>
      <c r="J72" s="21">
        <v>1.74</v>
      </c>
      <c r="K72" s="21">
        <v>0</v>
      </c>
      <c r="L72" s="21">
        <v>1.62</v>
      </c>
      <c r="M72" s="21">
        <v>0.44</v>
      </c>
      <c r="N72" s="21">
        <v>1</v>
      </c>
      <c r="O72" s="21">
        <v>1.39</v>
      </c>
      <c r="P72" s="21">
        <f t="shared" si="9"/>
        <v>6.1899999999999942</v>
      </c>
      <c r="R72" s="21">
        <f t="shared" si="10"/>
        <v>33.239999999999995</v>
      </c>
      <c r="S72" s="21">
        <v>14.6</v>
      </c>
      <c r="T72" s="21">
        <v>12.45</v>
      </c>
      <c r="U72" s="21">
        <v>1.74</v>
      </c>
      <c r="V72" s="21">
        <v>0</v>
      </c>
      <c r="W72" s="21">
        <v>1.62</v>
      </c>
      <c r="X72" s="21">
        <v>0.44</v>
      </c>
      <c r="Y72" s="21">
        <v>1</v>
      </c>
      <c r="Z72" s="21">
        <v>1.39</v>
      </c>
      <c r="AA72" s="21">
        <f t="shared" si="11"/>
        <v>6.1899999999999942</v>
      </c>
    </row>
    <row r="73" spans="1:27" ht="15.75">
      <c r="A73" s="18" t="s">
        <v>185</v>
      </c>
      <c r="B73" s="19" t="s">
        <v>185</v>
      </c>
      <c r="C73" s="18" t="s">
        <v>186</v>
      </c>
      <c r="D73" s="20" t="s">
        <v>3</v>
      </c>
      <c r="E73" s="40" t="s">
        <v>287</v>
      </c>
      <c r="F73" s="40" t="s">
        <v>287</v>
      </c>
      <c r="G73" s="21">
        <f t="shared" si="8"/>
        <v>45.460800000000006</v>
      </c>
      <c r="H73" s="21">
        <v>19.399999999999999</v>
      </c>
      <c r="I73" s="21">
        <v>12.709199999999999</v>
      </c>
      <c r="J73" s="21">
        <v>6.6756000000000002</v>
      </c>
      <c r="K73" s="21">
        <v>0</v>
      </c>
      <c r="L73" s="21">
        <v>2.2229999999999999</v>
      </c>
      <c r="M73" s="21">
        <v>1.2161999999999999</v>
      </c>
      <c r="N73" s="21">
        <v>1</v>
      </c>
      <c r="O73" s="21">
        <v>2.2368000000000001</v>
      </c>
      <c r="P73" s="21">
        <f t="shared" si="9"/>
        <v>13.351600000000008</v>
      </c>
      <c r="R73" s="21">
        <f t="shared" si="10"/>
        <v>55.77000000000001</v>
      </c>
      <c r="S73" s="21">
        <v>22.6</v>
      </c>
      <c r="T73" s="21">
        <v>16.04</v>
      </c>
      <c r="U73" s="21">
        <v>8.57</v>
      </c>
      <c r="V73" s="21">
        <v>0</v>
      </c>
      <c r="W73" s="21">
        <v>2.66</v>
      </c>
      <c r="X73" s="21">
        <v>1.49</v>
      </c>
      <c r="Y73" s="21">
        <v>2</v>
      </c>
      <c r="Z73" s="21">
        <v>2.41</v>
      </c>
      <c r="AA73" s="21">
        <f t="shared" si="11"/>
        <v>17.13000000000001</v>
      </c>
    </row>
    <row r="74" spans="1:27" ht="15.75">
      <c r="A74" s="18" t="s">
        <v>187</v>
      </c>
      <c r="B74" s="19" t="s">
        <v>188</v>
      </c>
      <c r="C74" s="18" t="s">
        <v>189</v>
      </c>
      <c r="D74" s="20" t="s">
        <v>3</v>
      </c>
      <c r="E74" s="40" t="s">
        <v>287</v>
      </c>
      <c r="F74" s="40" t="s">
        <v>287</v>
      </c>
      <c r="G74" s="21">
        <f t="shared" si="8"/>
        <v>5.9800000000000013</v>
      </c>
      <c r="H74" s="21">
        <v>2.6</v>
      </c>
      <c r="I74" s="21">
        <v>1.3</v>
      </c>
      <c r="J74" s="21"/>
      <c r="K74" s="21">
        <v>0.86</v>
      </c>
      <c r="L74" s="21">
        <v>0.27</v>
      </c>
      <c r="M74" s="21">
        <v>0.34</v>
      </c>
      <c r="N74" s="21">
        <v>0</v>
      </c>
      <c r="O74" s="21">
        <v>0.61</v>
      </c>
      <c r="P74" s="21">
        <f t="shared" si="9"/>
        <v>2.080000000000001</v>
      </c>
      <c r="R74" s="21">
        <f t="shared" si="10"/>
        <v>6.46</v>
      </c>
      <c r="S74" s="21">
        <v>2.6</v>
      </c>
      <c r="T74" s="21">
        <v>1.78</v>
      </c>
      <c r="U74" s="21"/>
      <c r="V74" s="21">
        <v>0.86</v>
      </c>
      <c r="W74" s="21">
        <v>0.27</v>
      </c>
      <c r="X74" s="21">
        <v>0.33</v>
      </c>
      <c r="Y74" s="21">
        <v>0</v>
      </c>
      <c r="Z74" s="21">
        <v>0.62</v>
      </c>
      <c r="AA74" s="21">
        <f t="shared" si="11"/>
        <v>2.08</v>
      </c>
    </row>
    <row r="75" spans="1:27" ht="15.75">
      <c r="A75" s="18" t="s">
        <v>190</v>
      </c>
      <c r="B75" s="19" t="s">
        <v>191</v>
      </c>
      <c r="C75" s="18" t="s">
        <v>192</v>
      </c>
      <c r="D75" s="20" t="s">
        <v>3</v>
      </c>
      <c r="E75" s="40" t="s">
        <v>287</v>
      </c>
      <c r="F75" s="40" t="s">
        <v>287</v>
      </c>
      <c r="G75" s="21">
        <f t="shared" si="8"/>
        <v>34.6</v>
      </c>
      <c r="H75" s="21">
        <v>16.34</v>
      </c>
      <c r="I75" s="21">
        <v>11.4</v>
      </c>
      <c r="J75" s="21">
        <v>4.3899999999999997</v>
      </c>
      <c r="K75" s="21">
        <v>0</v>
      </c>
      <c r="L75" s="21">
        <v>0</v>
      </c>
      <c r="M75" s="21">
        <v>0</v>
      </c>
      <c r="N75" s="21">
        <v>1</v>
      </c>
      <c r="O75" s="21">
        <v>1.47</v>
      </c>
      <c r="P75" s="21">
        <f t="shared" si="9"/>
        <v>6.8600000000000012</v>
      </c>
      <c r="R75" s="21">
        <f t="shared" si="10"/>
        <v>38.880000000000003</v>
      </c>
      <c r="S75" s="21">
        <v>17.100000000000001</v>
      </c>
      <c r="T75" s="21">
        <v>15.12</v>
      </c>
      <c r="U75" s="21">
        <v>3.02</v>
      </c>
      <c r="V75" s="21">
        <v>0</v>
      </c>
      <c r="W75" s="21">
        <v>0</v>
      </c>
      <c r="X75" s="21">
        <v>0</v>
      </c>
      <c r="Y75" s="21">
        <v>1</v>
      </c>
      <c r="Z75" s="21">
        <v>2.64</v>
      </c>
      <c r="AA75" s="21"/>
    </row>
    <row r="76" spans="1:27">
      <c r="A76" s="18" t="s">
        <v>193</v>
      </c>
      <c r="B76" s="19" t="s">
        <v>194</v>
      </c>
      <c r="C76" s="18" t="s">
        <v>195</v>
      </c>
      <c r="D76" s="20" t="s">
        <v>3</v>
      </c>
      <c r="E76" s="20"/>
      <c r="F76" s="20"/>
      <c r="G76" s="21">
        <f t="shared" si="8"/>
        <v>0</v>
      </c>
      <c r="H76" s="21" t="s">
        <v>288</v>
      </c>
      <c r="I76" s="21"/>
      <c r="J76" s="21"/>
      <c r="K76" s="21"/>
      <c r="L76" s="21"/>
      <c r="M76" s="21"/>
      <c r="N76" s="21"/>
      <c r="O76" s="21"/>
      <c r="P76" s="21" t="s">
        <v>274</v>
      </c>
      <c r="R76" s="21">
        <f t="shared" si="10"/>
        <v>0</v>
      </c>
      <c r="S76" s="21" t="s">
        <v>288</v>
      </c>
      <c r="T76" s="21"/>
      <c r="U76" s="21"/>
      <c r="V76" s="21"/>
      <c r="W76" s="21"/>
      <c r="X76" s="21"/>
      <c r="Y76" s="21"/>
      <c r="Z76" s="21"/>
      <c r="AA76" s="21" t="s">
        <v>274</v>
      </c>
    </row>
    <row r="77" spans="1:27" ht="15.75">
      <c r="A77" s="18" t="s">
        <v>196</v>
      </c>
      <c r="B77" s="19" t="s">
        <v>197</v>
      </c>
      <c r="C77" s="18" t="s">
        <v>198</v>
      </c>
      <c r="D77" s="20" t="s">
        <v>3</v>
      </c>
      <c r="E77" s="40" t="s">
        <v>287</v>
      </c>
      <c r="F77" s="40" t="s">
        <v>287</v>
      </c>
      <c r="G77" s="21">
        <f t="shared" si="8"/>
        <v>43.58</v>
      </c>
      <c r="H77" s="21">
        <v>17.8</v>
      </c>
      <c r="I77" s="21">
        <v>16.420000000000002</v>
      </c>
      <c r="J77" s="21">
        <v>5.6</v>
      </c>
      <c r="K77" s="21">
        <v>0</v>
      </c>
      <c r="L77" s="21">
        <v>0.66</v>
      </c>
      <c r="M77" s="21">
        <v>0</v>
      </c>
      <c r="N77" s="21">
        <v>1</v>
      </c>
      <c r="O77" s="21">
        <v>2.1</v>
      </c>
      <c r="P77" s="21">
        <f t="shared" ref="P77:P101" si="12">G77-H77-I77</f>
        <v>9.3599999999999959</v>
      </c>
      <c r="R77" s="21">
        <f t="shared" si="10"/>
        <v>34.889999999999993</v>
      </c>
      <c r="S77" s="21">
        <v>14.2</v>
      </c>
      <c r="T77" s="21">
        <v>11.81</v>
      </c>
      <c r="U77" s="21">
        <v>5.31</v>
      </c>
      <c r="V77" s="21">
        <v>0</v>
      </c>
      <c r="W77" s="21">
        <v>0.66</v>
      </c>
      <c r="X77" s="21">
        <v>0</v>
      </c>
      <c r="Y77" s="21">
        <v>1</v>
      </c>
      <c r="Z77" s="21">
        <v>1.91</v>
      </c>
      <c r="AA77" s="21">
        <f t="shared" ref="AA77:AA101" si="13">R77-S77-T77</f>
        <v>8.8799999999999937</v>
      </c>
    </row>
    <row r="78" spans="1:27" ht="15.75">
      <c r="A78" s="18" t="s">
        <v>199</v>
      </c>
      <c r="B78" s="19" t="s">
        <v>200</v>
      </c>
      <c r="C78" s="18" t="s">
        <v>201</v>
      </c>
      <c r="D78" s="20" t="s">
        <v>3</v>
      </c>
      <c r="E78" s="40" t="s">
        <v>287</v>
      </c>
      <c r="F78" s="40" t="s">
        <v>287</v>
      </c>
      <c r="G78" s="21">
        <f t="shared" si="8"/>
        <v>52.375700000000002</v>
      </c>
      <c r="H78" s="21">
        <v>22.18</v>
      </c>
      <c r="I78" s="21">
        <v>23.797000000000001</v>
      </c>
      <c r="J78" s="21">
        <v>2.89</v>
      </c>
      <c r="K78" s="21">
        <v>0</v>
      </c>
      <c r="L78" s="21">
        <v>1.1487000000000001</v>
      </c>
      <c r="M78" s="21">
        <v>0</v>
      </c>
      <c r="N78" s="21">
        <v>1</v>
      </c>
      <c r="O78" s="21">
        <v>1.36</v>
      </c>
      <c r="P78" s="21">
        <f t="shared" si="12"/>
        <v>6.3987000000000016</v>
      </c>
      <c r="R78" s="21">
        <f t="shared" si="10"/>
        <v>50.97</v>
      </c>
      <c r="S78" s="21">
        <v>22.18</v>
      </c>
      <c r="T78" s="21">
        <v>22.93</v>
      </c>
      <c r="U78" s="21">
        <v>2.89</v>
      </c>
      <c r="V78" s="21">
        <v>0</v>
      </c>
      <c r="W78" s="21">
        <v>0.61</v>
      </c>
      <c r="X78" s="21">
        <v>0</v>
      </c>
      <c r="Y78" s="21">
        <v>1</v>
      </c>
      <c r="Z78" s="21">
        <v>1.36</v>
      </c>
      <c r="AA78" s="21">
        <f t="shared" si="13"/>
        <v>5.8599999999999994</v>
      </c>
    </row>
    <row r="79" spans="1:27" ht="15.75">
      <c r="A79" s="18" t="s">
        <v>202</v>
      </c>
      <c r="B79" s="19" t="s">
        <v>202</v>
      </c>
      <c r="C79" s="18" t="s">
        <v>203</v>
      </c>
      <c r="D79" s="20" t="s">
        <v>3</v>
      </c>
      <c r="E79" s="40" t="s">
        <v>287</v>
      </c>
      <c r="F79" s="40" t="s">
        <v>287</v>
      </c>
      <c r="G79" s="21">
        <f t="shared" si="8"/>
        <v>45.540000000000006</v>
      </c>
      <c r="H79" s="21">
        <v>19.45</v>
      </c>
      <c r="I79" s="21">
        <v>18.53</v>
      </c>
      <c r="J79" s="21">
        <v>2.89</v>
      </c>
      <c r="K79" s="21">
        <v>0</v>
      </c>
      <c r="L79" s="21">
        <v>1.57</v>
      </c>
      <c r="M79" s="21">
        <v>0</v>
      </c>
      <c r="N79" s="21">
        <v>1</v>
      </c>
      <c r="O79" s="21">
        <v>2.1</v>
      </c>
      <c r="P79" s="21">
        <f t="shared" si="12"/>
        <v>7.5600000000000058</v>
      </c>
      <c r="R79" s="21">
        <f t="shared" si="10"/>
        <v>45.540000000000006</v>
      </c>
      <c r="S79" s="21">
        <v>19.45</v>
      </c>
      <c r="T79" s="21">
        <v>18.53</v>
      </c>
      <c r="U79" s="21">
        <v>2.89</v>
      </c>
      <c r="V79" s="21">
        <v>0</v>
      </c>
      <c r="W79" s="21">
        <v>1.57</v>
      </c>
      <c r="X79" s="21">
        <v>0</v>
      </c>
      <c r="Y79" s="21">
        <v>1</v>
      </c>
      <c r="Z79" s="21">
        <v>2.1</v>
      </c>
      <c r="AA79" s="21">
        <f t="shared" si="13"/>
        <v>7.5600000000000058</v>
      </c>
    </row>
    <row r="80" spans="1:27" ht="15.75">
      <c r="A80" s="18" t="s">
        <v>204</v>
      </c>
      <c r="B80" s="19" t="s">
        <v>204</v>
      </c>
      <c r="C80" s="18" t="s">
        <v>205</v>
      </c>
      <c r="D80" s="20" t="s">
        <v>3</v>
      </c>
      <c r="E80" s="40" t="s">
        <v>287</v>
      </c>
      <c r="F80" s="40" t="s">
        <v>287</v>
      </c>
      <c r="G80" s="21">
        <f t="shared" si="8"/>
        <v>35.660000000000004</v>
      </c>
      <c r="H80" s="21">
        <v>16.28</v>
      </c>
      <c r="I80" s="21">
        <v>13.73</v>
      </c>
      <c r="J80" s="21">
        <v>2.62</v>
      </c>
      <c r="K80" s="21">
        <v>0</v>
      </c>
      <c r="L80" s="21">
        <v>0</v>
      </c>
      <c r="M80" s="21">
        <v>0</v>
      </c>
      <c r="N80" s="21">
        <v>0.68</v>
      </c>
      <c r="O80" s="21">
        <v>2.35</v>
      </c>
      <c r="P80" s="21">
        <f t="shared" si="12"/>
        <v>5.6500000000000021</v>
      </c>
      <c r="R80" s="21">
        <f t="shared" si="10"/>
        <v>35.660000000000004</v>
      </c>
      <c r="S80" s="21">
        <v>16.28</v>
      </c>
      <c r="T80" s="21">
        <v>13.73</v>
      </c>
      <c r="U80" s="21">
        <v>2.62</v>
      </c>
      <c r="V80" s="21">
        <v>0</v>
      </c>
      <c r="W80" s="21">
        <v>0</v>
      </c>
      <c r="X80" s="21">
        <v>0</v>
      </c>
      <c r="Y80" s="21">
        <v>0.68</v>
      </c>
      <c r="Z80" s="21">
        <v>2.35</v>
      </c>
      <c r="AA80" s="21">
        <f t="shared" si="13"/>
        <v>5.6500000000000021</v>
      </c>
    </row>
    <row r="81" spans="1:27" ht="15.75">
      <c r="A81" s="18" t="s">
        <v>206</v>
      </c>
      <c r="B81" s="19" t="s">
        <v>206</v>
      </c>
      <c r="C81" s="18" t="s">
        <v>207</v>
      </c>
      <c r="D81" s="20" t="s">
        <v>3</v>
      </c>
      <c r="E81" s="40" t="s">
        <v>287</v>
      </c>
      <c r="F81" s="40" t="s">
        <v>287</v>
      </c>
      <c r="G81" s="21">
        <f t="shared" si="8"/>
        <v>23.64</v>
      </c>
      <c r="H81" s="21">
        <v>8.56</v>
      </c>
      <c r="I81" s="21">
        <v>10.9</v>
      </c>
      <c r="J81" s="21">
        <v>0.96</v>
      </c>
      <c r="K81" s="21">
        <v>0</v>
      </c>
      <c r="L81" s="21">
        <v>0.64</v>
      </c>
      <c r="M81" s="21">
        <v>0</v>
      </c>
      <c r="N81" s="21">
        <v>1</v>
      </c>
      <c r="O81" s="21">
        <v>1.58</v>
      </c>
      <c r="P81" s="21">
        <f t="shared" si="12"/>
        <v>4.18</v>
      </c>
      <c r="R81" s="21">
        <f t="shared" si="10"/>
        <v>24.080000000000002</v>
      </c>
      <c r="S81" s="21">
        <v>8.56</v>
      </c>
      <c r="T81" s="21">
        <v>11.68</v>
      </c>
      <c r="U81" s="21">
        <v>0</v>
      </c>
      <c r="V81" s="21">
        <v>0</v>
      </c>
      <c r="W81" s="21">
        <v>0.64</v>
      </c>
      <c r="X81" s="21">
        <v>0</v>
      </c>
      <c r="Y81" s="21">
        <v>1</v>
      </c>
      <c r="Z81" s="21">
        <v>2.2000000000000002</v>
      </c>
      <c r="AA81" s="21">
        <f t="shared" si="13"/>
        <v>3.8400000000000016</v>
      </c>
    </row>
    <row r="82" spans="1:27" ht="15.75">
      <c r="A82" s="18" t="s">
        <v>208</v>
      </c>
      <c r="B82" s="19" t="s">
        <v>209</v>
      </c>
      <c r="C82" s="18" t="s">
        <v>210</v>
      </c>
      <c r="D82" s="20" t="s">
        <v>3</v>
      </c>
      <c r="E82" s="40" t="s">
        <v>287</v>
      </c>
      <c r="F82" s="40" t="s">
        <v>287</v>
      </c>
      <c r="G82" s="21">
        <f t="shared" si="8"/>
        <v>8.9699999999999989</v>
      </c>
      <c r="H82" s="21">
        <v>2</v>
      </c>
      <c r="I82" s="21">
        <v>5.97</v>
      </c>
      <c r="J82" s="21">
        <v>1</v>
      </c>
      <c r="K82" s="21"/>
      <c r="L82" s="21"/>
      <c r="M82" s="21"/>
      <c r="N82" s="21"/>
      <c r="O82" s="21"/>
      <c r="P82" s="21">
        <f t="shared" si="12"/>
        <v>0.99999999999999911</v>
      </c>
      <c r="R82" s="21">
        <f t="shared" si="10"/>
        <v>8.9699999999999989</v>
      </c>
      <c r="S82" s="21">
        <v>2</v>
      </c>
      <c r="T82" s="21">
        <v>5.97</v>
      </c>
      <c r="U82" s="21">
        <v>1</v>
      </c>
      <c r="V82" s="21"/>
      <c r="W82" s="21"/>
      <c r="X82" s="21"/>
      <c r="Y82" s="21"/>
      <c r="Z82" s="21"/>
      <c r="AA82" s="21">
        <f t="shared" si="13"/>
        <v>0.99999999999999911</v>
      </c>
    </row>
    <row r="83" spans="1:27" ht="15.75">
      <c r="A83" s="18" t="s">
        <v>211</v>
      </c>
      <c r="B83" s="19" t="s">
        <v>211</v>
      </c>
      <c r="C83" s="18" t="s">
        <v>212</v>
      </c>
      <c r="D83" s="20" t="s">
        <v>3</v>
      </c>
      <c r="E83" s="40" t="s">
        <v>287</v>
      </c>
      <c r="F83" s="40" t="s">
        <v>287</v>
      </c>
      <c r="G83" s="21">
        <f t="shared" si="8"/>
        <v>46.943600000000004</v>
      </c>
      <c r="H83" s="21">
        <v>23.47</v>
      </c>
      <c r="I83" s="21">
        <v>16.803999999999998</v>
      </c>
      <c r="J83" s="21">
        <v>2.36</v>
      </c>
      <c r="K83" s="21">
        <v>0</v>
      </c>
      <c r="L83" s="21">
        <v>0</v>
      </c>
      <c r="M83" s="21">
        <v>0</v>
      </c>
      <c r="N83" s="21">
        <v>1.81</v>
      </c>
      <c r="O83" s="21">
        <v>2.4996</v>
      </c>
      <c r="P83" s="21">
        <f t="shared" si="12"/>
        <v>6.6696000000000062</v>
      </c>
      <c r="R83" s="21">
        <f t="shared" si="10"/>
        <v>49.91</v>
      </c>
      <c r="S83" s="21">
        <v>26.35</v>
      </c>
      <c r="T83" s="21">
        <v>16.98</v>
      </c>
      <c r="U83" s="21">
        <v>2.36</v>
      </c>
      <c r="V83" s="21">
        <v>0</v>
      </c>
      <c r="W83" s="21">
        <v>0</v>
      </c>
      <c r="X83" s="21">
        <v>0</v>
      </c>
      <c r="Y83" s="21">
        <v>1.81</v>
      </c>
      <c r="Z83" s="21">
        <v>2.41</v>
      </c>
      <c r="AA83" s="21">
        <f t="shared" si="13"/>
        <v>6.5799999999999947</v>
      </c>
    </row>
    <row r="84" spans="1:27" ht="15.75">
      <c r="A84" s="18" t="s">
        <v>213</v>
      </c>
      <c r="B84" s="19" t="s">
        <v>214</v>
      </c>
      <c r="C84" s="18" t="s">
        <v>215</v>
      </c>
      <c r="D84" s="20" t="s">
        <v>3</v>
      </c>
      <c r="E84" s="40" t="s">
        <v>287</v>
      </c>
      <c r="F84" s="40" t="s">
        <v>287</v>
      </c>
      <c r="G84" s="21">
        <f t="shared" si="8"/>
        <v>12.860000000000001</v>
      </c>
      <c r="H84" s="21">
        <v>6.1</v>
      </c>
      <c r="I84" s="21">
        <v>4.38</v>
      </c>
      <c r="J84" s="21">
        <v>0.88</v>
      </c>
      <c r="K84" s="21">
        <v>0</v>
      </c>
      <c r="L84" s="21">
        <v>0</v>
      </c>
      <c r="M84" s="21">
        <v>0</v>
      </c>
      <c r="N84" s="21">
        <v>0.82</v>
      </c>
      <c r="O84" s="21">
        <v>0.68</v>
      </c>
      <c r="P84" s="21">
        <f t="shared" si="12"/>
        <v>2.3800000000000017</v>
      </c>
      <c r="R84" s="21">
        <f t="shared" si="10"/>
        <v>12.860000000000001</v>
      </c>
      <c r="S84" s="21">
        <v>6.1</v>
      </c>
      <c r="T84" s="21">
        <v>4.38</v>
      </c>
      <c r="U84" s="21">
        <v>0.88</v>
      </c>
      <c r="V84" s="21">
        <v>0</v>
      </c>
      <c r="W84" s="21">
        <v>0</v>
      </c>
      <c r="X84" s="21">
        <v>0</v>
      </c>
      <c r="Y84" s="21">
        <v>0.82</v>
      </c>
      <c r="Z84" s="21">
        <v>0.68</v>
      </c>
      <c r="AA84" s="21">
        <f t="shared" si="13"/>
        <v>2.3800000000000017</v>
      </c>
    </row>
    <row r="85" spans="1:27" ht="15.75">
      <c r="A85" s="18" t="s">
        <v>216</v>
      </c>
      <c r="B85" s="19" t="s">
        <v>217</v>
      </c>
      <c r="C85" s="18" t="s">
        <v>218</v>
      </c>
      <c r="D85" s="20" t="s">
        <v>3</v>
      </c>
      <c r="E85" s="40" t="s">
        <v>287</v>
      </c>
      <c r="F85" s="40" t="s">
        <v>287</v>
      </c>
      <c r="G85" s="21">
        <f t="shared" si="8"/>
        <v>5.7299999999999995</v>
      </c>
      <c r="H85" s="21">
        <v>1</v>
      </c>
      <c r="I85" s="21">
        <v>3.78</v>
      </c>
      <c r="J85" s="21">
        <v>0.95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f t="shared" si="12"/>
        <v>0.94999999999999973</v>
      </c>
      <c r="R85" s="21">
        <f t="shared" si="10"/>
        <v>5.7299999999999995</v>
      </c>
      <c r="S85" s="21">
        <v>1</v>
      </c>
      <c r="T85" s="21">
        <v>3.78</v>
      </c>
      <c r="U85" s="21">
        <v>0.95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f t="shared" si="13"/>
        <v>0.94999999999999973</v>
      </c>
    </row>
    <row r="86" spans="1:27" ht="15.75">
      <c r="A86" s="18" t="s">
        <v>219</v>
      </c>
      <c r="B86" s="19" t="s">
        <v>220</v>
      </c>
      <c r="C86" s="18" t="s">
        <v>221</v>
      </c>
      <c r="D86" s="20" t="s">
        <v>3</v>
      </c>
      <c r="E86" s="40" t="s">
        <v>287</v>
      </c>
      <c r="F86" s="40" t="s">
        <v>287</v>
      </c>
      <c r="G86" s="21">
        <f t="shared" si="8"/>
        <v>5.48</v>
      </c>
      <c r="H86" s="21">
        <v>2.48</v>
      </c>
      <c r="I86" s="21">
        <v>2.5</v>
      </c>
      <c r="J86" s="21">
        <v>0.5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f t="shared" si="12"/>
        <v>0.50000000000000044</v>
      </c>
      <c r="R86" s="21">
        <f t="shared" si="10"/>
        <v>5.48</v>
      </c>
      <c r="S86" s="21">
        <v>2.48</v>
      </c>
      <c r="T86" s="21">
        <v>2.5</v>
      </c>
      <c r="U86" s="21">
        <v>0.5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f t="shared" si="13"/>
        <v>0.50000000000000044</v>
      </c>
    </row>
    <row r="87" spans="1:27" ht="15.75">
      <c r="A87" s="18" t="s">
        <v>222</v>
      </c>
      <c r="B87" s="19" t="s">
        <v>223</v>
      </c>
      <c r="C87" s="18" t="s">
        <v>224</v>
      </c>
      <c r="D87" s="20" t="s">
        <v>3</v>
      </c>
      <c r="E87" s="40" t="s">
        <v>287</v>
      </c>
      <c r="F87" s="20"/>
      <c r="G87" s="21">
        <f t="shared" si="8"/>
        <v>6.96</v>
      </c>
      <c r="H87" s="21">
        <v>3.72</v>
      </c>
      <c r="I87" s="21">
        <v>1.87</v>
      </c>
      <c r="J87" s="21">
        <v>1.01</v>
      </c>
      <c r="K87" s="21">
        <v>0</v>
      </c>
      <c r="L87" s="21">
        <v>0.16</v>
      </c>
      <c r="M87" s="21">
        <v>0</v>
      </c>
      <c r="N87" s="21">
        <v>0</v>
      </c>
      <c r="O87" s="21">
        <v>0.2</v>
      </c>
      <c r="P87" s="21">
        <f t="shared" si="12"/>
        <v>1.3699999999999997</v>
      </c>
      <c r="R87" s="21">
        <f t="shared" si="10"/>
        <v>6.96</v>
      </c>
      <c r="S87" s="21">
        <v>3.72</v>
      </c>
      <c r="T87" s="21">
        <v>1.87</v>
      </c>
      <c r="U87" s="21">
        <v>1.01</v>
      </c>
      <c r="V87" s="21">
        <v>0</v>
      </c>
      <c r="W87" s="21">
        <v>0.16</v>
      </c>
      <c r="X87" s="21">
        <v>0</v>
      </c>
      <c r="Y87" s="21">
        <v>0</v>
      </c>
      <c r="Z87" s="21">
        <v>0.2</v>
      </c>
      <c r="AA87" s="21">
        <f t="shared" si="13"/>
        <v>1.3699999999999997</v>
      </c>
    </row>
    <row r="88" spans="1:27" ht="15.75">
      <c r="A88" s="18" t="s">
        <v>225</v>
      </c>
      <c r="B88" s="19" t="s">
        <v>226</v>
      </c>
      <c r="C88" s="18" t="s">
        <v>227</v>
      </c>
      <c r="D88" s="20" t="s">
        <v>3</v>
      </c>
      <c r="E88" s="40" t="s">
        <v>287</v>
      </c>
      <c r="F88" s="20"/>
      <c r="G88" s="21">
        <f t="shared" si="8"/>
        <v>4.21</v>
      </c>
      <c r="H88" s="21">
        <v>2.3199999999999998</v>
      </c>
      <c r="I88" s="21">
        <v>1.1000000000000001</v>
      </c>
      <c r="J88" s="21">
        <v>0.28000000000000003</v>
      </c>
      <c r="K88" s="21">
        <v>0</v>
      </c>
      <c r="L88" s="21">
        <v>0.17</v>
      </c>
      <c r="M88" s="21">
        <v>0</v>
      </c>
      <c r="N88" s="21">
        <v>0</v>
      </c>
      <c r="O88" s="21">
        <v>0.34</v>
      </c>
      <c r="P88" s="21">
        <f t="shared" si="12"/>
        <v>0.79</v>
      </c>
      <c r="R88" s="21">
        <f t="shared" si="10"/>
        <v>4.21</v>
      </c>
      <c r="S88" s="21">
        <v>2.3199999999999998</v>
      </c>
      <c r="T88" s="21">
        <v>1.1000000000000001</v>
      </c>
      <c r="U88" s="21">
        <v>0.28000000000000003</v>
      </c>
      <c r="V88" s="21">
        <v>0</v>
      </c>
      <c r="W88" s="21">
        <v>0.17</v>
      </c>
      <c r="X88" s="21">
        <v>0</v>
      </c>
      <c r="Y88" s="21">
        <v>0</v>
      </c>
      <c r="Z88" s="21">
        <v>0.34</v>
      </c>
      <c r="AA88" s="21">
        <f t="shared" si="13"/>
        <v>0.79</v>
      </c>
    </row>
    <row r="89" spans="1:27" ht="15.75">
      <c r="A89" s="18" t="s">
        <v>228</v>
      </c>
      <c r="B89" s="19" t="s">
        <v>229</v>
      </c>
      <c r="C89" s="18" t="s">
        <v>230</v>
      </c>
      <c r="D89" s="20" t="s">
        <v>3</v>
      </c>
      <c r="E89" s="40" t="s">
        <v>287</v>
      </c>
      <c r="F89" s="40" t="s">
        <v>287</v>
      </c>
      <c r="G89" s="21">
        <f t="shared" si="8"/>
        <v>22.656700000000001</v>
      </c>
      <c r="H89" s="21">
        <v>3</v>
      </c>
      <c r="I89" s="21">
        <v>13.39</v>
      </c>
      <c r="J89" s="21">
        <v>3.0066999999999999</v>
      </c>
      <c r="K89" s="21">
        <v>0</v>
      </c>
      <c r="L89" s="21">
        <v>0.54</v>
      </c>
      <c r="M89" s="21">
        <v>0.3</v>
      </c>
      <c r="N89" s="21">
        <v>1</v>
      </c>
      <c r="O89" s="21">
        <v>1.42</v>
      </c>
      <c r="P89" s="21">
        <f t="shared" si="12"/>
        <v>6.2667000000000002</v>
      </c>
      <c r="R89" s="21">
        <f t="shared" si="10"/>
        <v>22.71</v>
      </c>
      <c r="S89" s="21">
        <v>3</v>
      </c>
      <c r="T89" s="21">
        <v>13.39</v>
      </c>
      <c r="U89" s="21">
        <v>3.06</v>
      </c>
      <c r="V89" s="21">
        <v>0</v>
      </c>
      <c r="W89" s="21">
        <v>0.54</v>
      </c>
      <c r="X89" s="21">
        <v>0.3</v>
      </c>
      <c r="Y89" s="21">
        <v>1</v>
      </c>
      <c r="Z89" s="21">
        <v>1.42</v>
      </c>
      <c r="AA89" s="21">
        <f t="shared" si="13"/>
        <v>6.32</v>
      </c>
    </row>
    <row r="90" spans="1:27" ht="15.75">
      <c r="A90" s="18" t="s">
        <v>231</v>
      </c>
      <c r="B90" s="19" t="s">
        <v>232</v>
      </c>
      <c r="C90" s="3" t="s">
        <v>233</v>
      </c>
      <c r="D90" s="20" t="s">
        <v>3</v>
      </c>
      <c r="E90" s="40" t="s">
        <v>287</v>
      </c>
      <c r="F90" s="40" t="s">
        <v>287</v>
      </c>
      <c r="G90" s="21">
        <f t="shared" si="8"/>
        <v>78.120700000000014</v>
      </c>
      <c r="H90" s="21">
        <v>35.6</v>
      </c>
      <c r="I90" s="21">
        <v>31.5807</v>
      </c>
      <c r="J90" s="21">
        <v>5.58</v>
      </c>
      <c r="K90" s="21">
        <v>0</v>
      </c>
      <c r="L90" s="21">
        <v>1.18</v>
      </c>
      <c r="M90" s="21">
        <v>0</v>
      </c>
      <c r="N90" s="21">
        <v>2</v>
      </c>
      <c r="O90" s="21">
        <v>2.1800000000000002</v>
      </c>
      <c r="P90" s="21">
        <f t="shared" si="12"/>
        <v>10.940000000000012</v>
      </c>
      <c r="R90" s="21">
        <f t="shared" si="10"/>
        <v>76.970000000000013</v>
      </c>
      <c r="S90" s="21">
        <v>34.6</v>
      </c>
      <c r="T90" s="21">
        <v>31.43</v>
      </c>
      <c r="U90" s="21">
        <v>5.58</v>
      </c>
      <c r="V90" s="21">
        <v>0</v>
      </c>
      <c r="W90" s="21">
        <v>1.18</v>
      </c>
      <c r="X90" s="21">
        <v>0</v>
      </c>
      <c r="Y90" s="21">
        <v>2</v>
      </c>
      <c r="Z90" s="21">
        <v>2.1800000000000002</v>
      </c>
      <c r="AA90" s="21">
        <f t="shared" si="13"/>
        <v>10.940000000000012</v>
      </c>
    </row>
    <row r="91" spans="1:27" ht="15.75">
      <c r="A91" s="18" t="s">
        <v>234</v>
      </c>
      <c r="B91" s="19" t="s">
        <v>234</v>
      </c>
      <c r="C91" s="18" t="s">
        <v>235</v>
      </c>
      <c r="D91" s="20" t="s">
        <v>3</v>
      </c>
      <c r="E91" s="40" t="s">
        <v>287</v>
      </c>
      <c r="F91" s="40" t="s">
        <v>287</v>
      </c>
      <c r="G91" s="21">
        <f t="shared" si="8"/>
        <v>107.85290000000001</v>
      </c>
      <c r="H91" s="21">
        <v>35.92</v>
      </c>
      <c r="I91" s="21">
        <v>44.4253</v>
      </c>
      <c r="J91" s="21">
        <v>7.18</v>
      </c>
      <c r="K91" s="21">
        <v>0</v>
      </c>
      <c r="L91" s="21">
        <v>3.8513999999999999</v>
      </c>
      <c r="M91" s="21">
        <v>6.69</v>
      </c>
      <c r="N91" s="21">
        <v>4.2161999999999997</v>
      </c>
      <c r="O91" s="21">
        <v>5.57</v>
      </c>
      <c r="P91" s="21">
        <f t="shared" si="12"/>
        <v>27.507600000000004</v>
      </c>
      <c r="R91" s="21">
        <f t="shared" si="10"/>
        <v>105.36000000000001</v>
      </c>
      <c r="S91" s="21">
        <v>35.92</v>
      </c>
      <c r="T91" s="21">
        <v>42.33</v>
      </c>
      <c r="U91" s="21">
        <v>7.18</v>
      </c>
      <c r="V91" s="21">
        <v>0</v>
      </c>
      <c r="W91" s="21">
        <v>4.45</v>
      </c>
      <c r="X91" s="21">
        <v>6.69</v>
      </c>
      <c r="Y91" s="21">
        <v>3.22</v>
      </c>
      <c r="Z91" s="21">
        <v>5.57</v>
      </c>
      <c r="AA91" s="21">
        <f t="shared" si="13"/>
        <v>27.110000000000014</v>
      </c>
    </row>
    <row r="92" spans="1:27" ht="15.75">
      <c r="A92" s="18" t="s">
        <v>236</v>
      </c>
      <c r="B92" s="19" t="s">
        <v>237</v>
      </c>
      <c r="C92" s="18" t="s">
        <v>238</v>
      </c>
      <c r="D92" s="20" t="s">
        <v>3</v>
      </c>
      <c r="E92" s="40" t="s">
        <v>287</v>
      </c>
      <c r="F92" s="40" t="s">
        <v>287</v>
      </c>
      <c r="G92" s="21">
        <f t="shared" si="8"/>
        <v>28.94</v>
      </c>
      <c r="H92" s="21">
        <v>13.22</v>
      </c>
      <c r="I92" s="21">
        <v>12.9</v>
      </c>
      <c r="J92" s="21">
        <v>1.27</v>
      </c>
      <c r="K92" s="21">
        <v>0</v>
      </c>
      <c r="L92" s="21">
        <v>0</v>
      </c>
      <c r="M92" s="21">
        <v>0</v>
      </c>
      <c r="N92" s="21">
        <v>1.55</v>
      </c>
      <c r="O92" s="21">
        <v>0</v>
      </c>
      <c r="P92" s="21">
        <f t="shared" si="12"/>
        <v>2.8200000000000003</v>
      </c>
      <c r="R92" s="21">
        <f t="shared" si="10"/>
        <v>28.94</v>
      </c>
      <c r="S92" s="21">
        <v>13.22</v>
      </c>
      <c r="T92" s="21">
        <v>12.9</v>
      </c>
      <c r="U92" s="21">
        <v>1.27</v>
      </c>
      <c r="V92" s="21">
        <v>0</v>
      </c>
      <c r="W92" s="21">
        <v>0</v>
      </c>
      <c r="X92" s="21">
        <v>0</v>
      </c>
      <c r="Y92" s="21">
        <v>1.55</v>
      </c>
      <c r="Z92" s="21">
        <v>0</v>
      </c>
      <c r="AA92" s="21">
        <f t="shared" si="13"/>
        <v>2.8200000000000003</v>
      </c>
    </row>
    <row r="93" spans="1:27" ht="15.75">
      <c r="A93" s="18" t="s">
        <v>239</v>
      </c>
      <c r="B93" s="19" t="s">
        <v>239</v>
      </c>
      <c r="C93" s="18" t="s">
        <v>240</v>
      </c>
      <c r="D93" s="20" t="s">
        <v>3</v>
      </c>
      <c r="E93" s="40" t="s">
        <v>287</v>
      </c>
      <c r="F93" s="20"/>
      <c r="G93" s="21">
        <f t="shared" si="8"/>
        <v>6.0200000000000005</v>
      </c>
      <c r="H93" s="21">
        <v>2.2000000000000002</v>
      </c>
      <c r="I93" s="21">
        <v>3.08</v>
      </c>
      <c r="J93" s="21">
        <v>0.28999999999999998</v>
      </c>
      <c r="K93" s="21">
        <v>0</v>
      </c>
      <c r="L93" s="21">
        <v>0.17</v>
      </c>
      <c r="M93" s="21">
        <v>0</v>
      </c>
      <c r="N93" s="21">
        <v>0</v>
      </c>
      <c r="O93" s="21">
        <v>0.28000000000000003</v>
      </c>
      <c r="P93" s="21">
        <f t="shared" si="12"/>
        <v>0.74000000000000021</v>
      </c>
      <c r="R93" s="21">
        <f t="shared" si="10"/>
        <v>6.0200000000000005</v>
      </c>
      <c r="S93" s="21">
        <v>2.2000000000000002</v>
      </c>
      <c r="T93" s="21">
        <v>3.08</v>
      </c>
      <c r="U93" s="21">
        <v>0.28999999999999998</v>
      </c>
      <c r="V93" s="21">
        <v>0</v>
      </c>
      <c r="W93" s="21">
        <v>0.17</v>
      </c>
      <c r="X93" s="21">
        <v>0</v>
      </c>
      <c r="Y93" s="21">
        <v>0</v>
      </c>
      <c r="Z93" s="21">
        <v>0.28000000000000003</v>
      </c>
      <c r="AA93" s="21">
        <f t="shared" si="13"/>
        <v>0.74000000000000021</v>
      </c>
    </row>
    <row r="94" spans="1:27" ht="15.75">
      <c r="A94" s="18" t="s">
        <v>241</v>
      </c>
      <c r="B94" s="19" t="s">
        <v>242</v>
      </c>
      <c r="C94" s="18" t="s">
        <v>243</v>
      </c>
      <c r="D94" s="20" t="s">
        <v>3</v>
      </c>
      <c r="E94" s="40" t="s">
        <v>287</v>
      </c>
      <c r="F94" s="20"/>
      <c r="G94" s="21">
        <f t="shared" si="8"/>
        <v>4.2</v>
      </c>
      <c r="H94" s="21">
        <v>1.34</v>
      </c>
      <c r="I94" s="21">
        <v>2.12</v>
      </c>
      <c r="J94" s="21">
        <v>0.28000000000000003</v>
      </c>
      <c r="K94" s="21">
        <v>0</v>
      </c>
      <c r="L94" s="21">
        <v>0.23</v>
      </c>
      <c r="M94" s="21">
        <v>0</v>
      </c>
      <c r="N94" s="21">
        <v>0</v>
      </c>
      <c r="O94" s="21">
        <v>0.23</v>
      </c>
      <c r="P94" s="21">
        <f t="shared" si="12"/>
        <v>0.74000000000000021</v>
      </c>
      <c r="R94" s="21">
        <f t="shared" si="10"/>
        <v>4.2</v>
      </c>
      <c r="S94" s="21">
        <v>1.34</v>
      </c>
      <c r="T94" s="21">
        <v>2.12</v>
      </c>
      <c r="U94" s="21">
        <v>0.28000000000000003</v>
      </c>
      <c r="V94" s="21">
        <v>0</v>
      </c>
      <c r="W94" s="21">
        <v>0.23</v>
      </c>
      <c r="X94" s="21">
        <v>0</v>
      </c>
      <c r="Y94" s="21">
        <v>0</v>
      </c>
      <c r="Z94" s="21">
        <v>0.23</v>
      </c>
      <c r="AA94" s="21">
        <f t="shared" si="13"/>
        <v>0.74000000000000021</v>
      </c>
    </row>
    <row r="95" spans="1:27" ht="15.75">
      <c r="A95" s="18" t="s">
        <v>244</v>
      </c>
      <c r="B95" s="19" t="s">
        <v>245</v>
      </c>
      <c r="C95" s="18" t="s">
        <v>246</v>
      </c>
      <c r="D95" s="20" t="s">
        <v>3</v>
      </c>
      <c r="E95" s="40" t="s">
        <v>287</v>
      </c>
      <c r="F95" s="40" t="s">
        <v>287</v>
      </c>
      <c r="G95" s="21">
        <f t="shared" si="8"/>
        <v>39.6</v>
      </c>
      <c r="H95" s="21">
        <v>15.8</v>
      </c>
      <c r="I95" s="21">
        <v>15.9</v>
      </c>
      <c r="J95" s="21">
        <v>3.3</v>
      </c>
      <c r="K95" s="21">
        <v>0</v>
      </c>
      <c r="L95" s="21">
        <v>1.9</v>
      </c>
      <c r="M95" s="21">
        <v>0</v>
      </c>
      <c r="N95" s="21">
        <v>1</v>
      </c>
      <c r="O95" s="21">
        <v>1.7</v>
      </c>
      <c r="P95" s="21">
        <f t="shared" si="12"/>
        <v>7.9</v>
      </c>
      <c r="R95" s="21">
        <f t="shared" si="10"/>
        <v>46.05</v>
      </c>
      <c r="S95" s="21">
        <v>17.7</v>
      </c>
      <c r="T95" s="21">
        <v>18.739999999999998</v>
      </c>
      <c r="U95" s="21">
        <v>3.7</v>
      </c>
      <c r="V95" s="21">
        <v>0</v>
      </c>
      <c r="W95" s="21">
        <v>2.73</v>
      </c>
      <c r="X95" s="21">
        <v>0</v>
      </c>
      <c r="Y95" s="21">
        <v>1</v>
      </c>
      <c r="Z95" s="21">
        <v>2.1800000000000002</v>
      </c>
      <c r="AA95" s="21">
        <f t="shared" si="13"/>
        <v>9.61</v>
      </c>
    </row>
    <row r="96" spans="1:27" ht="15.75">
      <c r="A96" s="18" t="s">
        <v>247</v>
      </c>
      <c r="B96" s="19" t="s">
        <v>248</v>
      </c>
      <c r="C96" s="18" t="s">
        <v>247</v>
      </c>
      <c r="D96" s="20" t="s">
        <v>3</v>
      </c>
      <c r="E96" s="40" t="s">
        <v>287</v>
      </c>
      <c r="F96" s="40" t="s">
        <v>287</v>
      </c>
      <c r="G96" s="21">
        <f t="shared" si="8"/>
        <v>45.009999999999991</v>
      </c>
      <c r="H96" s="21">
        <v>20.83</v>
      </c>
      <c r="I96" s="21">
        <v>12.91</v>
      </c>
      <c r="J96" s="21">
        <v>4.28</v>
      </c>
      <c r="K96" s="21">
        <v>0</v>
      </c>
      <c r="L96" s="21">
        <v>2.3199999999999998</v>
      </c>
      <c r="M96" s="21">
        <v>2.62</v>
      </c>
      <c r="N96" s="21">
        <v>1</v>
      </c>
      <c r="O96" s="21">
        <v>1.05</v>
      </c>
      <c r="P96" s="21">
        <f t="shared" si="12"/>
        <v>11.269999999999992</v>
      </c>
      <c r="R96" s="21">
        <f t="shared" si="10"/>
        <v>45.009999999999991</v>
      </c>
      <c r="S96" s="21">
        <v>20.83</v>
      </c>
      <c r="T96" s="21">
        <v>12.91</v>
      </c>
      <c r="U96" s="21">
        <v>4.28</v>
      </c>
      <c r="V96" s="21">
        <v>0</v>
      </c>
      <c r="W96" s="21">
        <v>2.3199999999999998</v>
      </c>
      <c r="X96" s="21">
        <v>2.62</v>
      </c>
      <c r="Y96" s="21">
        <v>1</v>
      </c>
      <c r="Z96" s="21">
        <v>1.05</v>
      </c>
      <c r="AA96" s="21">
        <f t="shared" si="13"/>
        <v>11.269999999999992</v>
      </c>
    </row>
    <row r="97" spans="1:27" ht="15.75">
      <c r="A97" s="18" t="s">
        <v>249</v>
      </c>
      <c r="B97" s="19" t="s">
        <v>250</v>
      </c>
      <c r="C97" s="18" t="s">
        <v>251</v>
      </c>
      <c r="D97" s="20" t="s">
        <v>3</v>
      </c>
      <c r="E97" s="40" t="s">
        <v>287</v>
      </c>
      <c r="F97" s="40" t="s">
        <v>287</v>
      </c>
      <c r="G97" s="21">
        <f t="shared" si="8"/>
        <v>5.95</v>
      </c>
      <c r="H97" s="21">
        <v>2.74</v>
      </c>
      <c r="I97" s="21">
        <v>1.87</v>
      </c>
      <c r="J97" s="21">
        <v>0.78</v>
      </c>
      <c r="K97" s="21">
        <v>0</v>
      </c>
      <c r="L97" s="21">
        <v>0.17</v>
      </c>
      <c r="M97" s="21">
        <v>0</v>
      </c>
      <c r="N97" s="21">
        <v>0</v>
      </c>
      <c r="O97" s="21">
        <v>0.39</v>
      </c>
      <c r="P97" s="21">
        <f t="shared" si="12"/>
        <v>1.3399999999999999</v>
      </c>
      <c r="R97" s="21">
        <f t="shared" si="10"/>
        <v>5.95</v>
      </c>
      <c r="S97" s="21">
        <v>2.74</v>
      </c>
      <c r="T97" s="21">
        <v>1.87</v>
      </c>
      <c r="U97" s="21">
        <v>0.78</v>
      </c>
      <c r="V97" s="21">
        <v>0</v>
      </c>
      <c r="W97" s="21">
        <v>0.17</v>
      </c>
      <c r="X97" s="21">
        <v>0</v>
      </c>
      <c r="Y97" s="21">
        <v>0</v>
      </c>
      <c r="Z97" s="21">
        <v>0.39</v>
      </c>
      <c r="AA97" s="21">
        <f t="shared" si="13"/>
        <v>1.3399999999999999</v>
      </c>
    </row>
    <row r="98" spans="1:27" ht="15.75">
      <c r="A98" s="18" t="s">
        <v>252</v>
      </c>
      <c r="B98" s="19" t="s">
        <v>253</v>
      </c>
      <c r="C98" s="18" t="s">
        <v>254</v>
      </c>
      <c r="D98" s="20" t="s">
        <v>3</v>
      </c>
      <c r="E98" s="40" t="s">
        <v>287</v>
      </c>
      <c r="F98" s="40" t="s">
        <v>287</v>
      </c>
      <c r="G98" s="21">
        <f t="shared" si="8"/>
        <v>43.5</v>
      </c>
      <c r="H98" s="21">
        <v>19.3</v>
      </c>
      <c r="I98" s="21">
        <v>15.31</v>
      </c>
      <c r="J98" s="21">
        <v>4.0199999999999996</v>
      </c>
      <c r="K98" s="21">
        <v>0</v>
      </c>
      <c r="L98" s="21">
        <v>1.76</v>
      </c>
      <c r="M98" s="21">
        <v>0</v>
      </c>
      <c r="N98" s="21">
        <v>1.84</v>
      </c>
      <c r="O98" s="21">
        <v>1.27</v>
      </c>
      <c r="P98" s="21">
        <f t="shared" si="12"/>
        <v>8.8899999999999988</v>
      </c>
      <c r="R98" s="21">
        <f t="shared" si="10"/>
        <v>43.5</v>
      </c>
      <c r="S98" s="21">
        <v>19.3</v>
      </c>
      <c r="T98" s="21">
        <v>15.31</v>
      </c>
      <c r="U98" s="21">
        <v>4.0199999999999996</v>
      </c>
      <c r="V98" s="21">
        <v>0</v>
      </c>
      <c r="W98" s="21">
        <v>1.76</v>
      </c>
      <c r="X98" s="21">
        <v>0</v>
      </c>
      <c r="Y98" s="21">
        <v>1.84</v>
      </c>
      <c r="Z98" s="21">
        <v>1.27</v>
      </c>
      <c r="AA98" s="21">
        <f t="shared" si="13"/>
        <v>8.8899999999999988</v>
      </c>
    </row>
    <row r="99" spans="1:27" ht="15.75">
      <c r="A99" s="18" t="s">
        <v>255</v>
      </c>
      <c r="B99" s="19" t="s">
        <v>255</v>
      </c>
      <c r="C99" s="18" t="s">
        <v>256</v>
      </c>
      <c r="D99" s="20" t="s">
        <v>3</v>
      </c>
      <c r="E99" s="40" t="s">
        <v>287</v>
      </c>
      <c r="F99" s="40" t="s">
        <v>287</v>
      </c>
      <c r="G99" s="21">
        <f t="shared" si="8"/>
        <v>42.92</v>
      </c>
      <c r="H99" s="21">
        <v>17.100000000000001</v>
      </c>
      <c r="I99" s="21">
        <v>17.93</v>
      </c>
      <c r="J99" s="21">
        <v>5.55</v>
      </c>
      <c r="K99" s="21">
        <v>0</v>
      </c>
      <c r="L99" s="21">
        <v>0</v>
      </c>
      <c r="M99" s="21">
        <v>0</v>
      </c>
      <c r="N99" s="21">
        <v>0.81</v>
      </c>
      <c r="O99" s="21">
        <v>1.53</v>
      </c>
      <c r="P99" s="21">
        <f t="shared" si="12"/>
        <v>7.8900000000000006</v>
      </c>
      <c r="R99" s="21">
        <f t="shared" si="10"/>
        <v>42.52</v>
      </c>
      <c r="S99" s="21">
        <v>16.100000000000001</v>
      </c>
      <c r="T99" s="21">
        <v>18.47</v>
      </c>
      <c r="U99" s="21">
        <v>5.64</v>
      </c>
      <c r="V99" s="21">
        <v>0</v>
      </c>
      <c r="W99" s="21">
        <v>0</v>
      </c>
      <c r="X99" s="21">
        <v>0</v>
      </c>
      <c r="Y99" s="21">
        <v>0.81</v>
      </c>
      <c r="Z99" s="21">
        <v>1.5</v>
      </c>
      <c r="AA99" s="21">
        <f t="shared" si="13"/>
        <v>7.9500000000000028</v>
      </c>
    </row>
    <row r="100" spans="1:27" ht="15.75">
      <c r="A100" s="18" t="s">
        <v>257</v>
      </c>
      <c r="B100" s="19" t="s">
        <v>257</v>
      </c>
      <c r="C100" s="18" t="s">
        <v>258</v>
      </c>
      <c r="D100" s="20" t="s">
        <v>3</v>
      </c>
      <c r="E100" s="40" t="s">
        <v>287</v>
      </c>
      <c r="F100" s="40" t="s">
        <v>287</v>
      </c>
      <c r="G100" s="21">
        <f t="shared" si="8"/>
        <v>64.352699999999999</v>
      </c>
      <c r="H100" s="21">
        <v>26</v>
      </c>
      <c r="I100" s="21">
        <v>28.782699999999998</v>
      </c>
      <c r="J100" s="21">
        <v>3.99</v>
      </c>
      <c r="K100" s="21">
        <v>0</v>
      </c>
      <c r="L100" s="21">
        <v>2.4300000000000002</v>
      </c>
      <c r="M100" s="21">
        <v>1.93</v>
      </c>
      <c r="N100" s="21">
        <v>1.22</v>
      </c>
      <c r="O100" s="21">
        <v>0</v>
      </c>
      <c r="P100" s="21">
        <f t="shared" si="12"/>
        <v>9.57</v>
      </c>
      <c r="R100" s="21">
        <f t="shared" si="10"/>
        <v>65.300000000000011</v>
      </c>
      <c r="S100" s="21">
        <v>26</v>
      </c>
      <c r="T100" s="21">
        <v>29.73</v>
      </c>
      <c r="U100" s="21">
        <v>3.99</v>
      </c>
      <c r="V100" s="21">
        <v>0</v>
      </c>
      <c r="W100" s="21">
        <v>2.4300000000000002</v>
      </c>
      <c r="X100" s="21">
        <v>1.93</v>
      </c>
      <c r="Y100" s="21">
        <v>1.22</v>
      </c>
      <c r="Z100" s="21">
        <v>0</v>
      </c>
      <c r="AA100" s="21">
        <f t="shared" si="13"/>
        <v>9.5700000000000109</v>
      </c>
    </row>
    <row r="101" spans="1:27" ht="15.75">
      <c r="A101" s="18" t="s">
        <v>259</v>
      </c>
      <c r="B101" s="19" t="s">
        <v>260</v>
      </c>
      <c r="C101" s="18" t="s">
        <v>261</v>
      </c>
      <c r="D101" s="20" t="s">
        <v>3</v>
      </c>
      <c r="E101" s="40" t="s">
        <v>287</v>
      </c>
      <c r="F101" s="40" t="s">
        <v>287</v>
      </c>
      <c r="G101" s="21">
        <f t="shared" si="8"/>
        <v>29.9816</v>
      </c>
      <c r="H101" s="21">
        <v>4.7</v>
      </c>
      <c r="I101" s="21">
        <v>21.2362</v>
      </c>
      <c r="J101" s="21">
        <v>1.5338000000000001</v>
      </c>
      <c r="K101" s="21">
        <v>0</v>
      </c>
      <c r="L101" s="21">
        <v>0</v>
      </c>
      <c r="M101" s="21">
        <v>0</v>
      </c>
      <c r="N101" s="21">
        <v>0.89</v>
      </c>
      <c r="O101" s="21">
        <v>1.6215999999999999</v>
      </c>
      <c r="P101" s="21">
        <f t="shared" si="12"/>
        <v>4.0454000000000008</v>
      </c>
      <c r="R101" s="21">
        <f t="shared" si="10"/>
        <v>31.299999999999997</v>
      </c>
      <c r="S101" s="21">
        <v>4.7</v>
      </c>
      <c r="T101" s="21">
        <v>21.24</v>
      </c>
      <c r="U101" s="21">
        <v>2.29</v>
      </c>
      <c r="V101" s="21">
        <v>0</v>
      </c>
      <c r="W101" s="21">
        <v>0</v>
      </c>
      <c r="X101" s="21">
        <v>0</v>
      </c>
      <c r="Y101" s="21">
        <v>0.89</v>
      </c>
      <c r="Z101" s="21">
        <v>2.1800000000000002</v>
      </c>
      <c r="AA101" s="21">
        <f t="shared" si="13"/>
        <v>5.3599999999999994</v>
      </c>
    </row>
    <row r="102" spans="1:27">
      <c r="A102" s="18" t="s">
        <v>275</v>
      </c>
      <c r="B102" s="19"/>
      <c r="C102" s="18"/>
      <c r="D102" s="20"/>
      <c r="E102" s="20"/>
      <c r="F102" s="20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s="1" customFormat="1" ht="12">
      <c r="A103" s="2"/>
      <c r="B103" s="2"/>
      <c r="C103" s="2"/>
      <c r="D103" s="34" t="s">
        <v>5</v>
      </c>
      <c r="E103" s="34"/>
      <c r="F103" s="34"/>
      <c r="G103" s="35">
        <f t="shared" ref="G103:P103" si="14">SUM(G24:G102)</f>
        <v>3083.9904499999989</v>
      </c>
      <c r="H103" s="35">
        <f t="shared" si="14"/>
        <v>1247.2952999999995</v>
      </c>
      <c r="I103" s="35">
        <f t="shared" si="14"/>
        <v>1247.5788999999997</v>
      </c>
      <c r="J103" s="35">
        <f>SUM(J24:J102)</f>
        <v>258.6773</v>
      </c>
      <c r="K103" s="35">
        <f t="shared" si="14"/>
        <v>35.199999999999996</v>
      </c>
      <c r="L103" s="35">
        <f t="shared" si="14"/>
        <v>71.925949999999986</v>
      </c>
      <c r="M103" s="35">
        <f t="shared" si="14"/>
        <v>52.470099999999995</v>
      </c>
      <c r="N103" s="35">
        <f t="shared" si="14"/>
        <v>82.708399999999997</v>
      </c>
      <c r="O103" s="35">
        <f t="shared" si="14"/>
        <v>88.134500000000017</v>
      </c>
      <c r="P103" s="35">
        <f t="shared" si="14"/>
        <v>589.11625000000004</v>
      </c>
      <c r="R103" s="35">
        <f t="shared" ref="R103:T103" si="15">SUM(R24:R102)</f>
        <v>3146.559999999999</v>
      </c>
      <c r="S103" s="35">
        <f t="shared" si="15"/>
        <v>1278.9099999999999</v>
      </c>
      <c r="T103" s="35">
        <f t="shared" si="15"/>
        <v>1266.0699999999995</v>
      </c>
      <c r="U103" s="35">
        <f>SUM(U24:U102)</f>
        <v>259.06</v>
      </c>
      <c r="V103" s="35">
        <f t="shared" ref="V103:AA103" si="16">SUM(V24:V102)</f>
        <v>35.419999999999995</v>
      </c>
      <c r="W103" s="35">
        <f t="shared" si="16"/>
        <v>74.98</v>
      </c>
      <c r="X103" s="35">
        <f t="shared" si="16"/>
        <v>55.86999999999999</v>
      </c>
      <c r="Y103" s="35">
        <f t="shared" si="16"/>
        <v>84.639999999999986</v>
      </c>
      <c r="Z103" s="35">
        <f t="shared" si="16"/>
        <v>91.610000000000042</v>
      </c>
      <c r="AA103" s="35">
        <f t="shared" si="16"/>
        <v>594.92000000000019</v>
      </c>
    </row>
    <row r="110" spans="1:27">
      <c r="A110" s="3" t="s">
        <v>290</v>
      </c>
    </row>
    <row r="111" spans="1:27">
      <c r="A111" s="3" t="s">
        <v>42</v>
      </c>
    </row>
    <row r="112" spans="1:27">
      <c r="A112" s="3" t="s">
        <v>48</v>
      </c>
    </row>
    <row r="113" spans="1:1">
      <c r="A113" s="3" t="s">
        <v>51</v>
      </c>
    </row>
    <row r="114" spans="1:1">
      <c r="A114" s="3" t="s">
        <v>54</v>
      </c>
    </row>
    <row r="115" spans="1:1">
      <c r="A115" s="3" t="s">
        <v>57</v>
      </c>
    </row>
    <row r="116" spans="1:1">
      <c r="A116" s="3" t="s">
        <v>59</v>
      </c>
    </row>
    <row r="117" spans="1:1">
      <c r="A117" s="3" t="s">
        <v>182</v>
      </c>
    </row>
    <row r="118" spans="1:1">
      <c r="A118" s="3" t="s">
        <v>169</v>
      </c>
    </row>
    <row r="119" spans="1:1">
      <c r="A119" s="3" t="s">
        <v>61</v>
      </c>
    </row>
    <row r="120" spans="1:1">
      <c r="A120" s="3" t="s">
        <v>185</v>
      </c>
    </row>
    <row r="121" spans="1:1">
      <c r="A121" s="3" t="s">
        <v>187</v>
      </c>
    </row>
    <row r="122" spans="1:1">
      <c r="A122" s="3" t="s">
        <v>190</v>
      </c>
    </row>
    <row r="123" spans="1:1">
      <c r="A123" s="3" t="s">
        <v>196</v>
      </c>
    </row>
    <row r="124" spans="1:1">
      <c r="A124" s="3" t="s">
        <v>64</v>
      </c>
    </row>
    <row r="125" spans="1:1">
      <c r="A125" s="3" t="s">
        <v>199</v>
      </c>
    </row>
    <row r="126" spans="1:1">
      <c r="A126" s="3" t="s">
        <v>202</v>
      </c>
    </row>
    <row r="127" spans="1:1">
      <c r="A127" s="3" t="s">
        <v>70</v>
      </c>
    </row>
    <row r="128" spans="1:1">
      <c r="A128" s="3" t="s">
        <v>73</v>
      </c>
    </row>
    <row r="129" spans="1:1">
      <c r="A129" s="3" t="s">
        <v>76</v>
      </c>
    </row>
    <row r="130" spans="1:1">
      <c r="A130" s="3" t="s">
        <v>78</v>
      </c>
    </row>
    <row r="131" spans="1:1">
      <c r="A131" s="3" t="s">
        <v>81</v>
      </c>
    </row>
    <row r="132" spans="1:1">
      <c r="A132" s="3" t="s">
        <v>84</v>
      </c>
    </row>
    <row r="133" spans="1:1">
      <c r="A133" s="3" t="s">
        <v>204</v>
      </c>
    </row>
    <row r="134" spans="1:1">
      <c r="A134" s="3" t="s">
        <v>206</v>
      </c>
    </row>
    <row r="135" spans="1:1">
      <c r="A135" s="3" t="s">
        <v>87</v>
      </c>
    </row>
    <row r="136" spans="1:1">
      <c r="A136" s="3" t="s">
        <v>90</v>
      </c>
    </row>
    <row r="137" spans="1:1">
      <c r="A137" s="3" t="s">
        <v>93</v>
      </c>
    </row>
    <row r="138" spans="1:1">
      <c r="A138" s="3" t="s">
        <v>96</v>
      </c>
    </row>
    <row r="139" spans="1:1">
      <c r="A139" s="3" t="s">
        <v>105</v>
      </c>
    </row>
    <row r="140" spans="1:1">
      <c r="A140" s="3" t="s">
        <v>208</v>
      </c>
    </row>
    <row r="141" spans="1:1">
      <c r="A141" s="3" t="s">
        <v>110</v>
      </c>
    </row>
    <row r="142" spans="1:1">
      <c r="A142" s="3" t="s">
        <v>211</v>
      </c>
    </row>
    <row r="143" spans="1:1">
      <c r="A143" s="3" t="s">
        <v>113</v>
      </c>
    </row>
    <row r="144" spans="1:1">
      <c r="A144" s="3" t="s">
        <v>213</v>
      </c>
    </row>
    <row r="145" spans="1:1">
      <c r="A145" s="3" t="s">
        <v>216</v>
      </c>
    </row>
    <row r="146" spans="1:1">
      <c r="A146" s="3" t="s">
        <v>219</v>
      </c>
    </row>
    <row r="147" spans="1:1">
      <c r="A147" s="3" t="s">
        <v>222</v>
      </c>
    </row>
    <row r="148" spans="1:1">
      <c r="A148" s="3" t="s">
        <v>118</v>
      </c>
    </row>
    <row r="149" spans="1:1">
      <c r="A149" s="3" t="s">
        <v>225</v>
      </c>
    </row>
    <row r="150" spans="1:1">
      <c r="A150" s="3" t="s">
        <v>121</v>
      </c>
    </row>
    <row r="151" spans="1:1">
      <c r="A151" s="3" t="s">
        <v>228</v>
      </c>
    </row>
    <row r="152" spans="1:1">
      <c r="A152" s="3" t="s">
        <v>231</v>
      </c>
    </row>
    <row r="153" spans="1:1">
      <c r="A153" s="3" t="s">
        <v>124</v>
      </c>
    </row>
    <row r="154" spans="1:1">
      <c r="A154" s="3" t="s">
        <v>234</v>
      </c>
    </row>
    <row r="155" spans="1:1">
      <c r="A155" s="3" t="s">
        <v>130</v>
      </c>
    </row>
    <row r="156" spans="1:1">
      <c r="A156" s="3" t="s">
        <v>236</v>
      </c>
    </row>
    <row r="157" spans="1:1">
      <c r="A157" s="3" t="s">
        <v>239</v>
      </c>
    </row>
    <row r="158" spans="1:1">
      <c r="A158" s="3" t="s">
        <v>174</v>
      </c>
    </row>
    <row r="159" spans="1:1">
      <c r="A159" s="3" t="s">
        <v>133</v>
      </c>
    </row>
    <row r="160" spans="1:1">
      <c r="A160" s="3" t="s">
        <v>241</v>
      </c>
    </row>
    <row r="161" spans="1:1">
      <c r="A161" s="3" t="s">
        <v>136</v>
      </c>
    </row>
    <row r="162" spans="1:1">
      <c r="A162" s="3" t="s">
        <v>139</v>
      </c>
    </row>
    <row r="163" spans="1:1">
      <c r="A163" s="3" t="s">
        <v>142</v>
      </c>
    </row>
    <row r="164" spans="1:1">
      <c r="A164" s="3" t="s">
        <v>244</v>
      </c>
    </row>
    <row r="165" spans="1:1">
      <c r="A165" s="3" t="s">
        <v>145</v>
      </c>
    </row>
    <row r="166" spans="1:1">
      <c r="A166" s="3" t="s">
        <v>148</v>
      </c>
    </row>
    <row r="167" spans="1:1">
      <c r="A167" s="3" t="s">
        <v>247</v>
      </c>
    </row>
    <row r="168" spans="1:1">
      <c r="A168" s="3" t="s">
        <v>249</v>
      </c>
    </row>
    <row r="169" spans="1:1">
      <c r="A169" s="3" t="s">
        <v>151</v>
      </c>
    </row>
    <row r="170" spans="1:1">
      <c r="A170" s="3" t="s">
        <v>127</v>
      </c>
    </row>
    <row r="171" spans="1:1">
      <c r="A171" s="3" t="s">
        <v>172</v>
      </c>
    </row>
    <row r="172" spans="1:1">
      <c r="A172" s="3" t="s">
        <v>156</v>
      </c>
    </row>
    <row r="173" spans="1:1">
      <c r="A173" s="3" t="s">
        <v>252</v>
      </c>
    </row>
    <row r="174" spans="1:1">
      <c r="A174" s="3" t="s">
        <v>179</v>
      </c>
    </row>
    <row r="175" spans="1:1">
      <c r="A175" s="3" t="s">
        <v>255</v>
      </c>
    </row>
    <row r="176" spans="1:1">
      <c r="A176" s="3" t="s">
        <v>257</v>
      </c>
    </row>
    <row r="177" spans="1:1">
      <c r="A177" s="3" t="s">
        <v>153</v>
      </c>
    </row>
    <row r="178" spans="1:1">
      <c r="A178" s="3" t="s">
        <v>259</v>
      </c>
    </row>
    <row r="179" spans="1:1">
      <c r="A179" s="3" t="s">
        <v>159</v>
      </c>
    </row>
  </sheetData>
  <sheetProtection algorithmName="SHA-512" hashValue="nQuA0HZhJs4WOy0D8qngMDX/9xA+Xe1+g8mtMIxygCpqWW+kKG3H4FbJF+IodW98ojpujRrL/aesH+sN4xNMrw==" saltValue="7rG0Lx6NB0BMsT97AuBSyQ==" spinCount="100000" sheet="1" objects="1" scenarios="1"/>
  <autoFilter ref="A23:P103" xr:uid="{00000000-0009-0000-0000-000004000000}"/>
  <sortState xmlns:xlrd2="http://schemas.microsoft.com/office/spreadsheetml/2017/richdata2" ref="A110:A180">
    <sortCondition ref="A110:A180"/>
  </sortState>
  <mergeCells count="2">
    <mergeCell ref="R22:AA22"/>
    <mergeCell ref="H22:O22"/>
  </mergeCells>
  <conditionalFormatting sqref="C24:C101">
    <cfRule type="duplicateValues" dxfId="9" priority="4"/>
  </conditionalFormatting>
  <dataValidations count="1">
    <dataValidation type="list" allowBlank="1" showInputMessage="1" showErrorMessage="1" sqref="A23:A65" xr:uid="{E92F27A7-A868-49FA-B97F-822DAD153F86}">
      <formula1>$A$23:$A$101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59E7-8397-4FE7-B2B0-72C32A6A6B8D}">
  <sheetPr codeName="Sheet4"/>
  <dimension ref="A1:AG107"/>
  <sheetViews>
    <sheetView topLeftCell="A2" workbookViewId="0">
      <pane xSplit="4" ySplit="22" topLeftCell="E70" activePane="bottomRight" state="frozen"/>
      <selection activeCell="A2" sqref="A2"/>
      <selection pane="topRight" activeCell="E2" sqref="E2"/>
      <selection pane="bottomLeft" activeCell="A24" sqref="A24"/>
      <selection pane="bottomRight" activeCell="J82" sqref="J82:O82"/>
    </sheetView>
  </sheetViews>
  <sheetFormatPr defaultColWidth="8.88671875" defaultRowHeight="15"/>
  <cols>
    <col min="1" max="1" width="29.109375" style="3" bestFit="1" customWidth="1"/>
    <col min="2" max="2" width="18.5546875" style="2" customWidth="1"/>
    <col min="3" max="3" width="16.109375" style="2" customWidth="1"/>
    <col min="4" max="6" width="10.44140625" style="4" customWidth="1"/>
    <col min="7" max="8" width="8.88671875" style="5"/>
    <col min="9" max="9" width="9.5546875" style="5" customWidth="1"/>
    <col min="10" max="10" width="8.88671875" style="5"/>
    <col min="11" max="11" width="10.109375" style="5" customWidth="1"/>
    <col min="12" max="13" width="8.88671875" style="5"/>
    <col min="14" max="14" width="9.44140625" style="5" customWidth="1"/>
    <col min="15" max="15" width="10.88671875" style="5" customWidth="1"/>
    <col min="16" max="16" width="8.88671875" style="5"/>
    <col min="17" max="17" width="1.5546875" customWidth="1"/>
    <col min="18" max="19" width="0" style="5" hidden="1" customWidth="1"/>
    <col min="20" max="20" width="9.5546875" style="5" hidden="1" customWidth="1"/>
    <col min="21" max="21" width="0" style="5" hidden="1" customWidth="1"/>
    <col min="22" max="22" width="10.109375" style="5" hidden="1" customWidth="1"/>
    <col min="23" max="24" width="0" style="5" hidden="1" customWidth="1"/>
    <col min="25" max="25" width="9.44140625" style="5" hidden="1" customWidth="1"/>
    <col min="26" max="26" width="10.88671875" style="5" hidden="1" customWidth="1"/>
    <col min="27" max="27" width="0" style="5" hidden="1" customWidth="1"/>
    <col min="28" max="16384" width="8.88671875" style="3"/>
  </cols>
  <sheetData>
    <row r="1" spans="1:1">
      <c r="A1" s="1" t="s">
        <v>0</v>
      </c>
    </row>
    <row r="2" spans="1:1">
      <c r="A2" s="1" t="s">
        <v>291</v>
      </c>
    </row>
    <row r="3" spans="1:1" hidden="1"/>
    <row r="4" spans="1:1" hidden="1">
      <c r="A4" s="1" t="s">
        <v>2</v>
      </c>
    </row>
    <row r="5" spans="1:1" hidden="1">
      <c r="A5" s="1"/>
    </row>
    <row r="6" spans="1:1" hidden="1">
      <c r="A6" s="1"/>
    </row>
    <row r="7" spans="1:1" hidden="1">
      <c r="A7" s="1"/>
    </row>
    <row r="8" spans="1:1" hidden="1">
      <c r="A8" s="1"/>
    </row>
    <row r="9" spans="1:1" hidden="1">
      <c r="A9" s="1"/>
    </row>
    <row r="10" spans="1:1" hidden="1">
      <c r="A10" s="1"/>
    </row>
    <row r="11" spans="1:1" hidden="1">
      <c r="A11" s="1"/>
    </row>
    <row r="12" spans="1:1" hidden="1">
      <c r="A12" s="1"/>
    </row>
    <row r="13" spans="1:1" hidden="1">
      <c r="A13" s="1"/>
    </row>
    <row r="14" spans="1:1" hidden="1">
      <c r="A14" s="1"/>
    </row>
    <row r="15" spans="1:1" hidden="1">
      <c r="A15" s="1"/>
    </row>
    <row r="16" spans="1:1" hidden="1">
      <c r="A16" s="1"/>
    </row>
    <row r="17" spans="1:33" hidden="1">
      <c r="A17" s="1"/>
    </row>
    <row r="18" spans="1:33" hidden="1">
      <c r="A18" s="1"/>
    </row>
    <row r="19" spans="1:33">
      <c r="A19" s="1"/>
    </row>
    <row r="20" spans="1:33" ht="17.25">
      <c r="A20" s="38" t="s">
        <v>292</v>
      </c>
      <c r="G20" s="2">
        <f>COUNT(H23:H98)-1</f>
        <v>66</v>
      </c>
      <c r="H20" s="2"/>
      <c r="I20" s="2"/>
      <c r="J20" s="2"/>
      <c r="K20" s="2"/>
      <c r="L20" s="2"/>
      <c r="M20" s="2"/>
      <c r="N20" s="2"/>
      <c r="O20" s="2"/>
      <c r="P20" s="2"/>
      <c r="R20" s="2">
        <f>COUNT(S23:S98)-1</f>
        <v>69</v>
      </c>
      <c r="S20" s="2"/>
      <c r="T20" s="2"/>
      <c r="U20" s="2"/>
      <c r="V20" s="2"/>
      <c r="W20" s="2"/>
      <c r="X20" s="2"/>
      <c r="Y20" s="2"/>
      <c r="Z20" s="2"/>
      <c r="AA20" s="2"/>
    </row>
    <row r="21" spans="1:33">
      <c r="A21" s="2"/>
      <c r="G21" s="2"/>
      <c r="H21" s="2"/>
      <c r="I21" s="2"/>
      <c r="J21" s="2"/>
      <c r="K21" s="2"/>
      <c r="L21" s="2"/>
      <c r="M21" s="2"/>
      <c r="N21" s="2"/>
      <c r="O21" s="2"/>
      <c r="P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3">
      <c r="A22" s="5"/>
      <c r="G22" s="2"/>
      <c r="H22" s="100"/>
      <c r="I22" s="101"/>
      <c r="J22" s="101"/>
      <c r="K22" s="101"/>
      <c r="L22" s="101"/>
      <c r="M22" s="101"/>
      <c r="N22" s="101"/>
      <c r="O22" s="102"/>
      <c r="P22" s="2"/>
      <c r="R22" s="99" t="s">
        <v>278</v>
      </c>
      <c r="S22" s="99"/>
      <c r="T22" s="99"/>
      <c r="U22" s="99"/>
      <c r="V22" s="99"/>
      <c r="W22" s="99"/>
      <c r="X22" s="99"/>
      <c r="Y22" s="99"/>
      <c r="Z22" s="99"/>
      <c r="AA22" s="99"/>
    </row>
    <row r="23" spans="1:33" s="16" customFormat="1" ht="36">
      <c r="A23" s="8" t="s">
        <v>6</v>
      </c>
      <c r="B23" s="8" t="s">
        <v>7</v>
      </c>
      <c r="C23" s="8" t="s">
        <v>7</v>
      </c>
      <c r="D23" s="9" t="s">
        <v>8</v>
      </c>
      <c r="E23" s="9" t="s">
        <v>280</v>
      </c>
      <c r="F23" s="9" t="s">
        <v>281</v>
      </c>
      <c r="G23" s="10" t="s">
        <v>293</v>
      </c>
      <c r="H23" s="11" t="s">
        <v>294</v>
      </c>
      <c r="I23" s="12" t="s">
        <v>295</v>
      </c>
      <c r="J23" s="13" t="s">
        <v>296</v>
      </c>
      <c r="K23" s="14" t="s">
        <v>13</v>
      </c>
      <c r="L23" s="14" t="s">
        <v>14</v>
      </c>
      <c r="M23" s="14" t="s">
        <v>15</v>
      </c>
      <c r="N23" s="14" t="s">
        <v>16</v>
      </c>
      <c r="O23" s="14" t="s">
        <v>17</v>
      </c>
      <c r="P23" s="15" t="s">
        <v>297</v>
      </c>
      <c r="R23" s="10" t="s">
        <v>282</v>
      </c>
      <c r="S23" s="11" t="s">
        <v>283</v>
      </c>
      <c r="T23" s="12" t="s">
        <v>284</v>
      </c>
      <c r="U23" s="13" t="s">
        <v>285</v>
      </c>
      <c r="V23" s="14" t="s">
        <v>13</v>
      </c>
      <c r="W23" s="14" t="s">
        <v>14</v>
      </c>
      <c r="X23" s="14" t="s">
        <v>15</v>
      </c>
      <c r="Y23" s="14" t="s">
        <v>16</v>
      </c>
      <c r="Z23" s="14" t="s">
        <v>17</v>
      </c>
      <c r="AA23" s="15" t="s">
        <v>286</v>
      </c>
    </row>
    <row r="24" spans="1:33" ht="15.75">
      <c r="A24" s="18" t="s">
        <v>42</v>
      </c>
      <c r="B24" s="19" t="s">
        <v>43</v>
      </c>
      <c r="C24" s="18" t="s">
        <v>44</v>
      </c>
      <c r="D24" s="20" t="s">
        <v>4</v>
      </c>
      <c r="E24" s="40"/>
      <c r="F24" s="40" t="s">
        <v>287</v>
      </c>
      <c r="G24" s="21">
        <f t="shared" ref="G24:G65" si="0">SUM(H24:O24)</f>
        <v>25.18</v>
      </c>
      <c r="H24" s="21">
        <v>13.2</v>
      </c>
      <c r="I24" s="21">
        <v>6.78</v>
      </c>
      <c r="J24" s="21"/>
      <c r="K24" s="21">
        <v>2.65</v>
      </c>
      <c r="L24" s="21"/>
      <c r="M24" s="21">
        <v>0.34</v>
      </c>
      <c r="N24" s="21">
        <v>0.91</v>
      </c>
      <c r="O24" s="21">
        <v>1.3</v>
      </c>
      <c r="P24" s="21">
        <f>G24-H24-I24</f>
        <v>5.2</v>
      </c>
      <c r="R24" s="21">
        <f t="shared" ref="R24:R65" si="1">SUM(S24:Z24)</f>
        <v>30.979999999999997</v>
      </c>
      <c r="S24" s="21">
        <v>14.6</v>
      </c>
      <c r="T24" s="21">
        <v>11.35</v>
      </c>
      <c r="U24" s="21">
        <v>0</v>
      </c>
      <c r="V24" s="21">
        <v>1.65</v>
      </c>
      <c r="W24" s="21">
        <v>0</v>
      </c>
      <c r="X24" s="21">
        <v>0.34</v>
      </c>
      <c r="Y24" s="21">
        <v>0.91</v>
      </c>
      <c r="Z24" s="21">
        <v>2.13</v>
      </c>
      <c r="AA24" s="21">
        <f>R24-S24-T24</f>
        <v>5.0299999999999958</v>
      </c>
    </row>
    <row r="25" spans="1:33" ht="15.75" hidden="1">
      <c r="A25" s="18" t="s">
        <v>45</v>
      </c>
      <c r="B25" s="19" t="s">
        <v>46</v>
      </c>
      <c r="C25" s="18" t="s">
        <v>47</v>
      </c>
      <c r="D25" s="20" t="s">
        <v>4</v>
      </c>
      <c r="E25" s="40"/>
      <c r="F25" s="20"/>
      <c r="G25" s="21">
        <f t="shared" si="0"/>
        <v>0</v>
      </c>
      <c r="H25" s="21"/>
      <c r="I25" s="21"/>
      <c r="J25" s="21"/>
      <c r="K25" s="21"/>
      <c r="L25" s="21"/>
      <c r="M25" s="21"/>
      <c r="N25" s="21"/>
      <c r="O25" s="21"/>
      <c r="P25" s="21" t="s">
        <v>274</v>
      </c>
      <c r="R25" s="21">
        <f t="shared" si="1"/>
        <v>0</v>
      </c>
      <c r="S25" s="21" t="s">
        <v>288</v>
      </c>
      <c r="T25" s="21"/>
      <c r="U25" s="21"/>
      <c r="V25" s="21"/>
      <c r="W25" s="21"/>
      <c r="X25" s="21"/>
      <c r="Y25" s="21"/>
      <c r="Z25" s="21"/>
      <c r="AA25" s="21" t="s">
        <v>274</v>
      </c>
    </row>
    <row r="26" spans="1:33" ht="15.75">
      <c r="A26" s="18" t="s">
        <v>48</v>
      </c>
      <c r="B26" s="19" t="s">
        <v>49</v>
      </c>
      <c r="C26" s="18" t="s">
        <v>50</v>
      </c>
      <c r="D26" s="20" t="s">
        <v>4</v>
      </c>
      <c r="E26" s="40"/>
      <c r="F26" s="40" t="s">
        <v>287</v>
      </c>
      <c r="G26" s="31">
        <f t="shared" si="0"/>
        <v>28.59</v>
      </c>
      <c r="H26" s="31">
        <v>11.2</v>
      </c>
      <c r="I26" s="31">
        <v>10.27</v>
      </c>
      <c r="J26" s="31">
        <v>5.7</v>
      </c>
      <c r="K26" s="31" t="s">
        <v>274</v>
      </c>
      <c r="L26" s="31">
        <v>0.21</v>
      </c>
      <c r="M26" s="31">
        <v>0.27</v>
      </c>
      <c r="N26" s="31">
        <v>0.67</v>
      </c>
      <c r="O26" s="31">
        <v>0.27</v>
      </c>
      <c r="P26" s="31">
        <f t="shared" ref="P26:P32" si="2">G26-H26-I26</f>
        <v>7.120000000000001</v>
      </c>
      <c r="R26" s="31">
        <f t="shared" si="1"/>
        <v>26.179999999999996</v>
      </c>
      <c r="S26" s="31">
        <v>11.1</v>
      </c>
      <c r="T26" s="31">
        <v>10.74</v>
      </c>
      <c r="U26" s="31">
        <v>2.2000000000000002</v>
      </c>
      <c r="V26" s="31">
        <v>0</v>
      </c>
      <c r="W26" s="31">
        <v>0.22</v>
      </c>
      <c r="X26" s="31">
        <v>0.38</v>
      </c>
      <c r="Y26" s="31">
        <v>0.68</v>
      </c>
      <c r="Z26" s="31">
        <v>0.86</v>
      </c>
      <c r="AA26" s="31">
        <f t="shared" ref="AA26:AA32" si="3">R26-S26-T26</f>
        <v>4.3399999999999963</v>
      </c>
      <c r="AG26" s="50"/>
    </row>
    <row r="27" spans="1:33" ht="15.75">
      <c r="A27" s="18" t="s">
        <v>51</v>
      </c>
      <c r="B27" s="19" t="s">
        <v>52</v>
      </c>
      <c r="C27" s="18" t="s">
        <v>53</v>
      </c>
      <c r="D27" s="20" t="s">
        <v>4</v>
      </c>
      <c r="E27" s="40"/>
      <c r="F27" s="40" t="s">
        <v>287</v>
      </c>
      <c r="G27" s="21">
        <f t="shared" si="0"/>
        <v>30.019600000000004</v>
      </c>
      <c r="H27" s="21">
        <v>11.63</v>
      </c>
      <c r="I27" s="21">
        <v>14.08</v>
      </c>
      <c r="J27" s="21">
        <v>1.9596</v>
      </c>
      <c r="K27" s="21"/>
      <c r="L27" s="21">
        <v>1.35</v>
      </c>
      <c r="M27" s="21"/>
      <c r="N27" s="21">
        <v>1</v>
      </c>
      <c r="O27" s="21"/>
      <c r="P27" s="21">
        <f t="shared" si="2"/>
        <v>4.3096000000000014</v>
      </c>
      <c r="R27" s="21">
        <f t="shared" si="1"/>
        <v>35.71</v>
      </c>
      <c r="S27" s="21">
        <v>13.13</v>
      </c>
      <c r="T27" s="21">
        <v>16.690000000000001</v>
      </c>
      <c r="U27" s="21">
        <v>2.12</v>
      </c>
      <c r="V27" s="21">
        <v>0</v>
      </c>
      <c r="W27" s="21">
        <v>1.59</v>
      </c>
      <c r="X27" s="21">
        <v>0</v>
      </c>
      <c r="Y27" s="21">
        <v>1</v>
      </c>
      <c r="Z27" s="21">
        <v>1.18</v>
      </c>
      <c r="AA27" s="21">
        <f t="shared" si="3"/>
        <v>5.889999999999997</v>
      </c>
    </row>
    <row r="28" spans="1:33" ht="15.75">
      <c r="A28" s="18" t="s">
        <v>54</v>
      </c>
      <c r="B28" s="19" t="s">
        <v>55</v>
      </c>
      <c r="C28" s="18" t="s">
        <v>56</v>
      </c>
      <c r="D28" s="20" t="s">
        <v>4</v>
      </c>
      <c r="E28" s="40"/>
      <c r="F28" s="40" t="s">
        <v>287</v>
      </c>
      <c r="G28" s="21">
        <f t="shared" si="0"/>
        <v>14.4458</v>
      </c>
      <c r="H28" s="21">
        <v>8</v>
      </c>
      <c r="I28" s="21">
        <v>4.2297000000000002</v>
      </c>
      <c r="J28" s="21">
        <v>0.87839999999999996</v>
      </c>
      <c r="K28" s="21"/>
      <c r="L28" s="21">
        <v>0.79720000000000002</v>
      </c>
      <c r="M28" s="21"/>
      <c r="N28" s="21"/>
      <c r="O28" s="21">
        <v>0.54049999999999998</v>
      </c>
      <c r="P28" s="21">
        <f t="shared" si="2"/>
        <v>2.2161</v>
      </c>
      <c r="R28" s="21">
        <f t="shared" si="1"/>
        <v>12.98</v>
      </c>
      <c r="S28" s="21">
        <v>6.4</v>
      </c>
      <c r="T28" s="21">
        <v>4.05</v>
      </c>
      <c r="U28" s="21">
        <v>0.88</v>
      </c>
      <c r="V28" s="21">
        <v>0</v>
      </c>
      <c r="W28" s="21">
        <v>0.8</v>
      </c>
      <c r="X28" s="21">
        <v>0</v>
      </c>
      <c r="Y28" s="21">
        <v>0</v>
      </c>
      <c r="Z28" s="21">
        <v>0.85</v>
      </c>
      <c r="AA28" s="21">
        <f t="shared" si="3"/>
        <v>2.5300000000000002</v>
      </c>
    </row>
    <row r="29" spans="1:33" ht="15.75">
      <c r="A29" s="18" t="s">
        <v>57</v>
      </c>
      <c r="B29" s="19" t="s">
        <v>57</v>
      </c>
      <c r="C29" s="18" t="s">
        <v>58</v>
      </c>
      <c r="D29" s="20" t="s">
        <v>4</v>
      </c>
      <c r="E29" s="40"/>
      <c r="F29" s="40" t="s">
        <v>287</v>
      </c>
      <c r="G29" s="31">
        <f t="shared" si="0"/>
        <v>29.818999999999999</v>
      </c>
      <c r="H29" s="31">
        <v>14.93</v>
      </c>
      <c r="I29" s="31">
        <v>9.5809999999999995</v>
      </c>
      <c r="J29" s="31">
        <v>4.1079999999999997</v>
      </c>
      <c r="K29" s="31"/>
      <c r="L29" s="31"/>
      <c r="M29" s="31"/>
      <c r="N29" s="31">
        <v>1.2</v>
      </c>
      <c r="O29" s="31"/>
      <c r="P29" s="31">
        <f t="shared" si="2"/>
        <v>5.3079999999999998</v>
      </c>
      <c r="R29" s="31">
        <f t="shared" si="1"/>
        <v>33.970000000000006</v>
      </c>
      <c r="S29" s="31">
        <v>17.600000000000001</v>
      </c>
      <c r="T29" s="31">
        <v>11.8</v>
      </c>
      <c r="U29" s="31">
        <v>3.37</v>
      </c>
      <c r="V29" s="31">
        <v>0</v>
      </c>
      <c r="W29" s="31">
        <v>0</v>
      </c>
      <c r="X29" s="31">
        <v>0</v>
      </c>
      <c r="Y29" s="31">
        <v>1.2</v>
      </c>
      <c r="Z29" s="31">
        <v>0</v>
      </c>
      <c r="AA29" s="31">
        <f t="shared" si="3"/>
        <v>4.5700000000000038</v>
      </c>
    </row>
    <row r="30" spans="1:33" ht="15.75">
      <c r="A30" s="18" t="s">
        <v>59</v>
      </c>
      <c r="B30" s="19" t="s">
        <v>59</v>
      </c>
      <c r="C30" s="18" t="s">
        <v>60</v>
      </c>
      <c r="D30" s="20" t="s">
        <v>4</v>
      </c>
      <c r="E30" s="40"/>
      <c r="F30" s="40" t="s">
        <v>287</v>
      </c>
      <c r="G30" s="21">
        <f t="shared" si="0"/>
        <v>124.97999999999999</v>
      </c>
      <c r="H30" s="21">
        <v>62.6</v>
      </c>
      <c r="I30" s="21">
        <v>49.31</v>
      </c>
      <c r="J30" s="21">
        <v>6.27</v>
      </c>
      <c r="K30" s="21" t="s">
        <v>298</v>
      </c>
      <c r="L30" s="21" t="s">
        <v>298</v>
      </c>
      <c r="M30" s="21" t="s">
        <v>298</v>
      </c>
      <c r="N30" s="21">
        <v>1</v>
      </c>
      <c r="O30" s="21">
        <v>5.8</v>
      </c>
      <c r="P30" s="21">
        <f t="shared" si="2"/>
        <v>13.069999999999986</v>
      </c>
      <c r="R30" s="21">
        <f t="shared" si="1"/>
        <v>127.63999999999999</v>
      </c>
      <c r="S30" s="21">
        <v>66.819999999999993</v>
      </c>
      <c r="T30" s="21">
        <v>43.32</v>
      </c>
      <c r="U30" s="21">
        <v>6.89</v>
      </c>
      <c r="V30" s="21">
        <v>0</v>
      </c>
      <c r="W30" s="21">
        <v>0</v>
      </c>
      <c r="X30" s="21">
        <v>0</v>
      </c>
      <c r="Y30" s="21">
        <v>2</v>
      </c>
      <c r="Z30" s="21">
        <v>8.61</v>
      </c>
      <c r="AA30" s="21">
        <f t="shared" si="3"/>
        <v>17.499999999999993</v>
      </c>
    </row>
    <row r="31" spans="1:33" ht="15.75">
      <c r="A31" s="18" t="s">
        <v>61</v>
      </c>
      <c r="B31" s="19" t="s">
        <v>62</v>
      </c>
      <c r="C31" s="18" t="s">
        <v>63</v>
      </c>
      <c r="D31" s="20" t="s">
        <v>4</v>
      </c>
      <c r="E31" s="40"/>
      <c r="F31" s="40" t="s">
        <v>287</v>
      </c>
      <c r="G31" s="21">
        <f t="shared" si="0"/>
        <v>50.181000000000012</v>
      </c>
      <c r="H31" s="21">
        <v>25.42</v>
      </c>
      <c r="I31" s="21">
        <v>14.871</v>
      </c>
      <c r="J31" s="21">
        <v>3.57</v>
      </c>
      <c r="K31" s="21">
        <v>0</v>
      </c>
      <c r="L31" s="21">
        <v>2.2000000000000002</v>
      </c>
      <c r="M31" s="21">
        <v>0.77</v>
      </c>
      <c r="N31" s="21">
        <v>1</v>
      </c>
      <c r="O31" s="21">
        <v>2.35</v>
      </c>
      <c r="P31" s="21">
        <f t="shared" si="2"/>
        <v>9.8900000000000095</v>
      </c>
      <c r="R31" s="21">
        <f t="shared" si="1"/>
        <v>52.080000000000005</v>
      </c>
      <c r="S31" s="21">
        <v>25.22</v>
      </c>
      <c r="T31" s="21">
        <v>18.510000000000002</v>
      </c>
      <c r="U31" s="21">
        <v>3.45</v>
      </c>
      <c r="V31" s="21">
        <v>0</v>
      </c>
      <c r="W31" s="21">
        <v>2.87</v>
      </c>
      <c r="X31" s="21">
        <v>0.77</v>
      </c>
      <c r="Y31" s="21">
        <v>1</v>
      </c>
      <c r="Z31" s="21">
        <v>0.26</v>
      </c>
      <c r="AA31" s="21">
        <f t="shared" si="3"/>
        <v>8.350000000000005</v>
      </c>
    </row>
    <row r="32" spans="1:33" ht="15.75">
      <c r="A32" s="18" t="s">
        <v>64</v>
      </c>
      <c r="B32" s="19" t="s">
        <v>65</v>
      </c>
      <c r="C32" s="18" t="s">
        <v>66</v>
      </c>
      <c r="D32" s="20" t="s">
        <v>4</v>
      </c>
      <c r="E32" s="40"/>
      <c r="F32" s="40" t="s">
        <v>287</v>
      </c>
      <c r="G32" s="21">
        <f t="shared" si="0"/>
        <v>13.787699999999999</v>
      </c>
      <c r="H32" s="21">
        <v>5.0199999999999996</v>
      </c>
      <c r="I32" s="21">
        <v>5.7973999999999997</v>
      </c>
      <c r="J32" s="21">
        <v>1.0838000000000001</v>
      </c>
      <c r="K32" s="21"/>
      <c r="L32" s="21">
        <v>0.74329999999999996</v>
      </c>
      <c r="M32" s="21"/>
      <c r="N32" s="21">
        <v>0.4</v>
      </c>
      <c r="O32" s="21">
        <v>0.74319999999999997</v>
      </c>
      <c r="P32" s="21">
        <f t="shared" si="2"/>
        <v>2.9702999999999999</v>
      </c>
      <c r="R32" s="21">
        <f t="shared" si="1"/>
        <v>13.900000000000002</v>
      </c>
      <c r="S32" s="21">
        <v>5.3</v>
      </c>
      <c r="T32" s="21">
        <v>5.98</v>
      </c>
      <c r="U32" s="21">
        <v>0.8</v>
      </c>
      <c r="V32" s="21">
        <v>0</v>
      </c>
      <c r="W32" s="21">
        <v>0.74</v>
      </c>
      <c r="X32" s="21">
        <v>0</v>
      </c>
      <c r="Y32" s="21">
        <v>0.4</v>
      </c>
      <c r="Z32" s="21">
        <v>0.68</v>
      </c>
      <c r="AA32" s="21">
        <f t="shared" si="3"/>
        <v>2.620000000000001</v>
      </c>
    </row>
    <row r="33" spans="1:32" hidden="1">
      <c r="A33" s="18" t="s">
        <v>67</v>
      </c>
      <c r="B33" s="19" t="s">
        <v>68</v>
      </c>
      <c r="C33" s="18" t="s">
        <v>69</v>
      </c>
      <c r="D33" s="20" t="s">
        <v>4</v>
      </c>
      <c r="E33" s="20"/>
      <c r="F33" s="20"/>
      <c r="G33" s="21">
        <f t="shared" si="0"/>
        <v>0</v>
      </c>
      <c r="H33" s="21"/>
      <c r="I33" s="21"/>
      <c r="J33" s="21"/>
      <c r="K33" s="21"/>
      <c r="L33" s="21"/>
      <c r="M33" s="21"/>
      <c r="N33" s="21"/>
      <c r="O33" s="21"/>
      <c r="P33" s="21" t="s">
        <v>274</v>
      </c>
      <c r="R33" s="21">
        <f t="shared" si="1"/>
        <v>0</v>
      </c>
      <c r="S33" s="21" t="s">
        <v>273</v>
      </c>
      <c r="T33" s="21"/>
      <c r="U33" s="21"/>
      <c r="V33" s="21"/>
      <c r="W33" s="21"/>
      <c r="X33" s="21"/>
      <c r="Y33" s="21"/>
      <c r="Z33" s="21"/>
      <c r="AA33" s="21" t="s">
        <v>274</v>
      </c>
    </row>
    <row r="34" spans="1:32" ht="15.75">
      <c r="A34" s="18" t="s">
        <v>70</v>
      </c>
      <c r="B34" s="19" t="s">
        <v>71</v>
      </c>
      <c r="C34" s="18" t="s">
        <v>72</v>
      </c>
      <c r="D34" s="20" t="s">
        <v>4</v>
      </c>
      <c r="E34" s="40"/>
      <c r="F34" s="40" t="s">
        <v>287</v>
      </c>
      <c r="G34" s="21">
        <f t="shared" si="0"/>
        <v>38.000000000000014</v>
      </c>
      <c r="H34" s="21">
        <v>18.3</v>
      </c>
      <c r="I34" s="21">
        <v>13.71</v>
      </c>
      <c r="J34" s="21">
        <v>3.27</v>
      </c>
      <c r="K34" s="21">
        <v>0</v>
      </c>
      <c r="L34" s="21">
        <v>0.27</v>
      </c>
      <c r="M34" s="21">
        <v>0</v>
      </c>
      <c r="N34" s="21">
        <v>1</v>
      </c>
      <c r="O34" s="21">
        <v>1.45</v>
      </c>
      <c r="P34" s="21">
        <f t="shared" ref="P34:P43" si="4">G34-H34-I34</f>
        <v>5.9900000000000126</v>
      </c>
      <c r="R34" s="21">
        <f t="shared" si="1"/>
        <v>46.800000000000011</v>
      </c>
      <c r="S34" s="21">
        <v>20</v>
      </c>
      <c r="T34" s="21">
        <v>19.62</v>
      </c>
      <c r="U34" s="21">
        <v>4.09</v>
      </c>
      <c r="V34" s="21">
        <v>0</v>
      </c>
      <c r="W34" s="21">
        <v>0.27</v>
      </c>
      <c r="X34" s="21">
        <v>0.3</v>
      </c>
      <c r="Y34" s="21">
        <v>1</v>
      </c>
      <c r="Z34" s="21">
        <v>1.52</v>
      </c>
      <c r="AA34" s="21">
        <f t="shared" ref="AA34:AA43" si="5">R34-S34-T34</f>
        <v>7.1800000000000104</v>
      </c>
      <c r="AB34" s="3" t="s">
        <v>299</v>
      </c>
    </row>
    <row r="35" spans="1:32" ht="15.75">
      <c r="A35" s="18" t="s">
        <v>73</v>
      </c>
      <c r="B35" s="19" t="s">
        <v>74</v>
      </c>
      <c r="C35" s="18" t="s">
        <v>75</v>
      </c>
      <c r="D35" s="20" t="s">
        <v>4</v>
      </c>
      <c r="E35" s="40"/>
      <c r="F35" s="40" t="s">
        <v>287</v>
      </c>
      <c r="G35" s="21">
        <f t="shared" si="0"/>
        <v>17.231100000000001</v>
      </c>
      <c r="H35" s="21">
        <v>6.1</v>
      </c>
      <c r="I35" s="21">
        <v>7.1623000000000001</v>
      </c>
      <c r="J35" s="21">
        <v>1.7594000000000001</v>
      </c>
      <c r="K35" s="21"/>
      <c r="L35" s="21">
        <v>0.81079999999999997</v>
      </c>
      <c r="M35" s="21"/>
      <c r="N35" s="21">
        <v>0.79049999999999998</v>
      </c>
      <c r="O35" s="21">
        <v>0.60809999999999997</v>
      </c>
      <c r="P35" s="21">
        <f t="shared" si="4"/>
        <v>3.9688000000000017</v>
      </c>
      <c r="R35" s="21">
        <f t="shared" si="1"/>
        <v>20.71</v>
      </c>
      <c r="S35" s="21">
        <v>8.6999999999999993</v>
      </c>
      <c r="T35" s="21">
        <v>6.82</v>
      </c>
      <c r="U35" s="21">
        <v>2.35</v>
      </c>
      <c r="V35" s="21">
        <v>0</v>
      </c>
      <c r="W35" s="21">
        <v>1.1000000000000001</v>
      </c>
      <c r="X35" s="21">
        <v>0</v>
      </c>
      <c r="Y35" s="21">
        <v>0.79</v>
      </c>
      <c r="Z35" s="21">
        <v>0.95</v>
      </c>
      <c r="AA35" s="21">
        <f t="shared" si="5"/>
        <v>5.1900000000000013</v>
      </c>
    </row>
    <row r="36" spans="1:32" ht="15.75">
      <c r="A36" s="18" t="s">
        <v>76</v>
      </c>
      <c r="B36" s="19" t="s">
        <v>76</v>
      </c>
      <c r="C36" s="18" t="s">
        <v>77</v>
      </c>
      <c r="D36" s="20" t="s">
        <v>4</v>
      </c>
      <c r="E36" s="40"/>
      <c r="F36" s="40" t="s">
        <v>287</v>
      </c>
      <c r="G36" s="31">
        <f t="shared" si="0"/>
        <v>39.019999999999996</v>
      </c>
      <c r="H36" s="51">
        <v>16.399999999999999</v>
      </c>
      <c r="I36" s="51">
        <v>15.87</v>
      </c>
      <c r="J36" s="51">
        <v>3.41</v>
      </c>
      <c r="K36" s="51">
        <v>0</v>
      </c>
      <c r="L36" s="51">
        <v>1.7</v>
      </c>
      <c r="M36" s="51">
        <v>0</v>
      </c>
      <c r="N36" s="51">
        <v>1</v>
      </c>
      <c r="O36" s="51">
        <v>0.64</v>
      </c>
      <c r="P36" s="31">
        <f t="shared" si="4"/>
        <v>6.7499999999999982</v>
      </c>
      <c r="R36" s="31">
        <f t="shared" si="1"/>
        <v>39.930000000000007</v>
      </c>
      <c r="S36" s="31">
        <v>18</v>
      </c>
      <c r="T36" s="31">
        <v>14.73</v>
      </c>
      <c r="U36" s="31">
        <v>3.68</v>
      </c>
      <c r="V36" s="31">
        <v>0</v>
      </c>
      <c r="W36" s="31">
        <v>1.7</v>
      </c>
      <c r="X36" s="31">
        <v>0</v>
      </c>
      <c r="Y36" s="31">
        <v>1</v>
      </c>
      <c r="Z36" s="31">
        <v>0.82</v>
      </c>
      <c r="AA36" s="31">
        <f t="shared" si="5"/>
        <v>7.2000000000000064</v>
      </c>
      <c r="AF36" s="50"/>
    </row>
    <row r="37" spans="1:32" ht="15.75">
      <c r="A37" s="18" t="s">
        <v>78</v>
      </c>
      <c r="B37" s="19" t="s">
        <v>79</v>
      </c>
      <c r="C37" s="18" t="s">
        <v>80</v>
      </c>
      <c r="D37" s="20" t="s">
        <v>4</v>
      </c>
      <c r="E37" s="40"/>
      <c r="F37" s="40" t="s">
        <v>287</v>
      </c>
      <c r="G37" s="21">
        <f t="shared" si="0"/>
        <v>48.416099999999993</v>
      </c>
      <c r="H37" s="21">
        <v>21</v>
      </c>
      <c r="I37" s="21">
        <v>16.239999999999998</v>
      </c>
      <c r="J37" s="21">
        <v>5.16</v>
      </c>
      <c r="K37" s="21">
        <v>0</v>
      </c>
      <c r="L37" s="21">
        <v>1.76</v>
      </c>
      <c r="M37" s="21">
        <v>0</v>
      </c>
      <c r="N37" s="21">
        <v>0.81</v>
      </c>
      <c r="O37" s="21">
        <v>3.4460999999999999</v>
      </c>
      <c r="P37" s="21">
        <f t="shared" si="4"/>
        <v>11.176099999999995</v>
      </c>
      <c r="R37" s="21">
        <f t="shared" si="1"/>
        <v>50.040000000000006</v>
      </c>
      <c r="S37" s="21">
        <v>20.34</v>
      </c>
      <c r="T37" s="21">
        <v>16.510000000000002</v>
      </c>
      <c r="U37" s="21">
        <v>5.55</v>
      </c>
      <c r="V37" s="21">
        <v>0</v>
      </c>
      <c r="W37" s="21">
        <v>2.0299999999999998</v>
      </c>
      <c r="X37" s="21">
        <v>0</v>
      </c>
      <c r="Y37" s="21">
        <v>0.95</v>
      </c>
      <c r="Z37" s="21">
        <v>4.66</v>
      </c>
      <c r="AA37" s="21">
        <f t="shared" si="5"/>
        <v>13.190000000000005</v>
      </c>
    </row>
    <row r="38" spans="1:32" ht="15.75">
      <c r="A38" s="18" t="s">
        <v>81</v>
      </c>
      <c r="B38" s="19" t="s">
        <v>82</v>
      </c>
      <c r="C38" s="18" t="s">
        <v>83</v>
      </c>
      <c r="D38" s="20" t="s">
        <v>4</v>
      </c>
      <c r="E38" s="40"/>
      <c r="F38" s="40" t="s">
        <v>287</v>
      </c>
      <c r="G38" s="21">
        <f t="shared" si="0"/>
        <v>20.149999999999999</v>
      </c>
      <c r="H38" s="21">
        <v>7.7</v>
      </c>
      <c r="I38" s="21">
        <v>8.27</v>
      </c>
      <c r="J38" s="21">
        <v>2</v>
      </c>
      <c r="K38" s="21"/>
      <c r="L38" s="21">
        <v>0.31</v>
      </c>
      <c r="M38" s="21"/>
      <c r="N38" s="21">
        <v>1</v>
      </c>
      <c r="O38" s="21">
        <v>0.87</v>
      </c>
      <c r="P38" s="21">
        <f t="shared" si="4"/>
        <v>4.18</v>
      </c>
      <c r="R38" s="21">
        <f t="shared" si="1"/>
        <v>22.07</v>
      </c>
      <c r="S38" s="21">
        <v>8.6999999999999993</v>
      </c>
      <c r="T38" s="21">
        <v>9.01</v>
      </c>
      <c r="U38" s="21">
        <v>2</v>
      </c>
      <c r="V38" s="21">
        <v>0</v>
      </c>
      <c r="W38" s="21">
        <v>0.48</v>
      </c>
      <c r="X38" s="21">
        <v>0</v>
      </c>
      <c r="Y38" s="21">
        <v>1</v>
      </c>
      <c r="Z38" s="21">
        <v>0.88</v>
      </c>
      <c r="AA38" s="21">
        <f t="shared" si="5"/>
        <v>4.3600000000000012</v>
      </c>
    </row>
    <row r="39" spans="1:32" ht="15.75">
      <c r="A39" s="18" t="s">
        <v>84</v>
      </c>
      <c r="B39" s="19" t="s">
        <v>85</v>
      </c>
      <c r="C39" s="18" t="s">
        <v>86</v>
      </c>
      <c r="D39" s="20" t="s">
        <v>4</v>
      </c>
      <c r="E39" s="40"/>
      <c r="F39" s="40" t="s">
        <v>287</v>
      </c>
      <c r="G39" s="21">
        <f t="shared" si="0"/>
        <v>45.236199999999997</v>
      </c>
      <c r="H39" s="21">
        <v>20.65</v>
      </c>
      <c r="I39" s="21">
        <v>18.97</v>
      </c>
      <c r="J39" s="21">
        <v>4.6500000000000004</v>
      </c>
      <c r="K39" s="21"/>
      <c r="L39" s="21"/>
      <c r="M39" s="21"/>
      <c r="N39" s="21">
        <v>0.96619999999999995</v>
      </c>
      <c r="O39" s="21"/>
      <c r="P39" s="21">
        <f t="shared" si="4"/>
        <v>5.6161999999999992</v>
      </c>
      <c r="R39" s="21">
        <f t="shared" si="1"/>
        <v>44.89</v>
      </c>
      <c r="S39" s="21">
        <v>18.600000000000001</v>
      </c>
      <c r="T39" s="21">
        <v>20.82</v>
      </c>
      <c r="U39" s="21">
        <f>1.45+3.02</f>
        <v>4.47</v>
      </c>
      <c r="V39" s="21">
        <v>0</v>
      </c>
      <c r="W39" s="21">
        <v>0</v>
      </c>
      <c r="X39" s="21">
        <v>0</v>
      </c>
      <c r="Y39" s="21">
        <v>1</v>
      </c>
      <c r="Z39" s="21">
        <v>0</v>
      </c>
      <c r="AA39" s="21">
        <f t="shared" si="5"/>
        <v>5.4699999999999989</v>
      </c>
    </row>
    <row r="40" spans="1:32" ht="15.75">
      <c r="A40" s="18" t="s">
        <v>87</v>
      </c>
      <c r="B40" s="19" t="s">
        <v>88</v>
      </c>
      <c r="C40" s="18" t="s">
        <v>89</v>
      </c>
      <c r="D40" s="20" t="s">
        <v>4</v>
      </c>
      <c r="E40" s="40"/>
      <c r="F40" s="40" t="s">
        <v>287</v>
      </c>
      <c r="G40" s="21">
        <f t="shared" si="0"/>
        <v>27.122199999999996</v>
      </c>
      <c r="H40" s="21">
        <v>12</v>
      </c>
      <c r="I40" s="21">
        <v>8.0521999999999991</v>
      </c>
      <c r="J40" s="21">
        <v>1.95</v>
      </c>
      <c r="K40" s="21"/>
      <c r="L40" s="21">
        <v>1.52</v>
      </c>
      <c r="M40" s="21">
        <v>1.81</v>
      </c>
      <c r="N40" s="21">
        <v>0.95</v>
      </c>
      <c r="O40" s="21">
        <v>0.84</v>
      </c>
      <c r="P40" s="21">
        <f t="shared" si="4"/>
        <v>7.0699999999999967</v>
      </c>
      <c r="R40" s="21">
        <f t="shared" si="1"/>
        <v>27.38</v>
      </c>
      <c r="S40" s="21">
        <v>12.44</v>
      </c>
      <c r="T40" s="21">
        <v>8.16</v>
      </c>
      <c r="U40" s="21">
        <v>1.95</v>
      </c>
      <c r="V40" s="21">
        <v>0</v>
      </c>
      <c r="W40" s="21">
        <v>1.1200000000000001</v>
      </c>
      <c r="X40" s="21">
        <v>1.81</v>
      </c>
      <c r="Y40" s="21">
        <v>0.95</v>
      </c>
      <c r="Z40" s="21">
        <v>0.95</v>
      </c>
      <c r="AA40" s="21">
        <f t="shared" si="5"/>
        <v>6.7799999999999994</v>
      </c>
    </row>
    <row r="41" spans="1:32" ht="15.75">
      <c r="A41" s="18" t="s">
        <v>90</v>
      </c>
      <c r="B41" s="19" t="s">
        <v>91</v>
      </c>
      <c r="C41" s="18" t="s">
        <v>92</v>
      </c>
      <c r="D41" s="20" t="s">
        <v>4</v>
      </c>
      <c r="E41" s="40"/>
      <c r="F41" s="40" t="s">
        <v>287</v>
      </c>
      <c r="G41" s="21">
        <f t="shared" si="0"/>
        <v>27.561399999999999</v>
      </c>
      <c r="H41" s="21">
        <v>12.4</v>
      </c>
      <c r="I41" s="21">
        <v>8.9050999999999991</v>
      </c>
      <c r="J41" s="21">
        <v>2.8647999999999998</v>
      </c>
      <c r="K41" s="21">
        <v>0</v>
      </c>
      <c r="L41" s="21">
        <v>1.2837000000000001</v>
      </c>
      <c r="M41" s="21">
        <v>0</v>
      </c>
      <c r="N41" s="21">
        <v>0.81079999999999997</v>
      </c>
      <c r="O41" s="21">
        <v>1.2969999999999999</v>
      </c>
      <c r="P41" s="21">
        <f t="shared" si="4"/>
        <v>6.2562999999999995</v>
      </c>
      <c r="R41" s="21">
        <f t="shared" si="1"/>
        <v>22.59</v>
      </c>
      <c r="S41" s="21">
        <v>11.4</v>
      </c>
      <c r="T41" s="21">
        <v>6.73</v>
      </c>
      <c r="U41" s="21">
        <v>2.0099999999999998</v>
      </c>
      <c r="V41" s="21">
        <v>0</v>
      </c>
      <c r="W41" s="21">
        <v>0.32</v>
      </c>
      <c r="X41" s="21">
        <v>0</v>
      </c>
      <c r="Y41" s="21">
        <v>0.68</v>
      </c>
      <c r="Z41" s="21">
        <v>1.45</v>
      </c>
      <c r="AA41" s="21">
        <f t="shared" si="5"/>
        <v>4.4599999999999991</v>
      </c>
    </row>
    <row r="42" spans="1:32" ht="15.75">
      <c r="A42" s="18" t="s">
        <v>93</v>
      </c>
      <c r="B42" s="19" t="s">
        <v>94</v>
      </c>
      <c r="C42" s="18" t="s">
        <v>95</v>
      </c>
      <c r="D42" s="20" t="s">
        <v>4</v>
      </c>
      <c r="E42" s="40"/>
      <c r="F42" s="40" t="s">
        <v>287</v>
      </c>
      <c r="G42" s="21">
        <f t="shared" si="0"/>
        <v>17.43</v>
      </c>
      <c r="H42" s="21">
        <v>7.4</v>
      </c>
      <c r="I42" s="21">
        <v>6.3</v>
      </c>
      <c r="J42" s="21">
        <v>1.74</v>
      </c>
      <c r="K42" s="21">
        <v>0</v>
      </c>
      <c r="L42" s="21">
        <v>0.27</v>
      </c>
      <c r="M42" s="21">
        <v>0</v>
      </c>
      <c r="N42" s="21">
        <v>0.74</v>
      </c>
      <c r="O42" s="21">
        <v>0.98</v>
      </c>
      <c r="P42" s="21">
        <f t="shared" si="4"/>
        <v>3.7299999999999995</v>
      </c>
      <c r="R42" s="21">
        <f t="shared" si="1"/>
        <v>17.010000000000002</v>
      </c>
      <c r="S42" s="21">
        <v>7</v>
      </c>
      <c r="T42" s="21">
        <v>6.28</v>
      </c>
      <c r="U42" s="21">
        <f>0.81+0.93</f>
        <v>1.7400000000000002</v>
      </c>
      <c r="V42" s="21">
        <v>0</v>
      </c>
      <c r="W42" s="21">
        <v>0.27</v>
      </c>
      <c r="X42" s="21">
        <v>0</v>
      </c>
      <c r="Y42" s="21">
        <v>0.74</v>
      </c>
      <c r="Z42" s="21">
        <v>0.98</v>
      </c>
      <c r="AA42" s="21">
        <f t="shared" si="5"/>
        <v>3.7300000000000013</v>
      </c>
    </row>
    <row r="43" spans="1:32" ht="15.75">
      <c r="A43" s="18" t="s">
        <v>96</v>
      </c>
      <c r="B43" s="19" t="s">
        <v>97</v>
      </c>
      <c r="C43" s="18" t="s">
        <v>98</v>
      </c>
      <c r="D43" s="20" t="s">
        <v>4</v>
      </c>
      <c r="E43" s="40"/>
      <c r="F43" s="40" t="s">
        <v>287</v>
      </c>
      <c r="G43" s="21">
        <f t="shared" si="0"/>
        <v>18.084799999999998</v>
      </c>
      <c r="H43" s="21">
        <v>7</v>
      </c>
      <c r="I43" s="21">
        <v>9.2568000000000001</v>
      </c>
      <c r="J43" s="21">
        <v>0.878</v>
      </c>
      <c r="K43" s="21"/>
      <c r="L43" s="21"/>
      <c r="M43" s="21"/>
      <c r="N43" s="21"/>
      <c r="O43" s="21">
        <v>0.95</v>
      </c>
      <c r="P43" s="21">
        <f t="shared" si="4"/>
        <v>1.8279999999999976</v>
      </c>
      <c r="R43" s="21">
        <f t="shared" si="1"/>
        <v>16.650000000000002</v>
      </c>
      <c r="S43" s="21">
        <v>8.1999999999999993</v>
      </c>
      <c r="T43" s="21">
        <v>6.62</v>
      </c>
      <c r="U43" s="21">
        <v>0.88</v>
      </c>
      <c r="V43" s="21">
        <v>0</v>
      </c>
      <c r="W43" s="21">
        <v>0</v>
      </c>
      <c r="X43" s="21">
        <v>0</v>
      </c>
      <c r="Y43" s="21">
        <v>0</v>
      </c>
      <c r="Z43" s="21">
        <v>0.95</v>
      </c>
      <c r="AA43" s="21">
        <f t="shared" si="5"/>
        <v>1.8300000000000027</v>
      </c>
    </row>
    <row r="44" spans="1:32" ht="15.75" hidden="1">
      <c r="A44" s="18" t="s">
        <v>99</v>
      </c>
      <c r="B44" s="19" t="s">
        <v>100</v>
      </c>
      <c r="C44" s="18" t="s">
        <v>101</v>
      </c>
      <c r="D44" s="20" t="s">
        <v>4</v>
      </c>
      <c r="E44" s="40"/>
      <c r="F44" s="20"/>
      <c r="G44" s="21">
        <f t="shared" si="0"/>
        <v>0</v>
      </c>
      <c r="H44" s="21"/>
      <c r="I44" s="21"/>
      <c r="J44" s="21"/>
      <c r="K44" s="21"/>
      <c r="L44" s="21"/>
      <c r="M44" s="21"/>
      <c r="N44" s="21"/>
      <c r="O44" s="21"/>
      <c r="P44" s="21"/>
      <c r="R44" s="21">
        <f t="shared" si="1"/>
        <v>0</v>
      </c>
      <c r="S44" s="21" t="s">
        <v>288</v>
      </c>
      <c r="T44" s="21"/>
      <c r="U44" s="21"/>
      <c r="V44" s="21"/>
      <c r="W44" s="21"/>
      <c r="X44" s="21"/>
      <c r="Y44" s="21"/>
      <c r="Z44" s="21"/>
      <c r="AA44" s="21"/>
    </row>
    <row r="45" spans="1:32" ht="15.75" hidden="1">
      <c r="A45" s="18" t="s">
        <v>102</v>
      </c>
      <c r="B45" s="19" t="s">
        <v>103</v>
      </c>
      <c r="C45" s="18" t="s">
        <v>104</v>
      </c>
      <c r="D45" s="20" t="s">
        <v>4</v>
      </c>
      <c r="E45" s="40"/>
      <c r="F45" s="40"/>
      <c r="G45" s="21">
        <f t="shared" si="0"/>
        <v>0</v>
      </c>
      <c r="H45" s="21"/>
      <c r="I45" s="21" t="s">
        <v>300</v>
      </c>
      <c r="J45" s="21"/>
      <c r="K45" s="21"/>
      <c r="L45" s="21"/>
      <c r="M45" s="21"/>
      <c r="N45" s="21"/>
      <c r="O45" s="21"/>
      <c r="P45" s="21">
        <v>0</v>
      </c>
      <c r="R45" s="21">
        <f t="shared" si="1"/>
        <v>25.4</v>
      </c>
      <c r="S45" s="21">
        <v>10.8</v>
      </c>
      <c r="T45" s="21">
        <v>10.1</v>
      </c>
      <c r="U45" s="21">
        <v>2.7</v>
      </c>
      <c r="V45" s="21">
        <v>0</v>
      </c>
      <c r="W45" s="21">
        <v>0.7</v>
      </c>
      <c r="X45" s="21">
        <v>0</v>
      </c>
      <c r="Y45" s="21">
        <v>1</v>
      </c>
      <c r="Z45" s="21">
        <v>0.1</v>
      </c>
      <c r="AA45" s="21">
        <f>R45-S45-T45</f>
        <v>4.4999999999999982</v>
      </c>
    </row>
    <row r="46" spans="1:32" ht="15.75">
      <c r="A46" s="18" t="s">
        <v>105</v>
      </c>
      <c r="B46" s="19" t="s">
        <v>105</v>
      </c>
      <c r="C46" s="18" t="s">
        <v>106</v>
      </c>
      <c r="D46" s="20" t="s">
        <v>4</v>
      </c>
      <c r="E46" s="40"/>
      <c r="F46" s="40" t="s">
        <v>287</v>
      </c>
      <c r="G46" s="21">
        <f t="shared" si="0"/>
        <v>23.726499999999998</v>
      </c>
      <c r="H46" s="21">
        <v>8.86</v>
      </c>
      <c r="I46" s="21">
        <v>10.14</v>
      </c>
      <c r="J46" s="21">
        <v>2.81</v>
      </c>
      <c r="K46" s="21">
        <v>0</v>
      </c>
      <c r="L46" s="21">
        <v>0.68</v>
      </c>
      <c r="M46" s="21">
        <v>0.23649999999999999</v>
      </c>
      <c r="N46" s="21">
        <v>1</v>
      </c>
      <c r="O46" s="21"/>
      <c r="P46" s="21">
        <f>G46-H46-I46</f>
        <v>4.7264999999999979</v>
      </c>
      <c r="R46" s="21">
        <f t="shared" si="1"/>
        <v>23.869999999999997</v>
      </c>
      <c r="S46" s="21">
        <v>8.86</v>
      </c>
      <c r="T46" s="21">
        <v>10.28</v>
      </c>
      <c r="U46" s="21">
        <v>2.81</v>
      </c>
      <c r="V46" s="21">
        <v>0</v>
      </c>
      <c r="W46" s="21">
        <v>0.68</v>
      </c>
      <c r="X46" s="21">
        <v>0.24</v>
      </c>
      <c r="Y46" s="21">
        <v>1</v>
      </c>
      <c r="Z46" s="21">
        <v>0</v>
      </c>
      <c r="AA46" s="21">
        <f>R46-S46-T46</f>
        <v>4.7299999999999986</v>
      </c>
    </row>
    <row r="47" spans="1:32" ht="15.75" hidden="1">
      <c r="A47" s="18" t="s">
        <v>107</v>
      </c>
      <c r="B47" s="19" t="s">
        <v>108</v>
      </c>
      <c r="C47" s="18" t="s">
        <v>109</v>
      </c>
      <c r="D47" s="20" t="s">
        <v>4</v>
      </c>
      <c r="E47" s="40"/>
      <c r="F47" s="40"/>
      <c r="G47" s="21">
        <f t="shared" si="0"/>
        <v>0</v>
      </c>
      <c r="H47" s="21" t="s">
        <v>288</v>
      </c>
      <c r="I47" s="21"/>
      <c r="J47" s="21"/>
      <c r="K47" s="21"/>
      <c r="L47" s="21"/>
      <c r="M47" s="21"/>
      <c r="N47" s="21"/>
      <c r="O47" s="21"/>
      <c r="P47" s="21">
        <v>0</v>
      </c>
      <c r="R47" s="21">
        <f t="shared" si="1"/>
        <v>29.43</v>
      </c>
      <c r="S47" s="21">
        <v>12</v>
      </c>
      <c r="T47" s="21">
        <v>10.68</v>
      </c>
      <c r="U47" s="21">
        <v>4.68</v>
      </c>
      <c r="V47" s="21">
        <v>0</v>
      </c>
      <c r="W47" s="21">
        <v>0</v>
      </c>
      <c r="X47" s="21">
        <v>0</v>
      </c>
      <c r="Y47" s="21">
        <v>2.0699999999999998</v>
      </c>
      <c r="Z47" s="21">
        <v>0</v>
      </c>
      <c r="AA47" s="21">
        <f>R47-S47-T47</f>
        <v>6.75</v>
      </c>
    </row>
    <row r="48" spans="1:32" ht="15.75">
      <c r="A48" s="18" t="s">
        <v>110</v>
      </c>
      <c r="B48" s="19" t="s">
        <v>111</v>
      </c>
      <c r="C48" s="18" t="s">
        <v>112</v>
      </c>
      <c r="D48" s="20" t="s">
        <v>4</v>
      </c>
      <c r="E48" s="40"/>
      <c r="F48" s="40" t="s">
        <v>287</v>
      </c>
      <c r="G48" s="21">
        <f t="shared" si="0"/>
        <v>15.804</v>
      </c>
      <c r="H48" s="21">
        <v>7.9</v>
      </c>
      <c r="I48" s="21">
        <v>5.077</v>
      </c>
      <c r="J48" s="21">
        <v>1.1756</v>
      </c>
      <c r="K48" s="21">
        <v>1.1514</v>
      </c>
      <c r="L48" s="21">
        <v>0.33779999999999999</v>
      </c>
      <c r="M48" s="21"/>
      <c r="N48" s="21">
        <v>0.16220000000000001</v>
      </c>
      <c r="O48" s="21">
        <v>0</v>
      </c>
      <c r="P48" s="21">
        <f>G48-H48-I48</f>
        <v>2.827</v>
      </c>
      <c r="R48" s="21">
        <f t="shared" si="1"/>
        <v>18.779999999999998</v>
      </c>
      <c r="S48" s="21">
        <v>8.6</v>
      </c>
      <c r="T48" s="21">
        <v>5.55</v>
      </c>
      <c r="U48" s="21">
        <v>1.1100000000000001</v>
      </c>
      <c r="V48" s="21">
        <v>1.1599999999999999</v>
      </c>
      <c r="W48" s="21">
        <v>0.81</v>
      </c>
      <c r="X48" s="21">
        <v>0</v>
      </c>
      <c r="Y48" s="21">
        <v>0.18</v>
      </c>
      <c r="Z48" s="21">
        <v>1.37</v>
      </c>
      <c r="AA48" s="21">
        <f>R48-S48-T48</f>
        <v>4.6299999999999981</v>
      </c>
    </row>
    <row r="49" spans="1:32" ht="15.75">
      <c r="A49" s="18" t="s">
        <v>113</v>
      </c>
      <c r="B49" s="19" t="s">
        <v>114</v>
      </c>
      <c r="C49" s="18" t="s">
        <v>115</v>
      </c>
      <c r="D49" s="20" t="s">
        <v>4</v>
      </c>
      <c r="E49" s="40"/>
      <c r="F49" s="40" t="s">
        <v>287</v>
      </c>
      <c r="G49" s="21">
        <f t="shared" si="0"/>
        <v>32.974299999999999</v>
      </c>
      <c r="H49" s="21">
        <v>9.52</v>
      </c>
      <c r="I49" s="21">
        <v>20.74</v>
      </c>
      <c r="J49" s="21">
        <v>2.14</v>
      </c>
      <c r="K49" s="21"/>
      <c r="L49" s="21"/>
      <c r="M49" s="21"/>
      <c r="N49" s="21">
        <v>0.57430000000000003</v>
      </c>
      <c r="O49" s="21"/>
      <c r="P49" s="21">
        <f>G49-H49-I49</f>
        <v>2.7143000000000015</v>
      </c>
      <c r="R49" s="21">
        <f t="shared" si="1"/>
        <v>35.800000000000004</v>
      </c>
      <c r="S49" s="21">
        <v>11.12</v>
      </c>
      <c r="T49" s="21">
        <v>21.94</v>
      </c>
      <c r="U49" s="21">
        <v>1.91</v>
      </c>
      <c r="V49" s="21">
        <v>0</v>
      </c>
      <c r="W49" s="21">
        <v>0.34</v>
      </c>
      <c r="X49" s="21">
        <v>0</v>
      </c>
      <c r="Y49" s="21">
        <v>0.49</v>
      </c>
      <c r="Z49" s="21">
        <v>0</v>
      </c>
      <c r="AA49" s="21">
        <f>R49-S49-T49</f>
        <v>2.7400000000000055</v>
      </c>
    </row>
    <row r="50" spans="1:32" ht="15.75" hidden="1">
      <c r="A50" s="18" t="s">
        <v>116</v>
      </c>
      <c r="B50" s="19" t="s">
        <v>116</v>
      </c>
      <c r="C50" s="18" t="s">
        <v>117</v>
      </c>
      <c r="D50" s="20" t="s">
        <v>4</v>
      </c>
      <c r="E50" s="40"/>
      <c r="F50" s="40"/>
      <c r="G50" s="21">
        <f t="shared" si="0"/>
        <v>0</v>
      </c>
      <c r="H50" s="21" t="s">
        <v>288</v>
      </c>
      <c r="I50" s="21"/>
      <c r="J50" s="21"/>
      <c r="K50" s="21"/>
      <c r="L50" s="21"/>
      <c r="M50" s="21"/>
      <c r="N50" s="21"/>
      <c r="O50" s="21"/>
      <c r="P50" s="21">
        <v>0</v>
      </c>
      <c r="R50" s="21">
        <f t="shared" si="1"/>
        <v>0</v>
      </c>
      <c r="S50" s="21" t="s">
        <v>288</v>
      </c>
      <c r="T50" s="21"/>
      <c r="U50" s="21"/>
      <c r="V50" s="21"/>
      <c r="W50" s="21"/>
      <c r="X50" s="21"/>
      <c r="Y50" s="21"/>
      <c r="Z50" s="21"/>
      <c r="AA50" s="21" t="s">
        <v>274</v>
      </c>
    </row>
    <row r="51" spans="1:32" ht="15.75">
      <c r="A51" s="18" t="s">
        <v>118</v>
      </c>
      <c r="B51" s="19" t="s">
        <v>119</v>
      </c>
      <c r="C51" s="18" t="s">
        <v>120</v>
      </c>
      <c r="D51" s="20" t="s">
        <v>4</v>
      </c>
      <c r="E51" s="40"/>
      <c r="F51" s="40" t="s">
        <v>287</v>
      </c>
      <c r="G51" s="21">
        <f t="shared" si="0"/>
        <v>78.400000000000006</v>
      </c>
      <c r="H51" s="21">
        <v>28.4</v>
      </c>
      <c r="I51" s="21">
        <v>23</v>
      </c>
      <c r="J51" s="21">
        <v>11</v>
      </c>
      <c r="K51" s="21">
        <v>0</v>
      </c>
      <c r="L51" s="21">
        <v>8</v>
      </c>
      <c r="M51" s="21">
        <v>4</v>
      </c>
      <c r="N51" s="21">
        <v>4</v>
      </c>
      <c r="O51" s="21">
        <v>0</v>
      </c>
      <c r="P51" s="21">
        <f t="shared" ref="P51:P65" si="6">G51-H51-I51</f>
        <v>27.000000000000007</v>
      </c>
      <c r="R51" s="21">
        <f t="shared" si="1"/>
        <v>79.22999999999999</v>
      </c>
      <c r="S51" s="21">
        <v>29.7</v>
      </c>
      <c r="T51" s="21">
        <v>37.72</v>
      </c>
      <c r="U51" s="21">
        <v>4.93</v>
      </c>
      <c r="V51" s="21">
        <v>0</v>
      </c>
      <c r="W51" s="21">
        <v>2.97</v>
      </c>
      <c r="X51" s="21">
        <v>2.69</v>
      </c>
      <c r="Y51" s="21">
        <v>1.22</v>
      </c>
      <c r="Z51" s="21">
        <v>0</v>
      </c>
      <c r="AA51" s="21">
        <f t="shared" ref="AA51:AA65" si="7">R51-S51-T51</f>
        <v>11.809999999999988</v>
      </c>
    </row>
    <row r="52" spans="1:32" ht="15.75">
      <c r="A52" s="18" t="s">
        <v>121</v>
      </c>
      <c r="B52" s="19" t="s">
        <v>122</v>
      </c>
      <c r="C52" s="18" t="s">
        <v>123</v>
      </c>
      <c r="D52" s="20" t="s">
        <v>4</v>
      </c>
      <c r="E52" s="40"/>
      <c r="F52" s="40" t="s">
        <v>287</v>
      </c>
      <c r="G52" s="21">
        <f t="shared" si="0"/>
        <v>20.646800000000002</v>
      </c>
      <c r="H52" s="21">
        <v>7.14</v>
      </c>
      <c r="I52" s="21">
        <v>9.2703000000000007</v>
      </c>
      <c r="J52" s="21">
        <v>1.9323999999999999</v>
      </c>
      <c r="K52" s="21">
        <v>0</v>
      </c>
      <c r="L52" s="21">
        <v>0.71619999999999995</v>
      </c>
      <c r="M52" s="21">
        <v>0</v>
      </c>
      <c r="N52" s="21">
        <v>0.74319999999999997</v>
      </c>
      <c r="O52" s="21">
        <v>0.84470000000000001</v>
      </c>
      <c r="P52" s="21">
        <f t="shared" si="6"/>
        <v>4.2365000000000013</v>
      </c>
      <c r="R52" s="21">
        <f t="shared" si="1"/>
        <v>18.269999999999996</v>
      </c>
      <c r="S52" s="21">
        <v>6.08</v>
      </c>
      <c r="T52" s="21">
        <v>8.76</v>
      </c>
      <c r="U52" s="21">
        <v>1.74</v>
      </c>
      <c r="V52" s="21">
        <v>0</v>
      </c>
      <c r="W52" s="21">
        <v>0.24</v>
      </c>
      <c r="X52" s="21">
        <v>0</v>
      </c>
      <c r="Y52" s="21">
        <v>0.74</v>
      </c>
      <c r="Z52" s="21">
        <v>0.71</v>
      </c>
      <c r="AA52" s="21">
        <f t="shared" si="7"/>
        <v>3.4299999999999962</v>
      </c>
    </row>
    <row r="53" spans="1:32" ht="15.75">
      <c r="A53" s="18" t="s">
        <v>124</v>
      </c>
      <c r="B53" s="19" t="s">
        <v>125</v>
      </c>
      <c r="C53" s="18" t="s">
        <v>126</v>
      </c>
      <c r="D53" s="20" t="s">
        <v>4</v>
      </c>
      <c r="E53" s="40"/>
      <c r="F53" s="40" t="s">
        <v>287</v>
      </c>
      <c r="G53" s="21">
        <f t="shared" si="0"/>
        <v>10.98</v>
      </c>
      <c r="H53" s="21">
        <v>4.33</v>
      </c>
      <c r="I53" s="21">
        <v>4.0199999999999996</v>
      </c>
      <c r="J53" s="21">
        <v>1.55</v>
      </c>
      <c r="K53" s="21"/>
      <c r="L53" s="21">
        <v>0.61</v>
      </c>
      <c r="M53" s="21"/>
      <c r="N53" s="21"/>
      <c r="O53" s="21">
        <v>0.47</v>
      </c>
      <c r="P53" s="21">
        <f t="shared" si="6"/>
        <v>2.6300000000000008</v>
      </c>
      <c r="R53" s="21">
        <f t="shared" si="1"/>
        <v>19.639999999999997</v>
      </c>
      <c r="S53" s="21">
        <v>7</v>
      </c>
      <c r="T53" s="21">
        <v>8.23</v>
      </c>
      <c r="U53" s="21">
        <v>2.0499999999999998</v>
      </c>
      <c r="V53" s="21">
        <v>0</v>
      </c>
      <c r="W53" s="21">
        <v>0.81</v>
      </c>
      <c r="X53" s="21">
        <v>0</v>
      </c>
      <c r="Y53" s="21">
        <v>0.81</v>
      </c>
      <c r="Z53" s="21">
        <v>0.74</v>
      </c>
      <c r="AA53" s="21">
        <f t="shared" si="7"/>
        <v>4.4099999999999966</v>
      </c>
      <c r="AB53" s="3" t="s">
        <v>301</v>
      </c>
    </row>
    <row r="54" spans="1:32" ht="15.75">
      <c r="A54" s="18" t="s">
        <v>127</v>
      </c>
      <c r="B54" s="19" t="s">
        <v>128</v>
      </c>
      <c r="C54" s="18" t="s">
        <v>129</v>
      </c>
      <c r="D54" s="20" t="s">
        <v>4</v>
      </c>
      <c r="E54" s="40"/>
      <c r="F54" s="40" t="s">
        <v>287</v>
      </c>
      <c r="G54" s="21">
        <f t="shared" si="0"/>
        <v>132.54</v>
      </c>
      <c r="H54" s="21">
        <v>77.7</v>
      </c>
      <c r="I54" s="29">
        <v>16.93</v>
      </c>
      <c r="J54" s="21">
        <v>7.02</v>
      </c>
      <c r="K54" s="21">
        <v>22.77</v>
      </c>
      <c r="L54" s="21">
        <v>0</v>
      </c>
      <c r="M54" s="21">
        <v>4.75</v>
      </c>
      <c r="N54" s="21">
        <v>3.37</v>
      </c>
      <c r="O54" s="21">
        <v>0</v>
      </c>
      <c r="P54" s="21">
        <f t="shared" si="6"/>
        <v>37.909999999999989</v>
      </c>
      <c r="R54" s="21">
        <f t="shared" si="1"/>
        <v>141.47999999999999</v>
      </c>
      <c r="S54" s="21">
        <v>80.599999999999994</v>
      </c>
      <c r="T54" s="29">
        <v>23.39</v>
      </c>
      <c r="U54" s="21">
        <v>7.08</v>
      </c>
      <c r="V54" s="21">
        <v>18.059999999999999</v>
      </c>
      <c r="W54" s="21">
        <v>0</v>
      </c>
      <c r="X54" s="21">
        <v>7.98</v>
      </c>
      <c r="Y54" s="21">
        <v>4.37</v>
      </c>
      <c r="Z54" s="21">
        <v>0</v>
      </c>
      <c r="AA54" s="21">
        <f t="shared" si="7"/>
        <v>37.489999999999995</v>
      </c>
    </row>
    <row r="55" spans="1:32" ht="15.75">
      <c r="A55" s="18" t="s">
        <v>130</v>
      </c>
      <c r="B55" s="19" t="s">
        <v>131</v>
      </c>
      <c r="C55" s="18" t="s">
        <v>132</v>
      </c>
      <c r="D55" s="20" t="s">
        <v>4</v>
      </c>
      <c r="E55" s="40"/>
      <c r="F55" s="40" t="s">
        <v>287</v>
      </c>
      <c r="G55" s="21">
        <f t="shared" si="0"/>
        <v>42.484000000000002</v>
      </c>
      <c r="H55" s="21">
        <v>16.399999999999999</v>
      </c>
      <c r="I55" s="21">
        <v>14.62</v>
      </c>
      <c r="J55" s="21">
        <v>4.4800000000000004</v>
      </c>
      <c r="K55" s="21">
        <v>0</v>
      </c>
      <c r="L55" s="21">
        <v>0.67569999999999997</v>
      </c>
      <c r="M55" s="21">
        <v>3.8782999999999999</v>
      </c>
      <c r="N55" s="21">
        <v>2.4300000000000002</v>
      </c>
      <c r="O55" s="21">
        <v>0</v>
      </c>
      <c r="P55" s="21">
        <f t="shared" si="6"/>
        <v>11.464000000000004</v>
      </c>
      <c r="R55" s="21">
        <f t="shared" si="1"/>
        <v>51.32</v>
      </c>
      <c r="S55" s="21">
        <v>22.6</v>
      </c>
      <c r="T55" s="21">
        <v>22.34</v>
      </c>
      <c r="U55" s="21">
        <v>1.95</v>
      </c>
      <c r="V55" s="21">
        <v>0</v>
      </c>
      <c r="W55" s="21">
        <v>1.05</v>
      </c>
      <c r="X55" s="21">
        <v>2</v>
      </c>
      <c r="Y55" s="21">
        <v>1.38</v>
      </c>
      <c r="Z55" s="21">
        <v>0</v>
      </c>
      <c r="AA55" s="21">
        <f t="shared" si="7"/>
        <v>6.379999999999999</v>
      </c>
      <c r="AB55" s="3" t="s">
        <v>302</v>
      </c>
    </row>
    <row r="56" spans="1:32" ht="15.75">
      <c r="A56" s="18" t="s">
        <v>133</v>
      </c>
      <c r="B56" s="19" t="s">
        <v>134</v>
      </c>
      <c r="C56" s="18" t="s">
        <v>135</v>
      </c>
      <c r="D56" s="20" t="s">
        <v>4</v>
      </c>
      <c r="E56" s="40"/>
      <c r="F56" s="40" t="s">
        <v>287</v>
      </c>
      <c r="G56" s="21">
        <f t="shared" si="0"/>
        <v>23.811900000000001</v>
      </c>
      <c r="H56" s="21">
        <v>10.08</v>
      </c>
      <c r="I56" s="21">
        <v>9.3725000000000005</v>
      </c>
      <c r="J56" s="21">
        <v>1.7874000000000001</v>
      </c>
      <c r="K56" s="21">
        <v>0</v>
      </c>
      <c r="L56" s="21">
        <v>1.1531</v>
      </c>
      <c r="M56" s="21">
        <v>0</v>
      </c>
      <c r="N56" s="21">
        <v>0.60809999999999997</v>
      </c>
      <c r="O56" s="21">
        <v>0.81079999999999997</v>
      </c>
      <c r="P56" s="21">
        <f t="shared" si="6"/>
        <v>4.3594000000000008</v>
      </c>
      <c r="R56" s="21">
        <f t="shared" si="1"/>
        <v>28</v>
      </c>
      <c r="S56" s="21">
        <v>12.32</v>
      </c>
      <c r="T56" s="21">
        <v>10.79</v>
      </c>
      <c r="U56" s="21">
        <v>2.21</v>
      </c>
      <c r="V56" s="21">
        <v>0</v>
      </c>
      <c r="W56" s="21">
        <v>1.1499999999999999</v>
      </c>
      <c r="X56" s="21">
        <v>0</v>
      </c>
      <c r="Y56" s="21">
        <v>0.61</v>
      </c>
      <c r="Z56" s="21">
        <v>0.92</v>
      </c>
      <c r="AA56" s="21">
        <f t="shared" si="7"/>
        <v>4.8900000000000006</v>
      </c>
    </row>
    <row r="57" spans="1:32" ht="15.75">
      <c r="A57" s="18" t="s">
        <v>136</v>
      </c>
      <c r="B57" s="19" t="s">
        <v>137</v>
      </c>
      <c r="C57" s="18" t="s">
        <v>138</v>
      </c>
      <c r="D57" s="20" t="s">
        <v>4</v>
      </c>
      <c r="E57" s="40"/>
      <c r="F57" s="40" t="s">
        <v>287</v>
      </c>
      <c r="G57" s="21">
        <f t="shared" si="0"/>
        <v>46.42049999999999</v>
      </c>
      <c r="H57" s="21">
        <v>18.55</v>
      </c>
      <c r="I57" s="21">
        <v>21.024000000000001</v>
      </c>
      <c r="J57" s="21">
        <v>4.4898999999999996</v>
      </c>
      <c r="K57" s="21"/>
      <c r="L57" s="21">
        <v>0.41</v>
      </c>
      <c r="M57" s="21"/>
      <c r="N57" s="21">
        <v>1</v>
      </c>
      <c r="O57" s="21">
        <v>0.9466</v>
      </c>
      <c r="P57" s="21">
        <f t="shared" si="6"/>
        <v>6.8464999999999883</v>
      </c>
      <c r="R57" s="21">
        <f t="shared" si="1"/>
        <v>45.870000000000005</v>
      </c>
      <c r="S57" s="21">
        <v>18.260000000000002</v>
      </c>
      <c r="T57" s="21">
        <v>20.78</v>
      </c>
      <c r="U57" s="21">
        <v>4.6100000000000003</v>
      </c>
      <c r="V57" s="21">
        <v>0</v>
      </c>
      <c r="W57" s="21">
        <v>0.41</v>
      </c>
      <c r="X57" s="21">
        <v>0</v>
      </c>
      <c r="Y57" s="21">
        <v>1</v>
      </c>
      <c r="Z57" s="21">
        <v>0.81</v>
      </c>
      <c r="AA57" s="21">
        <f t="shared" si="7"/>
        <v>6.8300000000000018</v>
      </c>
    </row>
    <row r="58" spans="1:32" ht="15.75">
      <c r="A58" s="18" t="s">
        <v>139</v>
      </c>
      <c r="B58" s="19" t="s">
        <v>140</v>
      </c>
      <c r="C58" s="18" t="s">
        <v>141</v>
      </c>
      <c r="D58" s="20" t="s">
        <v>4</v>
      </c>
      <c r="E58" s="40"/>
      <c r="F58" s="40" t="s">
        <v>287</v>
      </c>
      <c r="G58" s="21">
        <f t="shared" si="0"/>
        <v>38.819999999999993</v>
      </c>
      <c r="H58" s="21">
        <v>16.2</v>
      </c>
      <c r="I58" s="21">
        <v>17.260000000000002</v>
      </c>
      <c r="J58" s="21">
        <v>2</v>
      </c>
      <c r="K58" s="21">
        <v>0</v>
      </c>
      <c r="L58" s="21">
        <v>0.4</v>
      </c>
      <c r="M58" s="21">
        <v>0</v>
      </c>
      <c r="N58" s="21">
        <v>1.3</v>
      </c>
      <c r="O58" s="21">
        <v>1.66</v>
      </c>
      <c r="P58" s="21">
        <f t="shared" si="6"/>
        <v>5.3599999999999923</v>
      </c>
      <c r="R58" s="21">
        <f t="shared" si="1"/>
        <v>44.42</v>
      </c>
      <c r="S58" s="21">
        <v>16.48</v>
      </c>
      <c r="T58" s="21">
        <v>21.07</v>
      </c>
      <c r="U58" s="21">
        <v>1.88</v>
      </c>
      <c r="V58" s="21">
        <v>0</v>
      </c>
      <c r="W58" s="21">
        <v>1.75</v>
      </c>
      <c r="X58" s="21">
        <v>0</v>
      </c>
      <c r="Y58" s="21">
        <v>1</v>
      </c>
      <c r="Z58" s="21">
        <v>2.2400000000000002</v>
      </c>
      <c r="AA58" s="21">
        <f t="shared" si="7"/>
        <v>6.870000000000001</v>
      </c>
    </row>
    <row r="59" spans="1:32" ht="15.75">
      <c r="A59" s="18" t="s">
        <v>142</v>
      </c>
      <c r="B59" s="19" t="s">
        <v>143</v>
      </c>
      <c r="C59" s="18" t="s">
        <v>144</v>
      </c>
      <c r="D59" s="20" t="s">
        <v>4</v>
      </c>
      <c r="E59" s="40"/>
      <c r="F59" s="40" t="s">
        <v>287</v>
      </c>
      <c r="G59" s="31">
        <f t="shared" si="0"/>
        <v>26.06</v>
      </c>
      <c r="H59" s="31">
        <v>13.6</v>
      </c>
      <c r="I59" s="31">
        <v>8.42</v>
      </c>
      <c r="J59" s="31">
        <v>2.98</v>
      </c>
      <c r="K59" s="31"/>
      <c r="L59" s="31"/>
      <c r="M59" s="31"/>
      <c r="N59" s="31">
        <v>1</v>
      </c>
      <c r="O59" s="31">
        <v>0.06</v>
      </c>
      <c r="P59" s="31">
        <f t="shared" si="6"/>
        <v>4.0399999999999991</v>
      </c>
      <c r="R59" s="31">
        <f t="shared" si="1"/>
        <v>20.089999999999996</v>
      </c>
      <c r="S59" s="31">
        <v>9.6</v>
      </c>
      <c r="T59" s="31">
        <v>6.8</v>
      </c>
      <c r="U59" s="31">
        <v>2.15</v>
      </c>
      <c r="V59" s="31">
        <v>0</v>
      </c>
      <c r="W59" s="31">
        <v>0</v>
      </c>
      <c r="X59" s="31">
        <v>0</v>
      </c>
      <c r="Y59" s="31">
        <v>1</v>
      </c>
      <c r="Z59" s="31">
        <v>0.54</v>
      </c>
      <c r="AA59" s="31">
        <f t="shared" si="7"/>
        <v>3.6899999999999968</v>
      </c>
      <c r="AB59" s="3" t="s">
        <v>303</v>
      </c>
      <c r="AF59" s="50"/>
    </row>
    <row r="60" spans="1:32" ht="15.75">
      <c r="A60" s="18" t="s">
        <v>145</v>
      </c>
      <c r="B60" s="19" t="s">
        <v>146</v>
      </c>
      <c r="C60" s="18" t="s">
        <v>147</v>
      </c>
      <c r="D60" s="20" t="s">
        <v>4</v>
      </c>
      <c r="E60" s="40"/>
      <c r="F60" s="40" t="s">
        <v>287</v>
      </c>
      <c r="G60" s="21">
        <f t="shared" si="0"/>
        <v>249.44800000000001</v>
      </c>
      <c r="H60" s="21">
        <v>130.02860000000001</v>
      </c>
      <c r="I60" s="21">
        <v>37.040999999999997</v>
      </c>
      <c r="J60" s="21">
        <v>52.635100000000001</v>
      </c>
      <c r="K60" s="21"/>
      <c r="L60" s="21">
        <v>8.0947999999999993</v>
      </c>
      <c r="M60" s="21">
        <v>13.6485</v>
      </c>
      <c r="N60" s="21">
        <v>8</v>
      </c>
      <c r="O60" s="21"/>
      <c r="P60" s="21">
        <f t="shared" si="6"/>
        <v>82.378399999999999</v>
      </c>
      <c r="R60" s="21">
        <f t="shared" si="1"/>
        <v>251.75000000000003</v>
      </c>
      <c r="S60" s="21">
        <v>125.93</v>
      </c>
      <c r="T60" s="21">
        <v>44.04</v>
      </c>
      <c r="U60" s="21">
        <v>47.58</v>
      </c>
      <c r="V60" s="21">
        <v>0</v>
      </c>
      <c r="W60" s="21">
        <v>12.18</v>
      </c>
      <c r="X60" s="21">
        <v>13.61</v>
      </c>
      <c r="Y60" s="21">
        <v>8.41</v>
      </c>
      <c r="Z60" s="21">
        <v>0</v>
      </c>
      <c r="AA60" s="21">
        <f t="shared" si="7"/>
        <v>81.78000000000003</v>
      </c>
    </row>
    <row r="61" spans="1:32" ht="15.75">
      <c r="A61" s="18" t="s">
        <v>148</v>
      </c>
      <c r="B61" s="19" t="s">
        <v>149</v>
      </c>
      <c r="C61" s="3" t="s">
        <v>150</v>
      </c>
      <c r="D61" s="20" t="s">
        <v>4</v>
      </c>
      <c r="E61" s="40"/>
      <c r="F61" s="40" t="s">
        <v>287</v>
      </c>
      <c r="G61" s="21">
        <f t="shared" si="0"/>
        <v>27.27</v>
      </c>
      <c r="H61" s="21">
        <v>12.75</v>
      </c>
      <c r="I61" s="21">
        <v>8.9</v>
      </c>
      <c r="J61" s="21">
        <v>1.87</v>
      </c>
      <c r="K61" s="21"/>
      <c r="L61" s="21">
        <v>1.08</v>
      </c>
      <c r="M61" s="21"/>
      <c r="N61" s="21">
        <v>1.02</v>
      </c>
      <c r="O61" s="21">
        <v>1.65</v>
      </c>
      <c r="P61" s="21">
        <f t="shared" si="6"/>
        <v>5.6199999999999992</v>
      </c>
      <c r="R61" s="21">
        <f t="shared" si="1"/>
        <v>30.779999999999998</v>
      </c>
      <c r="S61" s="21">
        <v>14.7</v>
      </c>
      <c r="T61" s="21">
        <v>10.39</v>
      </c>
      <c r="U61" s="21">
        <v>1.87</v>
      </c>
      <c r="V61" s="21">
        <v>0</v>
      </c>
      <c r="W61" s="21">
        <v>1.08</v>
      </c>
      <c r="X61" s="21">
        <v>0</v>
      </c>
      <c r="Y61" s="21">
        <v>1.02</v>
      </c>
      <c r="Z61" s="21">
        <v>1.72</v>
      </c>
      <c r="AA61" s="21">
        <f t="shared" si="7"/>
        <v>5.6899999999999977</v>
      </c>
    </row>
    <row r="62" spans="1:32" ht="15.75">
      <c r="A62" s="18" t="s">
        <v>151</v>
      </c>
      <c r="B62" s="19" t="s">
        <v>151</v>
      </c>
      <c r="C62" s="18" t="s">
        <v>152</v>
      </c>
      <c r="D62" s="20" t="s">
        <v>4</v>
      </c>
      <c r="E62" s="40"/>
      <c r="F62" s="40" t="s">
        <v>287</v>
      </c>
      <c r="G62" s="21">
        <f t="shared" si="0"/>
        <v>37.329000000000001</v>
      </c>
      <c r="H62" s="21">
        <v>15.58</v>
      </c>
      <c r="I62" s="21">
        <v>14.3</v>
      </c>
      <c r="J62" s="21">
        <v>4.53</v>
      </c>
      <c r="K62" s="21">
        <v>0</v>
      </c>
      <c r="L62" s="21">
        <v>1.919</v>
      </c>
      <c r="M62" s="21">
        <v>0</v>
      </c>
      <c r="N62" s="21">
        <v>1</v>
      </c>
      <c r="O62" s="21">
        <v>0</v>
      </c>
      <c r="P62" s="21">
        <f t="shared" si="6"/>
        <v>7.4490000000000016</v>
      </c>
      <c r="R62" s="21">
        <f t="shared" si="1"/>
        <v>41.059999999999995</v>
      </c>
      <c r="S62" s="21">
        <v>18.260000000000002</v>
      </c>
      <c r="T62" s="21">
        <v>14.67</v>
      </c>
      <c r="U62" s="21">
        <v>4.9400000000000004</v>
      </c>
      <c r="V62" s="21">
        <v>0</v>
      </c>
      <c r="W62" s="21">
        <v>2.19</v>
      </c>
      <c r="X62" s="21">
        <v>0</v>
      </c>
      <c r="Y62" s="21">
        <v>1</v>
      </c>
      <c r="Z62" s="21">
        <v>0</v>
      </c>
      <c r="AA62" s="21">
        <f t="shared" si="7"/>
        <v>8.1299999999999937</v>
      </c>
    </row>
    <row r="63" spans="1:32" ht="15.75">
      <c r="A63" s="18" t="s">
        <v>153</v>
      </c>
      <c r="B63" s="19" t="s">
        <v>154</v>
      </c>
      <c r="C63" s="18" t="s">
        <v>155</v>
      </c>
      <c r="D63" s="20" t="s">
        <v>4</v>
      </c>
      <c r="E63" s="40"/>
      <c r="F63" s="40" t="s">
        <v>287</v>
      </c>
      <c r="G63" s="21">
        <f t="shared" si="0"/>
        <v>42.660000000000004</v>
      </c>
      <c r="H63" s="21">
        <v>19.8</v>
      </c>
      <c r="I63" s="21">
        <v>15.58</v>
      </c>
      <c r="J63" s="21">
        <v>2.93</v>
      </c>
      <c r="K63" s="21"/>
      <c r="L63" s="21">
        <v>1.36</v>
      </c>
      <c r="M63" s="21"/>
      <c r="N63" s="21">
        <v>1</v>
      </c>
      <c r="O63" s="21">
        <v>1.99</v>
      </c>
      <c r="P63" s="21">
        <f t="shared" si="6"/>
        <v>7.2800000000000029</v>
      </c>
      <c r="R63" s="21">
        <f t="shared" si="1"/>
        <v>47.91</v>
      </c>
      <c r="S63" s="21">
        <v>24.8</v>
      </c>
      <c r="T63" s="21">
        <v>15.53</v>
      </c>
      <c r="U63" s="21">
        <v>2.61</v>
      </c>
      <c r="V63" s="21">
        <v>0</v>
      </c>
      <c r="W63" s="21">
        <v>1.62</v>
      </c>
      <c r="X63" s="21">
        <v>0</v>
      </c>
      <c r="Y63" s="21">
        <v>1</v>
      </c>
      <c r="Z63" s="21">
        <v>2.35</v>
      </c>
      <c r="AA63" s="21">
        <f t="shared" si="7"/>
        <v>7.5799999999999965</v>
      </c>
    </row>
    <row r="64" spans="1:32" ht="15.75">
      <c r="A64" s="18" t="s">
        <v>156</v>
      </c>
      <c r="B64" s="19" t="s">
        <v>157</v>
      </c>
      <c r="C64" s="18" t="s">
        <v>158</v>
      </c>
      <c r="D64" s="20" t="s">
        <v>4</v>
      </c>
      <c r="E64" s="40"/>
      <c r="F64" s="40" t="s">
        <v>287</v>
      </c>
      <c r="G64" s="21">
        <f t="shared" si="0"/>
        <v>28.409999999999997</v>
      </c>
      <c r="H64" s="21">
        <v>8</v>
      </c>
      <c r="I64" s="21">
        <v>14.1</v>
      </c>
      <c r="J64" s="21">
        <v>2.2000000000000002</v>
      </c>
      <c r="K64" s="21">
        <v>0</v>
      </c>
      <c r="L64" s="21">
        <v>1.4</v>
      </c>
      <c r="M64" s="21">
        <v>0.75</v>
      </c>
      <c r="N64" s="21">
        <v>0.81</v>
      </c>
      <c r="O64" s="21">
        <v>1.1499999999999999</v>
      </c>
      <c r="P64" s="21">
        <f t="shared" si="6"/>
        <v>6.3099999999999969</v>
      </c>
      <c r="R64" s="21">
        <f t="shared" si="1"/>
        <v>29.44</v>
      </c>
      <c r="S64" s="21">
        <v>7</v>
      </c>
      <c r="T64" s="21">
        <v>16.03</v>
      </c>
      <c r="U64" s="21">
        <v>2.0699999999999998</v>
      </c>
      <c r="V64" s="21">
        <v>0</v>
      </c>
      <c r="W64" s="21">
        <v>1.55</v>
      </c>
      <c r="X64" s="21">
        <v>0.67</v>
      </c>
      <c r="Y64" s="21">
        <v>0.81</v>
      </c>
      <c r="Z64" s="21">
        <v>1.31</v>
      </c>
      <c r="AA64" s="21">
        <f t="shared" si="7"/>
        <v>6.41</v>
      </c>
    </row>
    <row r="65" spans="1:28" ht="15.75">
      <c r="A65" s="18" t="s">
        <v>159</v>
      </c>
      <c r="B65" s="19" t="s">
        <v>159</v>
      </c>
      <c r="C65" s="18" t="s">
        <v>160</v>
      </c>
      <c r="D65" s="20" t="s">
        <v>4</v>
      </c>
      <c r="E65" s="40"/>
      <c r="F65" s="40" t="s">
        <v>287</v>
      </c>
      <c r="G65" s="21">
        <f t="shared" si="0"/>
        <v>38.063899999999997</v>
      </c>
      <c r="H65" s="21">
        <v>13.8</v>
      </c>
      <c r="I65" s="21">
        <v>16.2301</v>
      </c>
      <c r="J65" s="21">
        <v>3.0135000000000001</v>
      </c>
      <c r="K65" s="21">
        <v>0</v>
      </c>
      <c r="L65" s="21">
        <v>1.9257</v>
      </c>
      <c r="M65" s="21">
        <v>0</v>
      </c>
      <c r="N65" s="21">
        <v>1</v>
      </c>
      <c r="O65" s="21">
        <v>2.0945999999999998</v>
      </c>
      <c r="P65" s="21">
        <f t="shared" si="6"/>
        <v>8.0337999999999958</v>
      </c>
      <c r="R65" s="21">
        <f t="shared" si="1"/>
        <v>49.62</v>
      </c>
      <c r="S65" s="21">
        <v>19.5</v>
      </c>
      <c r="T65" s="21">
        <v>20.91</v>
      </c>
      <c r="U65" s="21">
        <v>3.01</v>
      </c>
      <c r="V65" s="21">
        <v>0</v>
      </c>
      <c r="W65" s="21">
        <v>2.6</v>
      </c>
      <c r="X65" s="21">
        <v>0</v>
      </c>
      <c r="Y65" s="21">
        <v>1</v>
      </c>
      <c r="Z65" s="21">
        <v>2.6</v>
      </c>
      <c r="AA65" s="21">
        <f t="shared" si="7"/>
        <v>9.2099999999999973</v>
      </c>
    </row>
    <row r="66" spans="1:28" ht="15.75">
      <c r="A66" s="18" t="s">
        <v>169</v>
      </c>
      <c r="B66" s="19" t="s">
        <v>170</v>
      </c>
      <c r="C66" s="18" t="s">
        <v>171</v>
      </c>
      <c r="D66" s="20" t="s">
        <v>3</v>
      </c>
      <c r="E66" s="40"/>
      <c r="F66" s="40" t="s">
        <v>287</v>
      </c>
      <c r="G66" s="21">
        <f t="shared" ref="G66:G100" si="8">SUM(H66:O66)</f>
        <v>46.087400000000002</v>
      </c>
      <c r="H66" s="21">
        <v>20.646000000000001</v>
      </c>
      <c r="I66" s="21">
        <v>15.79</v>
      </c>
      <c r="J66" s="21">
        <v>5.5594000000000001</v>
      </c>
      <c r="K66" s="21">
        <v>0</v>
      </c>
      <c r="L66" s="21">
        <v>0.27029999999999998</v>
      </c>
      <c r="M66" s="21">
        <v>0</v>
      </c>
      <c r="N66" s="21">
        <v>1.5405</v>
      </c>
      <c r="O66" s="21">
        <v>2.2812000000000001</v>
      </c>
      <c r="P66" s="21">
        <f t="shared" ref="P66:P74" si="9">G66-H66-I66</f>
        <v>9.6514000000000024</v>
      </c>
      <c r="R66" s="21">
        <f t="shared" ref="R66:R100" si="10">SUM(S66:Z66)</f>
        <v>43.84</v>
      </c>
      <c r="S66" s="21">
        <v>20.34</v>
      </c>
      <c r="T66" s="21">
        <v>13.81</v>
      </c>
      <c r="U66" s="21">
        <f>2.14+3.66</f>
        <v>5.8000000000000007</v>
      </c>
      <c r="V66" s="21">
        <v>0</v>
      </c>
      <c r="W66" s="21">
        <v>0.27</v>
      </c>
      <c r="X66" s="21">
        <v>0</v>
      </c>
      <c r="Y66" s="21">
        <v>1.54</v>
      </c>
      <c r="Z66" s="21">
        <v>2.08</v>
      </c>
      <c r="AA66" s="21">
        <f t="shared" ref="AA66:AA73" si="11">R66-S66-T66</f>
        <v>9.6900000000000031</v>
      </c>
    </row>
    <row r="67" spans="1:28" ht="15.75">
      <c r="A67" s="18" t="s">
        <v>172</v>
      </c>
      <c r="B67" s="19" t="s">
        <v>172</v>
      </c>
      <c r="C67" s="18" t="s">
        <v>173</v>
      </c>
      <c r="D67" s="20" t="s">
        <v>3</v>
      </c>
      <c r="E67" s="40"/>
      <c r="F67" s="40" t="s">
        <v>287</v>
      </c>
      <c r="G67" s="21">
        <f t="shared" si="8"/>
        <v>150.48000000000002</v>
      </c>
      <c r="H67" s="21">
        <v>37.56</v>
      </c>
      <c r="I67" s="21">
        <v>93.98</v>
      </c>
      <c r="J67" s="21">
        <v>7.79</v>
      </c>
      <c r="K67" s="21"/>
      <c r="L67" s="21"/>
      <c r="M67" s="21">
        <v>4.38</v>
      </c>
      <c r="N67" s="21">
        <v>4.9000000000000004</v>
      </c>
      <c r="O67" s="21">
        <v>1.87</v>
      </c>
      <c r="P67" s="21">
        <f t="shared" si="9"/>
        <v>18.940000000000012</v>
      </c>
      <c r="R67" s="21">
        <f t="shared" si="10"/>
        <v>159.73000000000005</v>
      </c>
      <c r="S67" s="21">
        <v>35.78</v>
      </c>
      <c r="T67" s="21">
        <v>98.95</v>
      </c>
      <c r="U67" s="21">
        <v>9.9</v>
      </c>
      <c r="V67" s="21">
        <v>0</v>
      </c>
      <c r="W67" s="21">
        <v>0</v>
      </c>
      <c r="X67" s="21">
        <v>4.83</v>
      </c>
      <c r="Y67" s="21">
        <v>5.77</v>
      </c>
      <c r="Z67" s="21">
        <v>4.5</v>
      </c>
      <c r="AA67" s="21">
        <f t="shared" si="11"/>
        <v>25.000000000000043</v>
      </c>
    </row>
    <row r="68" spans="1:28" ht="15.75">
      <c r="A68" s="18" t="s">
        <v>174</v>
      </c>
      <c r="B68" s="19" t="s">
        <v>174</v>
      </c>
      <c r="C68" s="18" t="s">
        <v>175</v>
      </c>
      <c r="D68" s="20" t="s">
        <v>3</v>
      </c>
      <c r="E68" s="40"/>
      <c r="F68" s="40" t="s">
        <v>287</v>
      </c>
      <c r="G68" s="21">
        <f t="shared" si="8"/>
        <v>121.53</v>
      </c>
      <c r="H68" s="21">
        <v>33.79</v>
      </c>
      <c r="I68" s="21">
        <v>72.489999999999995</v>
      </c>
      <c r="J68" s="21">
        <v>4.9000000000000004</v>
      </c>
      <c r="K68" s="21">
        <v>3.22</v>
      </c>
      <c r="L68" s="21">
        <v>1.91</v>
      </c>
      <c r="M68" s="21">
        <v>2.0699999999999998</v>
      </c>
      <c r="N68" s="21">
        <v>2</v>
      </c>
      <c r="O68" s="21">
        <v>1.1499999999999999</v>
      </c>
      <c r="P68" s="21">
        <f t="shared" si="9"/>
        <v>15.250000000000014</v>
      </c>
      <c r="R68" s="21">
        <f t="shared" si="10"/>
        <v>120.42999999999999</v>
      </c>
      <c r="S68" s="21">
        <v>32.28</v>
      </c>
      <c r="T68" s="21">
        <v>70.55</v>
      </c>
      <c r="U68" s="21">
        <v>2.82</v>
      </c>
      <c r="V68" s="21">
        <v>6.97</v>
      </c>
      <c r="W68" s="21">
        <v>2.97</v>
      </c>
      <c r="X68" s="21">
        <v>3.03</v>
      </c>
      <c r="Y68" s="21">
        <v>1</v>
      </c>
      <c r="Z68" s="21">
        <v>0.81</v>
      </c>
      <c r="AA68" s="21">
        <f t="shared" si="11"/>
        <v>17.599999999999994</v>
      </c>
    </row>
    <row r="69" spans="1:28" ht="15.75" hidden="1">
      <c r="A69" s="18" t="s">
        <v>176</v>
      </c>
      <c r="B69" s="19" t="s">
        <v>177</v>
      </c>
      <c r="C69" s="18" t="s">
        <v>178</v>
      </c>
      <c r="D69" s="20" t="s">
        <v>3</v>
      </c>
      <c r="E69" s="40"/>
      <c r="F69" s="20"/>
      <c r="G69" s="21">
        <f t="shared" si="8"/>
        <v>0</v>
      </c>
      <c r="H69" s="21"/>
      <c r="I69" s="21" t="s">
        <v>304</v>
      </c>
      <c r="J69" s="21"/>
      <c r="K69" s="21"/>
      <c r="L69" s="21"/>
      <c r="M69" s="21"/>
      <c r="N69" s="21"/>
      <c r="O69" s="21"/>
      <c r="P69" s="21">
        <v>0</v>
      </c>
      <c r="R69" s="21">
        <f t="shared" si="10"/>
        <v>50.38</v>
      </c>
      <c r="S69" s="21">
        <v>20.87</v>
      </c>
      <c r="T69" s="21">
        <v>19.8</v>
      </c>
      <c r="U69" s="21">
        <v>4.7300000000000004</v>
      </c>
      <c r="V69" s="21">
        <v>0</v>
      </c>
      <c r="W69" s="21">
        <v>1.76</v>
      </c>
      <c r="X69" s="21">
        <v>0</v>
      </c>
      <c r="Y69" s="21">
        <v>2.08</v>
      </c>
      <c r="Z69" s="21">
        <v>1.1399999999999999</v>
      </c>
      <c r="AA69" s="21">
        <f t="shared" si="11"/>
        <v>9.7100000000000009</v>
      </c>
    </row>
    <row r="70" spans="1:28" ht="15.75">
      <c r="A70" s="18" t="s">
        <v>179</v>
      </c>
      <c r="B70" s="19" t="s">
        <v>180</v>
      </c>
      <c r="C70" s="18" t="s">
        <v>181</v>
      </c>
      <c r="D70" s="20" t="s">
        <v>3</v>
      </c>
      <c r="E70" s="40"/>
      <c r="F70" s="40" t="s">
        <v>287</v>
      </c>
      <c r="G70" s="21">
        <f t="shared" si="8"/>
        <v>183.91</v>
      </c>
      <c r="H70" s="21">
        <v>38.35</v>
      </c>
      <c r="I70" s="21">
        <v>123.87</v>
      </c>
      <c r="J70" s="21">
        <v>9.43</v>
      </c>
      <c r="K70" s="21">
        <v>3.82</v>
      </c>
      <c r="L70" s="21">
        <v>0</v>
      </c>
      <c r="M70" s="21">
        <v>4</v>
      </c>
      <c r="N70" s="21">
        <v>3.5</v>
      </c>
      <c r="O70" s="21">
        <v>0.94</v>
      </c>
      <c r="P70" s="21">
        <f t="shared" si="9"/>
        <v>21.689999999999998</v>
      </c>
      <c r="R70" s="21">
        <f t="shared" si="10"/>
        <v>155.07000000000002</v>
      </c>
      <c r="S70" s="21">
        <v>32.69</v>
      </c>
      <c r="T70" s="21">
        <v>101.05</v>
      </c>
      <c r="U70" s="21">
        <v>7.11</v>
      </c>
      <c r="V70" s="21">
        <v>6.72</v>
      </c>
      <c r="W70" s="21">
        <v>0</v>
      </c>
      <c r="X70" s="21">
        <v>3.42</v>
      </c>
      <c r="Y70" s="21">
        <v>3</v>
      </c>
      <c r="Z70" s="21">
        <v>1.08</v>
      </c>
      <c r="AA70" s="21">
        <f t="shared" si="11"/>
        <v>21.330000000000027</v>
      </c>
    </row>
    <row r="71" spans="1:28" ht="15.75">
      <c r="A71" s="18" t="s">
        <v>182</v>
      </c>
      <c r="B71" s="19" t="s">
        <v>183</v>
      </c>
      <c r="C71" s="18" t="s">
        <v>184</v>
      </c>
      <c r="D71" s="20" t="s">
        <v>3</v>
      </c>
      <c r="E71" s="40"/>
      <c r="F71" s="40" t="s">
        <v>287</v>
      </c>
      <c r="G71" s="21">
        <f t="shared" si="8"/>
        <v>35.1205</v>
      </c>
      <c r="H71" s="21">
        <v>16</v>
      </c>
      <c r="I71" s="21">
        <v>13.52</v>
      </c>
      <c r="J71" s="21">
        <v>1.56</v>
      </c>
      <c r="K71" s="21"/>
      <c r="L71" s="21">
        <v>1.081</v>
      </c>
      <c r="M71" s="21">
        <v>0.43919999999999998</v>
      </c>
      <c r="N71" s="21">
        <v>1</v>
      </c>
      <c r="O71" s="21">
        <v>1.5203</v>
      </c>
      <c r="P71" s="21">
        <f t="shared" si="9"/>
        <v>5.6005000000000003</v>
      </c>
      <c r="R71" s="21">
        <f t="shared" si="10"/>
        <v>33.239999999999995</v>
      </c>
      <c r="S71" s="21">
        <v>14.6</v>
      </c>
      <c r="T71" s="21">
        <v>12.45</v>
      </c>
      <c r="U71" s="21">
        <v>1.74</v>
      </c>
      <c r="V71" s="21">
        <v>0</v>
      </c>
      <c r="W71" s="21">
        <v>1.62</v>
      </c>
      <c r="X71" s="21">
        <v>0.44</v>
      </c>
      <c r="Y71" s="21">
        <v>1</v>
      </c>
      <c r="Z71" s="21">
        <v>1.39</v>
      </c>
      <c r="AA71" s="21">
        <f t="shared" si="11"/>
        <v>6.1899999999999942</v>
      </c>
    </row>
    <row r="72" spans="1:28" ht="15.75">
      <c r="A72" s="18" t="s">
        <v>185</v>
      </c>
      <c r="B72" s="19" t="s">
        <v>185</v>
      </c>
      <c r="C72" s="18" t="s">
        <v>186</v>
      </c>
      <c r="D72" s="20" t="s">
        <v>3</v>
      </c>
      <c r="E72" s="40"/>
      <c r="F72" s="40" t="s">
        <v>287</v>
      </c>
      <c r="G72" s="21">
        <f t="shared" si="8"/>
        <v>44.94</v>
      </c>
      <c r="H72" s="21">
        <v>19.2</v>
      </c>
      <c r="I72" s="21">
        <v>12.92</v>
      </c>
      <c r="J72" s="21">
        <v>6.65</v>
      </c>
      <c r="K72" s="21" t="s">
        <v>274</v>
      </c>
      <c r="L72" s="21">
        <v>2.06</v>
      </c>
      <c r="M72" s="21">
        <v>1.22</v>
      </c>
      <c r="N72" s="21">
        <v>1</v>
      </c>
      <c r="O72" s="21">
        <v>1.89</v>
      </c>
      <c r="P72" s="21">
        <f t="shared" si="9"/>
        <v>12.819999999999999</v>
      </c>
      <c r="R72" s="21">
        <f t="shared" si="10"/>
        <v>55.77000000000001</v>
      </c>
      <c r="S72" s="21">
        <v>22.6</v>
      </c>
      <c r="T72" s="21">
        <v>16.04</v>
      </c>
      <c r="U72" s="21">
        <v>8.57</v>
      </c>
      <c r="V72" s="21">
        <v>0</v>
      </c>
      <c r="W72" s="21">
        <v>2.66</v>
      </c>
      <c r="X72" s="21">
        <v>1.49</v>
      </c>
      <c r="Y72" s="21">
        <v>2</v>
      </c>
      <c r="Z72" s="21">
        <v>2.41</v>
      </c>
      <c r="AA72" s="21">
        <f t="shared" si="11"/>
        <v>17.13000000000001</v>
      </c>
    </row>
    <row r="73" spans="1:28" ht="15.75">
      <c r="A73" s="18" t="s">
        <v>187</v>
      </c>
      <c r="B73" s="19" t="s">
        <v>188</v>
      </c>
      <c r="C73" s="18" t="s">
        <v>189</v>
      </c>
      <c r="D73" s="20" t="s">
        <v>3</v>
      </c>
      <c r="E73" s="40"/>
      <c r="F73" s="40" t="s">
        <v>287</v>
      </c>
      <c r="G73" s="21">
        <f t="shared" si="8"/>
        <v>5.0300000000000011</v>
      </c>
      <c r="H73" s="21">
        <v>2.6</v>
      </c>
      <c r="I73" s="21">
        <v>1.1100000000000001</v>
      </c>
      <c r="J73" s="21"/>
      <c r="K73" s="21">
        <v>0.46</v>
      </c>
      <c r="L73" s="21">
        <v>0.23</v>
      </c>
      <c r="M73" s="21">
        <v>0.11</v>
      </c>
      <c r="N73" s="21"/>
      <c r="O73" s="21">
        <v>0.52</v>
      </c>
      <c r="P73" s="21">
        <f t="shared" si="9"/>
        <v>1.320000000000001</v>
      </c>
      <c r="R73" s="21">
        <f t="shared" si="10"/>
        <v>6.46</v>
      </c>
      <c r="S73" s="21">
        <v>2.6</v>
      </c>
      <c r="T73" s="21">
        <v>1.78</v>
      </c>
      <c r="U73" s="21"/>
      <c r="V73" s="21">
        <v>0.86</v>
      </c>
      <c r="W73" s="21">
        <v>0.27</v>
      </c>
      <c r="X73" s="21">
        <v>0.33</v>
      </c>
      <c r="Y73" s="21">
        <v>0</v>
      </c>
      <c r="Z73" s="21">
        <v>0.62</v>
      </c>
      <c r="AA73" s="21">
        <f t="shared" si="11"/>
        <v>2.08</v>
      </c>
    </row>
    <row r="74" spans="1:28" ht="15.75">
      <c r="A74" s="18" t="s">
        <v>190</v>
      </c>
      <c r="B74" s="19" t="s">
        <v>191</v>
      </c>
      <c r="C74" s="18" t="s">
        <v>192</v>
      </c>
      <c r="D74" s="20" t="s">
        <v>3</v>
      </c>
      <c r="E74" s="40"/>
      <c r="F74" s="40" t="s">
        <v>287</v>
      </c>
      <c r="G74" s="21">
        <f t="shared" si="8"/>
        <v>30.29</v>
      </c>
      <c r="H74" s="21">
        <v>14.7</v>
      </c>
      <c r="I74" s="21">
        <v>10.54</v>
      </c>
      <c r="J74" s="21">
        <v>2.6</v>
      </c>
      <c r="K74" s="21"/>
      <c r="L74" s="21"/>
      <c r="M74" s="21"/>
      <c r="N74" s="21">
        <v>1</v>
      </c>
      <c r="O74" s="21">
        <v>1.45</v>
      </c>
      <c r="P74" s="21">
        <f t="shared" si="9"/>
        <v>5.0500000000000007</v>
      </c>
      <c r="R74" s="21">
        <f t="shared" si="10"/>
        <v>38.880000000000003</v>
      </c>
      <c r="S74" s="21">
        <v>17.100000000000001</v>
      </c>
      <c r="T74" s="21">
        <v>15.12</v>
      </c>
      <c r="U74" s="21">
        <v>3.02</v>
      </c>
      <c r="V74" s="21">
        <v>0</v>
      </c>
      <c r="W74" s="21">
        <v>0</v>
      </c>
      <c r="X74" s="21">
        <v>0</v>
      </c>
      <c r="Y74" s="21">
        <v>1</v>
      </c>
      <c r="Z74" s="21">
        <v>2.64</v>
      </c>
      <c r="AA74" s="21"/>
    </row>
    <row r="75" spans="1:28" hidden="1">
      <c r="A75" s="18" t="s">
        <v>193</v>
      </c>
      <c r="B75" s="19" t="s">
        <v>194</v>
      </c>
      <c r="C75" s="18" t="s">
        <v>195</v>
      </c>
      <c r="D75" s="20" t="s">
        <v>3</v>
      </c>
      <c r="E75" s="20"/>
      <c r="F75" s="20"/>
      <c r="G75" s="21">
        <f t="shared" si="8"/>
        <v>0</v>
      </c>
      <c r="H75" s="21" t="s">
        <v>288</v>
      </c>
      <c r="I75" s="21"/>
      <c r="J75" s="21"/>
      <c r="K75" s="21"/>
      <c r="L75" s="21"/>
      <c r="M75" s="21"/>
      <c r="N75" s="21"/>
      <c r="O75" s="21"/>
      <c r="P75" s="21" t="s">
        <v>274</v>
      </c>
      <c r="R75" s="21">
        <f t="shared" si="10"/>
        <v>0</v>
      </c>
      <c r="S75" s="21" t="s">
        <v>288</v>
      </c>
      <c r="T75" s="21"/>
      <c r="U75" s="21"/>
      <c r="V75" s="21"/>
      <c r="W75" s="21"/>
      <c r="X75" s="21"/>
      <c r="Y75" s="21"/>
      <c r="Z75" s="21"/>
      <c r="AA75" s="21" t="s">
        <v>274</v>
      </c>
    </row>
    <row r="76" spans="1:28" ht="15.75">
      <c r="A76" s="18" t="s">
        <v>196</v>
      </c>
      <c r="B76" s="19" t="s">
        <v>197</v>
      </c>
      <c r="C76" s="18" t="s">
        <v>198</v>
      </c>
      <c r="D76" s="20" t="s">
        <v>3</v>
      </c>
      <c r="E76" s="40"/>
      <c r="F76" s="40" t="s">
        <v>287</v>
      </c>
      <c r="G76" s="21">
        <f t="shared" si="8"/>
        <v>24.78</v>
      </c>
      <c r="H76" s="21">
        <v>10.4</v>
      </c>
      <c r="I76" s="21">
        <v>6.81</v>
      </c>
      <c r="J76" s="21">
        <v>4.4000000000000004</v>
      </c>
      <c r="K76" s="21"/>
      <c r="L76" s="21">
        <v>0.66</v>
      </c>
      <c r="M76" s="21"/>
      <c r="N76" s="21">
        <v>1</v>
      </c>
      <c r="O76" s="21">
        <v>1.51</v>
      </c>
      <c r="P76" s="21">
        <f t="shared" ref="P76:P100" si="12">G76-H76-I76</f>
        <v>7.5700000000000012</v>
      </c>
      <c r="R76" s="21">
        <f t="shared" si="10"/>
        <v>34.889999999999993</v>
      </c>
      <c r="S76" s="21">
        <v>14.2</v>
      </c>
      <c r="T76" s="21">
        <v>11.81</v>
      </c>
      <c r="U76" s="21">
        <v>5.31</v>
      </c>
      <c r="V76" s="21">
        <v>0</v>
      </c>
      <c r="W76" s="21">
        <v>0.66</v>
      </c>
      <c r="X76" s="21">
        <v>0</v>
      </c>
      <c r="Y76" s="21">
        <v>1</v>
      </c>
      <c r="Z76" s="21">
        <v>1.91</v>
      </c>
      <c r="AA76" s="21">
        <f t="shared" ref="AA76:AA100" si="13">R76-S76-T76</f>
        <v>8.8799999999999937</v>
      </c>
      <c r="AB76" s="3" t="s">
        <v>305</v>
      </c>
    </row>
    <row r="77" spans="1:28" ht="15.75">
      <c r="A77" s="18" t="s">
        <v>199</v>
      </c>
      <c r="B77" s="19" t="s">
        <v>200</v>
      </c>
      <c r="C77" s="18" t="s">
        <v>201</v>
      </c>
      <c r="D77" s="20" t="s">
        <v>3</v>
      </c>
      <c r="E77" s="40"/>
      <c r="F77" s="40" t="s">
        <v>287</v>
      </c>
      <c r="G77" s="21">
        <f t="shared" si="8"/>
        <v>47.014099999999999</v>
      </c>
      <c r="H77" s="21">
        <v>19.98</v>
      </c>
      <c r="I77" s="21">
        <v>20.9056</v>
      </c>
      <c r="J77" s="21">
        <v>2.89</v>
      </c>
      <c r="K77" s="21"/>
      <c r="L77" s="21">
        <v>0.87849999999999995</v>
      </c>
      <c r="M77" s="21"/>
      <c r="N77" s="21">
        <v>1</v>
      </c>
      <c r="O77" s="21">
        <v>1.36</v>
      </c>
      <c r="P77" s="21">
        <f t="shared" si="12"/>
        <v>6.1284999999999989</v>
      </c>
      <c r="R77" s="21">
        <f t="shared" si="10"/>
        <v>50.97</v>
      </c>
      <c r="S77" s="21">
        <v>22.18</v>
      </c>
      <c r="T77" s="21">
        <v>22.93</v>
      </c>
      <c r="U77" s="21">
        <v>2.89</v>
      </c>
      <c r="V77" s="21">
        <v>0</v>
      </c>
      <c r="W77" s="21">
        <v>0.61</v>
      </c>
      <c r="X77" s="21">
        <v>0</v>
      </c>
      <c r="Y77" s="21">
        <v>1</v>
      </c>
      <c r="Z77" s="21">
        <v>1.36</v>
      </c>
      <c r="AA77" s="21">
        <f t="shared" si="13"/>
        <v>5.8599999999999994</v>
      </c>
    </row>
    <row r="78" spans="1:28" ht="15.75">
      <c r="A78" s="18" t="s">
        <v>202</v>
      </c>
      <c r="B78" s="19" t="s">
        <v>202</v>
      </c>
      <c r="C78" s="18" t="s">
        <v>203</v>
      </c>
      <c r="D78" s="20" t="s">
        <v>3</v>
      </c>
      <c r="E78" s="40"/>
      <c r="F78" s="40" t="s">
        <v>287</v>
      </c>
      <c r="G78" s="21">
        <f t="shared" si="8"/>
        <v>44.228000000000002</v>
      </c>
      <c r="H78" s="21">
        <v>19.440000000000001</v>
      </c>
      <c r="I78" s="21">
        <v>18.5</v>
      </c>
      <c r="J78" s="21">
        <v>2.89</v>
      </c>
      <c r="K78" s="21"/>
      <c r="L78" s="21">
        <v>1.35</v>
      </c>
      <c r="M78" s="21"/>
      <c r="N78" s="21">
        <v>1</v>
      </c>
      <c r="O78" s="21">
        <v>1.048</v>
      </c>
      <c r="P78" s="21">
        <f t="shared" si="12"/>
        <v>6.2880000000000003</v>
      </c>
      <c r="R78" s="21">
        <f t="shared" si="10"/>
        <v>45.540000000000006</v>
      </c>
      <c r="S78" s="21">
        <v>19.45</v>
      </c>
      <c r="T78" s="21">
        <v>18.53</v>
      </c>
      <c r="U78" s="21">
        <v>2.89</v>
      </c>
      <c r="V78" s="21">
        <v>0</v>
      </c>
      <c r="W78" s="21">
        <v>1.57</v>
      </c>
      <c r="X78" s="21">
        <v>0</v>
      </c>
      <c r="Y78" s="21">
        <v>1</v>
      </c>
      <c r="Z78" s="21">
        <v>2.1</v>
      </c>
      <c r="AA78" s="21">
        <f t="shared" si="13"/>
        <v>7.5600000000000058</v>
      </c>
    </row>
    <row r="79" spans="1:28" ht="15.75">
      <c r="A79" s="18" t="s">
        <v>204</v>
      </c>
      <c r="B79" s="19" t="s">
        <v>204</v>
      </c>
      <c r="C79" s="18" t="s">
        <v>205</v>
      </c>
      <c r="D79" s="20" t="s">
        <v>3</v>
      </c>
      <c r="E79" s="40"/>
      <c r="F79" s="40" t="s">
        <v>287</v>
      </c>
      <c r="G79" s="21">
        <f t="shared" si="8"/>
        <v>28.968800000000002</v>
      </c>
      <c r="H79" s="21">
        <v>13.8</v>
      </c>
      <c r="I79" s="21">
        <v>10.691500000000001</v>
      </c>
      <c r="J79" s="21">
        <v>1.8783999999999998</v>
      </c>
      <c r="K79" s="21"/>
      <c r="L79" s="21"/>
      <c r="M79" s="21"/>
      <c r="N79" s="21">
        <v>0.68</v>
      </c>
      <c r="O79" s="21">
        <v>1.9188999999999998</v>
      </c>
      <c r="P79" s="21">
        <f t="shared" si="12"/>
        <v>4.4772999999999996</v>
      </c>
      <c r="R79" s="21">
        <f t="shared" si="10"/>
        <v>35.660000000000004</v>
      </c>
      <c r="S79" s="21">
        <v>16.28</v>
      </c>
      <c r="T79" s="21">
        <v>13.73</v>
      </c>
      <c r="U79" s="21">
        <v>2.62</v>
      </c>
      <c r="V79" s="21">
        <v>0</v>
      </c>
      <c r="W79" s="21">
        <v>0</v>
      </c>
      <c r="X79" s="21">
        <v>0</v>
      </c>
      <c r="Y79" s="21">
        <v>0.68</v>
      </c>
      <c r="Z79" s="21">
        <v>2.35</v>
      </c>
      <c r="AA79" s="21">
        <f t="shared" si="13"/>
        <v>5.6500000000000021</v>
      </c>
      <c r="AB79" s="45" t="s">
        <v>306</v>
      </c>
    </row>
    <row r="80" spans="1:28" ht="15.75">
      <c r="A80" s="18" t="s">
        <v>206</v>
      </c>
      <c r="B80" s="19" t="s">
        <v>206</v>
      </c>
      <c r="C80" s="18" t="s">
        <v>207</v>
      </c>
      <c r="D80" s="20" t="s">
        <v>3</v>
      </c>
      <c r="E80" s="40"/>
      <c r="F80" s="40" t="s">
        <v>287</v>
      </c>
      <c r="G80" s="21">
        <f t="shared" si="8"/>
        <v>22.250800000000002</v>
      </c>
      <c r="H80" s="21">
        <v>7.58</v>
      </c>
      <c r="I80" s="21">
        <v>10.220000000000001</v>
      </c>
      <c r="J80" s="21">
        <v>0.96</v>
      </c>
      <c r="K80" s="21"/>
      <c r="L80" s="21">
        <v>0.81079999999999997</v>
      </c>
      <c r="M80" s="21">
        <v>0</v>
      </c>
      <c r="N80" s="21">
        <v>1</v>
      </c>
      <c r="O80" s="21">
        <v>1.68</v>
      </c>
      <c r="P80" s="21">
        <f t="shared" si="12"/>
        <v>4.450800000000001</v>
      </c>
      <c r="R80" s="21">
        <f t="shared" si="10"/>
        <v>24.080000000000002</v>
      </c>
      <c r="S80" s="21">
        <v>8.56</v>
      </c>
      <c r="T80" s="21">
        <v>11.68</v>
      </c>
      <c r="U80" s="21">
        <v>0</v>
      </c>
      <c r="V80" s="21">
        <v>0</v>
      </c>
      <c r="W80" s="21">
        <v>0.64</v>
      </c>
      <c r="X80" s="21">
        <v>0</v>
      </c>
      <c r="Y80" s="21">
        <v>1</v>
      </c>
      <c r="Z80" s="21">
        <v>2.2000000000000002</v>
      </c>
      <c r="AA80" s="21">
        <f t="shared" si="13"/>
        <v>3.8400000000000016</v>
      </c>
    </row>
    <row r="81" spans="1:32" ht="15.75">
      <c r="A81" s="18" t="s">
        <v>208</v>
      </c>
      <c r="B81" s="19" t="s">
        <v>209</v>
      </c>
      <c r="C81" s="18" t="s">
        <v>210</v>
      </c>
      <c r="D81" s="20" t="s">
        <v>3</v>
      </c>
      <c r="E81" s="40"/>
      <c r="F81" s="40" t="s">
        <v>287</v>
      </c>
      <c r="G81" s="21">
        <f t="shared" si="8"/>
        <v>8.1105</v>
      </c>
      <c r="H81" s="21">
        <v>2</v>
      </c>
      <c r="I81" s="21">
        <v>5.2309999999999999</v>
      </c>
      <c r="J81" s="21">
        <v>0.87949999999999995</v>
      </c>
      <c r="K81" s="21"/>
      <c r="L81" s="21"/>
      <c r="M81" s="21"/>
      <c r="N81" s="21"/>
      <c r="O81" s="21"/>
      <c r="P81" s="21">
        <f t="shared" si="12"/>
        <v>0.87950000000000017</v>
      </c>
      <c r="R81" s="21">
        <f t="shared" si="10"/>
        <v>8.9699999999999989</v>
      </c>
      <c r="S81" s="21">
        <v>2</v>
      </c>
      <c r="T81" s="21">
        <v>5.97</v>
      </c>
      <c r="U81" s="21">
        <v>1</v>
      </c>
      <c r="V81" s="21"/>
      <c r="W81" s="21"/>
      <c r="X81" s="21"/>
      <c r="Y81" s="21"/>
      <c r="Z81" s="21"/>
      <c r="AA81" s="21">
        <f t="shared" si="13"/>
        <v>0.99999999999999911</v>
      </c>
    </row>
    <row r="82" spans="1:32" ht="15.75">
      <c r="A82" s="18" t="s">
        <v>211</v>
      </c>
      <c r="B82" s="19" t="s">
        <v>211</v>
      </c>
      <c r="C82" s="18" t="s">
        <v>212</v>
      </c>
      <c r="D82" s="20" t="s">
        <v>3</v>
      </c>
      <c r="E82" s="40"/>
      <c r="F82" s="40" t="s">
        <v>287</v>
      </c>
      <c r="G82" s="21">
        <f t="shared" si="8"/>
        <v>45.290000000000006</v>
      </c>
      <c r="H82" s="21">
        <v>21.18</v>
      </c>
      <c r="I82" s="21">
        <v>16.27</v>
      </c>
      <c r="J82" s="21">
        <v>3.62</v>
      </c>
      <c r="K82" s="21">
        <v>0</v>
      </c>
      <c r="L82" s="21">
        <v>0</v>
      </c>
      <c r="M82" s="21">
        <v>0</v>
      </c>
      <c r="N82" s="21">
        <v>1.81</v>
      </c>
      <c r="O82" s="21">
        <v>2.41</v>
      </c>
      <c r="P82" s="21">
        <f t="shared" si="12"/>
        <v>7.840000000000007</v>
      </c>
      <c r="R82" s="21">
        <f t="shared" si="10"/>
        <v>49.91</v>
      </c>
      <c r="S82" s="21">
        <v>26.35</v>
      </c>
      <c r="T82" s="21">
        <v>16.98</v>
      </c>
      <c r="U82" s="21">
        <v>2.36</v>
      </c>
      <c r="V82" s="21">
        <v>0</v>
      </c>
      <c r="W82" s="21">
        <v>0</v>
      </c>
      <c r="X82" s="21">
        <v>0</v>
      </c>
      <c r="Y82" s="21">
        <v>1.81</v>
      </c>
      <c r="Z82" s="21">
        <v>2.41</v>
      </c>
      <c r="AA82" s="21">
        <f t="shared" si="13"/>
        <v>6.5799999999999947</v>
      </c>
    </row>
    <row r="83" spans="1:32" ht="15.75">
      <c r="A83" s="18" t="s">
        <v>213</v>
      </c>
      <c r="B83" s="19" t="s">
        <v>214</v>
      </c>
      <c r="C83" s="18" t="s">
        <v>215</v>
      </c>
      <c r="D83" s="20" t="s">
        <v>3</v>
      </c>
      <c r="E83" s="40"/>
      <c r="F83" s="40" t="s">
        <v>287</v>
      </c>
      <c r="G83" s="21">
        <f t="shared" si="8"/>
        <v>13.790000000000003</v>
      </c>
      <c r="H83" s="21">
        <v>6.8</v>
      </c>
      <c r="I83" s="21">
        <v>4.82</v>
      </c>
      <c r="J83" s="21">
        <v>0.88</v>
      </c>
      <c r="K83" s="21"/>
      <c r="L83" s="21"/>
      <c r="M83" s="21"/>
      <c r="N83" s="21">
        <v>0.82</v>
      </c>
      <c r="O83" s="21">
        <v>0.47</v>
      </c>
      <c r="P83" s="21">
        <f t="shared" si="12"/>
        <v>2.1700000000000026</v>
      </c>
      <c r="R83" s="21">
        <f t="shared" si="10"/>
        <v>12.860000000000001</v>
      </c>
      <c r="S83" s="21">
        <v>6.1</v>
      </c>
      <c r="T83" s="21">
        <v>4.38</v>
      </c>
      <c r="U83" s="21">
        <v>0.88</v>
      </c>
      <c r="V83" s="21">
        <v>0</v>
      </c>
      <c r="W83" s="21">
        <v>0</v>
      </c>
      <c r="X83" s="21">
        <v>0</v>
      </c>
      <c r="Y83" s="21">
        <v>0.82</v>
      </c>
      <c r="Z83" s="21">
        <v>0.68</v>
      </c>
      <c r="AA83" s="21">
        <f t="shared" si="13"/>
        <v>2.3800000000000017</v>
      </c>
    </row>
    <row r="84" spans="1:32" ht="15.75">
      <c r="A84" s="18" t="s">
        <v>216</v>
      </c>
      <c r="B84" s="19" t="s">
        <v>217</v>
      </c>
      <c r="C84" s="18" t="s">
        <v>218</v>
      </c>
      <c r="D84" s="20" t="s">
        <v>3</v>
      </c>
      <c r="E84" s="40"/>
      <c r="F84" s="40" t="s">
        <v>287</v>
      </c>
      <c r="G84" s="31">
        <f t="shared" si="8"/>
        <v>5</v>
      </c>
      <c r="H84" s="31">
        <v>2</v>
      </c>
      <c r="I84" s="31">
        <v>3</v>
      </c>
      <c r="J84" s="31"/>
      <c r="K84" s="31"/>
      <c r="L84" s="31"/>
      <c r="M84" s="31"/>
      <c r="N84" s="31"/>
      <c r="O84" s="31"/>
      <c r="P84" s="31">
        <f t="shared" si="12"/>
        <v>0</v>
      </c>
      <c r="R84" s="31">
        <f t="shared" si="10"/>
        <v>5.7299999999999995</v>
      </c>
      <c r="S84" s="31">
        <v>1</v>
      </c>
      <c r="T84" s="31">
        <v>3.78</v>
      </c>
      <c r="U84" s="31">
        <v>0.95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f t="shared" si="13"/>
        <v>0.94999999999999973</v>
      </c>
      <c r="AF84" s="50"/>
    </row>
    <row r="85" spans="1:32" ht="15.75">
      <c r="A85" s="18" t="s">
        <v>219</v>
      </c>
      <c r="B85" s="19" t="s">
        <v>220</v>
      </c>
      <c r="C85" s="18" t="s">
        <v>221</v>
      </c>
      <c r="D85" s="20" t="s">
        <v>3</v>
      </c>
      <c r="E85" s="40"/>
      <c r="F85" s="40" t="s">
        <v>287</v>
      </c>
      <c r="G85" s="21">
        <f t="shared" si="8"/>
        <v>5.48</v>
      </c>
      <c r="H85" s="21">
        <v>2.48</v>
      </c>
      <c r="I85" s="21">
        <v>2.5</v>
      </c>
      <c r="J85" s="21">
        <v>0.5</v>
      </c>
      <c r="K85" s="21"/>
      <c r="L85" s="21"/>
      <c r="M85" s="21"/>
      <c r="N85" s="21"/>
      <c r="O85" s="21"/>
      <c r="P85" s="21">
        <f t="shared" si="12"/>
        <v>0.50000000000000044</v>
      </c>
      <c r="R85" s="21">
        <f t="shared" si="10"/>
        <v>5.48</v>
      </c>
      <c r="S85" s="21">
        <v>2.48</v>
      </c>
      <c r="T85" s="21">
        <v>2.5</v>
      </c>
      <c r="U85" s="21">
        <v>0.5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f t="shared" si="13"/>
        <v>0.50000000000000044</v>
      </c>
    </row>
    <row r="86" spans="1:32" ht="15.75">
      <c r="A86" s="18" t="s">
        <v>222</v>
      </c>
      <c r="B86" s="19" t="s">
        <v>223</v>
      </c>
      <c r="C86" s="18" t="s">
        <v>224</v>
      </c>
      <c r="D86" s="20" t="s">
        <v>3</v>
      </c>
      <c r="E86" s="40"/>
      <c r="F86" s="40" t="s">
        <v>287</v>
      </c>
      <c r="G86" s="41">
        <f t="shared" si="8"/>
        <v>6.68</v>
      </c>
      <c r="H86" s="21">
        <v>2.88</v>
      </c>
      <c r="I86" s="21">
        <v>1.92</v>
      </c>
      <c r="J86" s="21">
        <v>1.38</v>
      </c>
      <c r="K86" s="21"/>
      <c r="L86" s="21">
        <v>0.16</v>
      </c>
      <c r="M86" s="21"/>
      <c r="N86" s="21"/>
      <c r="O86" s="21">
        <v>0.34</v>
      </c>
      <c r="P86" s="21">
        <f t="shared" si="12"/>
        <v>1.88</v>
      </c>
      <c r="R86" s="21">
        <f t="shared" si="10"/>
        <v>6.96</v>
      </c>
      <c r="S86" s="21">
        <v>3.72</v>
      </c>
      <c r="T86" s="21">
        <v>1.87</v>
      </c>
      <c r="U86" s="21">
        <v>1.01</v>
      </c>
      <c r="V86" s="21">
        <v>0</v>
      </c>
      <c r="W86" s="21">
        <v>0.16</v>
      </c>
      <c r="X86" s="21">
        <v>0</v>
      </c>
      <c r="Y86" s="21">
        <v>0</v>
      </c>
      <c r="Z86" s="21">
        <v>0.2</v>
      </c>
      <c r="AA86" s="21">
        <f t="shared" si="13"/>
        <v>1.3699999999999997</v>
      </c>
    </row>
    <row r="87" spans="1:32" ht="15.75">
      <c r="A87" s="18" t="s">
        <v>225</v>
      </c>
      <c r="B87" s="19" t="s">
        <v>226</v>
      </c>
      <c r="C87" s="18" t="s">
        <v>227</v>
      </c>
      <c r="D87" s="20" t="s">
        <v>3</v>
      </c>
      <c r="E87" s="40"/>
      <c r="F87" s="40" t="s">
        <v>287</v>
      </c>
      <c r="G87" s="41">
        <f t="shared" si="8"/>
        <v>5.4700000000000006</v>
      </c>
      <c r="H87" s="21">
        <v>2.16</v>
      </c>
      <c r="I87" s="21">
        <v>2.2000000000000002</v>
      </c>
      <c r="J87" s="21">
        <v>0.36</v>
      </c>
      <c r="K87" s="21"/>
      <c r="L87" s="21">
        <v>0.17</v>
      </c>
      <c r="M87" s="21"/>
      <c r="N87" s="21"/>
      <c r="O87" s="21">
        <v>0.57999999999999996</v>
      </c>
      <c r="P87" s="21">
        <f t="shared" si="12"/>
        <v>1.1100000000000003</v>
      </c>
      <c r="R87" s="21">
        <f t="shared" si="10"/>
        <v>4.21</v>
      </c>
      <c r="S87" s="21">
        <v>2.3199999999999998</v>
      </c>
      <c r="T87" s="21">
        <v>1.1000000000000001</v>
      </c>
      <c r="U87" s="21">
        <v>0.28000000000000003</v>
      </c>
      <c r="V87" s="21">
        <v>0</v>
      </c>
      <c r="W87" s="21">
        <v>0.17</v>
      </c>
      <c r="X87" s="21">
        <v>0</v>
      </c>
      <c r="Y87" s="21">
        <v>0</v>
      </c>
      <c r="Z87" s="21">
        <v>0.34</v>
      </c>
      <c r="AA87" s="21">
        <f t="shared" si="13"/>
        <v>0.79</v>
      </c>
    </row>
    <row r="88" spans="1:32" ht="15.75">
      <c r="A88" s="18" t="s">
        <v>228</v>
      </c>
      <c r="B88" s="19" t="s">
        <v>229</v>
      </c>
      <c r="C88" s="18" t="s">
        <v>230</v>
      </c>
      <c r="D88" s="20" t="s">
        <v>3</v>
      </c>
      <c r="E88" s="40"/>
      <c r="F88" s="42" t="s">
        <v>287</v>
      </c>
      <c r="G88" s="41">
        <f t="shared" si="8"/>
        <v>24.577100000000002</v>
      </c>
      <c r="H88" s="21">
        <v>5.9</v>
      </c>
      <c r="I88" s="21">
        <v>11.6043</v>
      </c>
      <c r="J88" s="21">
        <v>2.77</v>
      </c>
      <c r="K88" s="21">
        <v>0</v>
      </c>
      <c r="L88" s="21">
        <v>0.9446</v>
      </c>
      <c r="M88" s="21">
        <v>0.20269999999999999</v>
      </c>
      <c r="N88" s="21">
        <v>1.5</v>
      </c>
      <c r="O88" s="21">
        <v>1.6555</v>
      </c>
      <c r="P88" s="21">
        <f t="shared" si="12"/>
        <v>7.0728000000000026</v>
      </c>
      <c r="R88" s="21">
        <f t="shared" si="10"/>
        <v>22.71</v>
      </c>
      <c r="S88" s="21">
        <v>3</v>
      </c>
      <c r="T88" s="21">
        <v>13.39</v>
      </c>
      <c r="U88" s="21">
        <v>3.06</v>
      </c>
      <c r="V88" s="21">
        <v>0</v>
      </c>
      <c r="W88" s="21">
        <v>0.54</v>
      </c>
      <c r="X88" s="21">
        <v>0.3</v>
      </c>
      <c r="Y88" s="21">
        <v>1</v>
      </c>
      <c r="Z88" s="21">
        <v>1.42</v>
      </c>
      <c r="AA88" s="21">
        <f t="shared" si="13"/>
        <v>6.32</v>
      </c>
    </row>
    <row r="89" spans="1:32" ht="15.75">
      <c r="A89" s="18" t="s">
        <v>231</v>
      </c>
      <c r="B89" s="19" t="s">
        <v>232</v>
      </c>
      <c r="C89" s="3" t="s">
        <v>233</v>
      </c>
      <c r="D89" s="20" t="s">
        <v>3</v>
      </c>
      <c r="E89" s="40"/>
      <c r="F89" s="42" t="s">
        <v>287</v>
      </c>
      <c r="G89" s="41">
        <f t="shared" si="8"/>
        <v>79</v>
      </c>
      <c r="H89" s="21">
        <v>30</v>
      </c>
      <c r="I89" s="21">
        <v>25</v>
      </c>
      <c r="J89" s="21">
        <v>8</v>
      </c>
      <c r="K89" s="21"/>
      <c r="L89" s="21"/>
      <c r="M89" s="21"/>
      <c r="N89" s="21">
        <v>2</v>
      </c>
      <c r="O89" s="21">
        <v>14</v>
      </c>
      <c r="P89" s="21">
        <f t="shared" si="12"/>
        <v>24</v>
      </c>
      <c r="R89" s="21">
        <f t="shared" si="10"/>
        <v>76.970000000000013</v>
      </c>
      <c r="S89" s="21">
        <v>34.6</v>
      </c>
      <c r="T89" s="21">
        <v>31.43</v>
      </c>
      <c r="U89" s="21">
        <v>5.58</v>
      </c>
      <c r="V89" s="21">
        <v>0</v>
      </c>
      <c r="W89" s="21">
        <v>1.18</v>
      </c>
      <c r="X89" s="21">
        <v>0</v>
      </c>
      <c r="Y89" s="21">
        <v>2</v>
      </c>
      <c r="Z89" s="21">
        <v>2.1800000000000002</v>
      </c>
      <c r="AA89" s="21">
        <f t="shared" si="13"/>
        <v>10.940000000000012</v>
      </c>
    </row>
    <row r="90" spans="1:32" ht="15.75">
      <c r="A90" s="18" t="s">
        <v>234</v>
      </c>
      <c r="B90" s="19" t="s">
        <v>234</v>
      </c>
      <c r="C90" s="18" t="s">
        <v>235</v>
      </c>
      <c r="D90" s="20" t="s">
        <v>3</v>
      </c>
      <c r="E90" s="40"/>
      <c r="F90" s="42" t="s">
        <v>287</v>
      </c>
      <c r="G90" s="41">
        <f t="shared" si="8"/>
        <v>86.008099999999985</v>
      </c>
      <c r="H90" s="21">
        <v>29.62</v>
      </c>
      <c r="I90" s="21">
        <v>36.232599999999998</v>
      </c>
      <c r="J90" s="21">
        <v>5.5538999999999996</v>
      </c>
      <c r="K90" s="21">
        <v>0</v>
      </c>
      <c r="L90" s="21">
        <v>2.1621999999999999</v>
      </c>
      <c r="M90" s="21">
        <v>6.0134999999999996</v>
      </c>
      <c r="N90" s="21">
        <v>2</v>
      </c>
      <c r="O90" s="21">
        <v>4.4259000000000004</v>
      </c>
      <c r="P90" s="21">
        <f t="shared" si="12"/>
        <v>20.155499999999982</v>
      </c>
      <c r="R90" s="21">
        <f t="shared" si="10"/>
        <v>105.36000000000001</v>
      </c>
      <c r="S90" s="21">
        <v>35.92</v>
      </c>
      <c r="T90" s="21">
        <v>42.33</v>
      </c>
      <c r="U90" s="21">
        <v>7.18</v>
      </c>
      <c r="V90" s="21">
        <v>0</v>
      </c>
      <c r="W90" s="21">
        <v>4.45</v>
      </c>
      <c r="X90" s="21">
        <v>6.69</v>
      </c>
      <c r="Y90" s="21">
        <v>3.22</v>
      </c>
      <c r="Z90" s="21">
        <v>5.57</v>
      </c>
      <c r="AA90" s="21">
        <f t="shared" si="13"/>
        <v>27.110000000000014</v>
      </c>
      <c r="AB90" s="3" t="s">
        <v>307</v>
      </c>
    </row>
    <row r="91" spans="1:32" ht="15.75">
      <c r="A91" s="18" t="s">
        <v>236</v>
      </c>
      <c r="B91" s="19" t="s">
        <v>237</v>
      </c>
      <c r="C91" s="18" t="s">
        <v>238</v>
      </c>
      <c r="D91" s="20" t="s">
        <v>3</v>
      </c>
      <c r="E91" s="40"/>
      <c r="F91" s="42" t="s">
        <v>287</v>
      </c>
      <c r="G91" s="41">
        <f t="shared" si="8"/>
        <v>24.0471</v>
      </c>
      <c r="H91" s="21">
        <v>12.02</v>
      </c>
      <c r="I91" s="21">
        <v>10.2163</v>
      </c>
      <c r="J91" s="21">
        <v>1</v>
      </c>
      <c r="K91" s="21">
        <v>0</v>
      </c>
      <c r="L91" s="21">
        <v>0</v>
      </c>
      <c r="M91" s="21">
        <v>0</v>
      </c>
      <c r="N91" s="21">
        <v>0.81079999999999997</v>
      </c>
      <c r="O91" s="21">
        <v>0</v>
      </c>
      <c r="P91" s="21">
        <f t="shared" si="12"/>
        <v>1.8108000000000004</v>
      </c>
      <c r="R91" s="21">
        <f t="shared" si="10"/>
        <v>28.94</v>
      </c>
      <c r="S91" s="21">
        <v>13.22</v>
      </c>
      <c r="T91" s="21">
        <v>12.9</v>
      </c>
      <c r="U91" s="21">
        <v>1.27</v>
      </c>
      <c r="V91" s="21">
        <v>0</v>
      </c>
      <c r="W91" s="21">
        <v>0</v>
      </c>
      <c r="X91" s="21">
        <v>0</v>
      </c>
      <c r="Y91" s="21">
        <v>1.55</v>
      </c>
      <c r="Z91" s="21">
        <v>0</v>
      </c>
      <c r="AA91" s="21">
        <f t="shared" si="13"/>
        <v>2.8200000000000003</v>
      </c>
      <c r="AB91" s="3" t="s">
        <v>308</v>
      </c>
    </row>
    <row r="92" spans="1:32" ht="15.75">
      <c r="A92" s="18" t="s">
        <v>239</v>
      </c>
      <c r="B92" s="19" t="s">
        <v>239</v>
      </c>
      <c r="C92" s="18" t="s">
        <v>240</v>
      </c>
      <c r="D92" s="20" t="s">
        <v>3</v>
      </c>
      <c r="E92" s="40"/>
      <c r="F92" s="42" t="s">
        <v>287</v>
      </c>
      <c r="G92" s="41">
        <f t="shared" si="8"/>
        <v>5.71</v>
      </c>
      <c r="H92" s="21">
        <v>2.08</v>
      </c>
      <c r="I92" s="21">
        <v>2.83</v>
      </c>
      <c r="J92" s="21">
        <v>0.35</v>
      </c>
      <c r="K92" s="21">
        <v>0</v>
      </c>
      <c r="L92" s="21">
        <v>0.17</v>
      </c>
      <c r="M92" s="21">
        <v>0</v>
      </c>
      <c r="N92" s="21"/>
      <c r="O92" s="21">
        <v>0.28000000000000003</v>
      </c>
      <c r="P92" s="21">
        <f t="shared" si="12"/>
        <v>0.79999999999999982</v>
      </c>
      <c r="R92" s="21">
        <f t="shared" si="10"/>
        <v>6.0200000000000005</v>
      </c>
      <c r="S92" s="21">
        <v>2.2000000000000002</v>
      </c>
      <c r="T92" s="21">
        <v>3.08</v>
      </c>
      <c r="U92" s="21">
        <v>0.28999999999999998</v>
      </c>
      <c r="V92" s="21">
        <v>0</v>
      </c>
      <c r="W92" s="21">
        <v>0.17</v>
      </c>
      <c r="X92" s="21">
        <v>0</v>
      </c>
      <c r="Y92" s="21">
        <v>0</v>
      </c>
      <c r="Z92" s="21">
        <v>0.28000000000000003</v>
      </c>
      <c r="AA92" s="21">
        <f t="shared" si="13"/>
        <v>0.74000000000000021</v>
      </c>
    </row>
    <row r="93" spans="1:32" ht="15.75">
      <c r="A93" s="18" t="s">
        <v>241</v>
      </c>
      <c r="B93" s="19" t="s">
        <v>242</v>
      </c>
      <c r="C93" s="18" t="s">
        <v>243</v>
      </c>
      <c r="D93" s="20" t="s">
        <v>3</v>
      </c>
      <c r="E93" s="40"/>
      <c r="F93" s="42" t="s">
        <v>287</v>
      </c>
      <c r="G93" s="41">
        <f t="shared" si="8"/>
        <v>4.92</v>
      </c>
      <c r="H93" s="21">
        <v>1.72</v>
      </c>
      <c r="I93" s="21">
        <v>2.09</v>
      </c>
      <c r="J93" s="21">
        <v>0.7</v>
      </c>
      <c r="K93" s="21">
        <v>0</v>
      </c>
      <c r="L93" s="21">
        <v>0.18</v>
      </c>
      <c r="M93" s="21">
        <v>0</v>
      </c>
      <c r="N93" s="21">
        <v>0</v>
      </c>
      <c r="O93" s="21">
        <v>0.23</v>
      </c>
      <c r="P93" s="21">
        <f t="shared" si="12"/>
        <v>1.1100000000000003</v>
      </c>
      <c r="R93" s="21">
        <f t="shared" si="10"/>
        <v>4.2</v>
      </c>
      <c r="S93" s="21">
        <v>1.34</v>
      </c>
      <c r="T93" s="21">
        <v>2.12</v>
      </c>
      <c r="U93" s="21">
        <v>0.28000000000000003</v>
      </c>
      <c r="V93" s="21">
        <v>0</v>
      </c>
      <c r="W93" s="21">
        <v>0.23</v>
      </c>
      <c r="X93" s="21">
        <v>0</v>
      </c>
      <c r="Y93" s="21">
        <v>0</v>
      </c>
      <c r="Z93" s="21">
        <v>0.23</v>
      </c>
      <c r="AA93" s="21">
        <f t="shared" si="13"/>
        <v>0.74000000000000021</v>
      </c>
    </row>
    <row r="94" spans="1:32" ht="15.75">
      <c r="A94" s="18" t="s">
        <v>244</v>
      </c>
      <c r="B94" s="19" t="s">
        <v>245</v>
      </c>
      <c r="C94" s="18" t="s">
        <v>246</v>
      </c>
      <c r="D94" s="20" t="s">
        <v>3</v>
      </c>
      <c r="E94" s="40"/>
      <c r="F94" s="42" t="s">
        <v>287</v>
      </c>
      <c r="G94" s="41">
        <f t="shared" si="8"/>
        <v>44.213299999999997</v>
      </c>
      <c r="H94" s="21">
        <v>16.2</v>
      </c>
      <c r="I94" s="21">
        <v>16.543299999999999</v>
      </c>
      <c r="J94" s="21">
        <v>6.4389000000000003</v>
      </c>
      <c r="K94" s="21">
        <v>0</v>
      </c>
      <c r="L94" s="21">
        <v>2.3311000000000002</v>
      </c>
      <c r="M94" s="21">
        <v>0</v>
      </c>
      <c r="N94" s="21">
        <v>1</v>
      </c>
      <c r="O94" s="21">
        <v>1.7</v>
      </c>
      <c r="P94" s="21">
        <f t="shared" si="12"/>
        <v>11.469999999999999</v>
      </c>
      <c r="R94" s="21">
        <f t="shared" si="10"/>
        <v>46.05</v>
      </c>
      <c r="S94" s="21">
        <v>17.7</v>
      </c>
      <c r="T94" s="21">
        <v>18.739999999999998</v>
      </c>
      <c r="U94" s="21">
        <v>3.7</v>
      </c>
      <c r="V94" s="21">
        <v>0</v>
      </c>
      <c r="W94" s="21">
        <v>2.73</v>
      </c>
      <c r="X94" s="21">
        <v>0</v>
      </c>
      <c r="Y94" s="21">
        <v>1</v>
      </c>
      <c r="Z94" s="21">
        <v>2.1800000000000002</v>
      </c>
      <c r="AA94" s="21">
        <f t="shared" si="13"/>
        <v>9.61</v>
      </c>
    </row>
    <row r="95" spans="1:32" ht="15.75">
      <c r="A95" s="18" t="s">
        <v>247</v>
      </c>
      <c r="B95" s="19" t="s">
        <v>248</v>
      </c>
      <c r="C95" s="18" t="s">
        <v>247</v>
      </c>
      <c r="D95" s="20" t="s">
        <v>3</v>
      </c>
      <c r="E95" s="40"/>
      <c r="F95" s="42" t="s">
        <v>287</v>
      </c>
      <c r="G95" s="41">
        <f t="shared" si="8"/>
        <v>39.555</v>
      </c>
      <c r="H95" s="21">
        <v>14.7</v>
      </c>
      <c r="I95" s="21">
        <v>10.864800000000001</v>
      </c>
      <c r="J95" s="21">
        <v>6.8377999999999997</v>
      </c>
      <c r="K95" s="21">
        <v>0</v>
      </c>
      <c r="L95" s="21">
        <v>1.9189000000000001</v>
      </c>
      <c r="M95" s="21">
        <v>2.6215000000000002</v>
      </c>
      <c r="N95" s="21">
        <v>1.5</v>
      </c>
      <c r="O95" s="21">
        <v>1.1120000000000001</v>
      </c>
      <c r="P95" s="21">
        <f t="shared" si="12"/>
        <v>13.9902</v>
      </c>
      <c r="R95" s="21">
        <f t="shared" si="10"/>
        <v>45.009999999999991</v>
      </c>
      <c r="S95" s="21">
        <v>20.83</v>
      </c>
      <c r="T95" s="21">
        <v>12.91</v>
      </c>
      <c r="U95" s="21">
        <v>4.28</v>
      </c>
      <c r="V95" s="21">
        <v>0</v>
      </c>
      <c r="W95" s="21">
        <v>2.3199999999999998</v>
      </c>
      <c r="X95" s="21">
        <v>2.62</v>
      </c>
      <c r="Y95" s="21">
        <v>1</v>
      </c>
      <c r="Z95" s="21">
        <v>1.05</v>
      </c>
      <c r="AA95" s="21">
        <f t="shared" si="13"/>
        <v>11.269999999999992</v>
      </c>
    </row>
    <row r="96" spans="1:32" ht="15.75">
      <c r="A96" s="18" t="s">
        <v>249</v>
      </c>
      <c r="B96" s="19" t="s">
        <v>250</v>
      </c>
      <c r="C96" s="18" t="s">
        <v>251</v>
      </c>
      <c r="D96" s="20" t="s">
        <v>3</v>
      </c>
      <c r="E96" s="40"/>
      <c r="F96" s="42" t="s">
        <v>287</v>
      </c>
      <c r="G96" s="41">
        <f t="shared" si="8"/>
        <v>6.33</v>
      </c>
      <c r="H96" s="21">
        <v>2.72</v>
      </c>
      <c r="I96" s="21">
        <v>1.94</v>
      </c>
      <c r="J96" s="21">
        <v>1.21</v>
      </c>
      <c r="K96" s="21">
        <v>0</v>
      </c>
      <c r="L96" s="21">
        <v>0.18</v>
      </c>
      <c r="M96" s="21">
        <v>0</v>
      </c>
      <c r="N96" s="21">
        <v>0</v>
      </c>
      <c r="O96" s="21">
        <v>0.28000000000000003</v>
      </c>
      <c r="P96" s="21">
        <f t="shared" si="12"/>
        <v>1.67</v>
      </c>
      <c r="R96" s="21">
        <f t="shared" si="10"/>
        <v>5.95</v>
      </c>
      <c r="S96" s="21">
        <v>2.74</v>
      </c>
      <c r="T96" s="21">
        <v>1.87</v>
      </c>
      <c r="U96" s="21">
        <v>0.78</v>
      </c>
      <c r="V96" s="21">
        <v>0</v>
      </c>
      <c r="W96" s="21">
        <v>0.17</v>
      </c>
      <c r="X96" s="21">
        <v>0</v>
      </c>
      <c r="Y96" s="21">
        <v>0</v>
      </c>
      <c r="Z96" s="21">
        <v>0.39</v>
      </c>
      <c r="AA96" s="21">
        <f t="shared" si="13"/>
        <v>1.3399999999999999</v>
      </c>
    </row>
    <row r="97" spans="1:28" ht="15.75">
      <c r="A97" s="18" t="s">
        <v>252</v>
      </c>
      <c r="B97" s="19" t="s">
        <v>253</v>
      </c>
      <c r="C97" s="18" t="s">
        <v>254</v>
      </c>
      <c r="D97" s="20" t="s">
        <v>3</v>
      </c>
      <c r="E97" s="40"/>
      <c r="F97" s="42" t="s">
        <v>287</v>
      </c>
      <c r="G97" s="41">
        <f t="shared" si="8"/>
        <v>42.55</v>
      </c>
      <c r="H97" s="21">
        <v>18.5</v>
      </c>
      <c r="I97" s="21">
        <v>14.9</v>
      </c>
      <c r="J97" s="21">
        <v>4</v>
      </c>
      <c r="K97" s="21"/>
      <c r="L97" s="21">
        <v>1.9</v>
      </c>
      <c r="M97" s="21"/>
      <c r="N97" s="21">
        <v>1.85</v>
      </c>
      <c r="O97" s="21">
        <v>1.4</v>
      </c>
      <c r="P97" s="21">
        <f t="shared" si="12"/>
        <v>9.1499999999999968</v>
      </c>
      <c r="R97" s="21">
        <f t="shared" si="10"/>
        <v>43.5</v>
      </c>
      <c r="S97" s="21">
        <v>19.3</v>
      </c>
      <c r="T97" s="21">
        <v>15.31</v>
      </c>
      <c r="U97" s="21">
        <v>4.0199999999999996</v>
      </c>
      <c r="V97" s="21">
        <v>0</v>
      </c>
      <c r="W97" s="21">
        <v>1.76</v>
      </c>
      <c r="X97" s="21">
        <v>0</v>
      </c>
      <c r="Y97" s="21">
        <v>1.84</v>
      </c>
      <c r="Z97" s="21">
        <v>1.27</v>
      </c>
      <c r="AA97" s="21">
        <f t="shared" si="13"/>
        <v>8.8899999999999988</v>
      </c>
    </row>
    <row r="98" spans="1:28" ht="15.75">
      <c r="A98" s="18" t="s">
        <v>255</v>
      </c>
      <c r="B98" s="19" t="s">
        <v>255</v>
      </c>
      <c r="C98" s="18" t="s">
        <v>256</v>
      </c>
      <c r="D98" s="20" t="s">
        <v>3</v>
      </c>
      <c r="E98" s="40"/>
      <c r="F98" s="42" t="s">
        <v>287</v>
      </c>
      <c r="G98" s="41">
        <f t="shared" si="8"/>
        <v>44.522200000000005</v>
      </c>
      <c r="H98" s="21">
        <v>18.18</v>
      </c>
      <c r="I98" s="21">
        <v>21.289000000000001</v>
      </c>
      <c r="J98" s="21">
        <v>2.7905000000000002</v>
      </c>
      <c r="K98" s="21"/>
      <c r="L98" s="21"/>
      <c r="M98" s="21"/>
      <c r="N98" s="21">
        <v>0.81</v>
      </c>
      <c r="O98" s="21">
        <v>1.4527000000000001</v>
      </c>
      <c r="P98" s="21">
        <f t="shared" si="12"/>
        <v>5.0532000000000039</v>
      </c>
      <c r="R98" s="21">
        <f t="shared" si="10"/>
        <v>42.52</v>
      </c>
      <c r="S98" s="21">
        <v>16.100000000000001</v>
      </c>
      <c r="T98" s="21">
        <v>18.47</v>
      </c>
      <c r="U98" s="21">
        <v>5.64</v>
      </c>
      <c r="V98" s="21">
        <v>0</v>
      </c>
      <c r="W98" s="21">
        <v>0</v>
      </c>
      <c r="X98" s="21">
        <v>0</v>
      </c>
      <c r="Y98" s="21">
        <v>0.81</v>
      </c>
      <c r="Z98" s="21">
        <v>1.5</v>
      </c>
      <c r="AA98" s="21">
        <f t="shared" si="13"/>
        <v>7.9500000000000028</v>
      </c>
    </row>
    <row r="99" spans="1:28" ht="15.75">
      <c r="A99" s="18" t="s">
        <v>257</v>
      </c>
      <c r="B99" s="19" t="s">
        <v>257</v>
      </c>
      <c r="C99" s="18" t="s">
        <v>258</v>
      </c>
      <c r="D99" s="20" t="s">
        <v>3</v>
      </c>
      <c r="E99" s="40"/>
      <c r="F99" s="42" t="s">
        <v>287</v>
      </c>
      <c r="G99" s="41">
        <f t="shared" si="8"/>
        <v>70.836399999999998</v>
      </c>
      <c r="H99" s="21">
        <v>28</v>
      </c>
      <c r="I99" s="21">
        <v>32.600099999999998</v>
      </c>
      <c r="J99" s="21">
        <v>4.9322999999999997</v>
      </c>
      <c r="K99" s="21">
        <v>0</v>
      </c>
      <c r="L99" s="21">
        <v>2.0270000000000001</v>
      </c>
      <c r="M99" s="21">
        <v>2.0608</v>
      </c>
      <c r="N99" s="21">
        <v>1.2161999999999999</v>
      </c>
      <c r="O99" s="21">
        <v>0</v>
      </c>
      <c r="P99" s="21">
        <f t="shared" si="12"/>
        <v>10.2363</v>
      </c>
      <c r="R99" s="21">
        <f t="shared" si="10"/>
        <v>65.300000000000011</v>
      </c>
      <c r="S99" s="21">
        <v>26</v>
      </c>
      <c r="T99" s="21">
        <v>29.73</v>
      </c>
      <c r="U99" s="21">
        <v>3.99</v>
      </c>
      <c r="V99" s="21">
        <v>0</v>
      </c>
      <c r="W99" s="21">
        <v>2.4300000000000002</v>
      </c>
      <c r="X99" s="21">
        <v>1.93</v>
      </c>
      <c r="Y99" s="21">
        <v>1.22</v>
      </c>
      <c r="Z99" s="21">
        <v>0</v>
      </c>
      <c r="AA99" s="21">
        <f t="shared" si="13"/>
        <v>9.5700000000000109</v>
      </c>
    </row>
    <row r="100" spans="1:28" ht="15.75">
      <c r="A100" s="18" t="s">
        <v>259</v>
      </c>
      <c r="B100" s="19" t="s">
        <v>260</v>
      </c>
      <c r="C100" s="18" t="s">
        <v>261</v>
      </c>
      <c r="D100" s="20" t="s">
        <v>3</v>
      </c>
      <c r="E100" s="40"/>
      <c r="F100" s="42" t="s">
        <v>287</v>
      </c>
      <c r="G100" s="41">
        <f t="shared" si="8"/>
        <v>18.899999999999999</v>
      </c>
      <c r="H100" s="49">
        <v>4.5</v>
      </c>
      <c r="I100" s="49">
        <v>11.58</v>
      </c>
      <c r="J100" s="49">
        <v>1.61</v>
      </c>
      <c r="K100" s="49"/>
      <c r="L100" s="49"/>
      <c r="M100" s="49"/>
      <c r="N100" s="49">
        <v>0.54</v>
      </c>
      <c r="O100" s="49">
        <v>0.67</v>
      </c>
      <c r="P100" s="21">
        <f t="shared" si="12"/>
        <v>2.8199999999999985</v>
      </c>
      <c r="R100" s="21">
        <f t="shared" si="10"/>
        <v>31.299999999999997</v>
      </c>
      <c r="S100" s="21">
        <v>4.7</v>
      </c>
      <c r="T100" s="21">
        <v>21.24</v>
      </c>
      <c r="U100" s="21">
        <v>2.29</v>
      </c>
      <c r="V100" s="21">
        <v>0</v>
      </c>
      <c r="W100" s="21">
        <v>0</v>
      </c>
      <c r="X100" s="21">
        <v>0</v>
      </c>
      <c r="Y100" s="21">
        <v>0.89</v>
      </c>
      <c r="Z100" s="21">
        <v>2.1800000000000002</v>
      </c>
      <c r="AA100" s="21">
        <f t="shared" si="13"/>
        <v>5.3599999999999994</v>
      </c>
      <c r="AB100" s="3" t="s">
        <v>309</v>
      </c>
    </row>
    <row r="101" spans="1:28">
      <c r="A101" s="18" t="s">
        <v>275</v>
      </c>
      <c r="B101" s="19"/>
      <c r="C101" s="18"/>
      <c r="D101" s="20"/>
      <c r="E101" s="20"/>
      <c r="F101" s="20"/>
      <c r="G101" s="21"/>
      <c r="H101" s="31"/>
      <c r="I101" s="31"/>
      <c r="J101" s="31"/>
      <c r="K101" s="31"/>
      <c r="L101" s="31"/>
      <c r="M101" s="31"/>
      <c r="N101" s="31"/>
      <c r="O101" s="31"/>
      <c r="P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8" s="1" customFormat="1" ht="12">
      <c r="A102" s="2"/>
      <c r="B102" s="2"/>
      <c r="C102" s="2"/>
      <c r="D102" s="34" t="s">
        <v>5</v>
      </c>
      <c r="E102" s="34"/>
      <c r="F102" s="34"/>
      <c r="G102" s="35">
        <f t="shared" ref="G102:P102" si="14">SUM(G24:G101)</f>
        <v>2896.7231000000002</v>
      </c>
      <c r="H102" s="35">
        <f t="shared" si="14"/>
        <v>1177.2745999999997</v>
      </c>
      <c r="I102" s="35">
        <f t="shared" si="14"/>
        <v>1138.6588999999999</v>
      </c>
      <c r="J102" s="35">
        <f t="shared" si="14"/>
        <v>267.11660000000006</v>
      </c>
      <c r="K102" s="35">
        <f t="shared" si="14"/>
        <v>34.071399999999997</v>
      </c>
      <c r="L102" s="35">
        <f t="shared" si="14"/>
        <v>63.381699999999981</v>
      </c>
      <c r="M102" s="35">
        <f t="shared" si="14"/>
        <v>53.570999999999998</v>
      </c>
      <c r="N102" s="35">
        <f t="shared" si="14"/>
        <v>78.742800000000003</v>
      </c>
      <c r="O102" s="35">
        <f t="shared" si="14"/>
        <v>83.906099999999995</v>
      </c>
      <c r="P102" s="35">
        <f t="shared" si="14"/>
        <v>580.78959999999995</v>
      </c>
      <c r="R102" s="35">
        <f>SUM(R24:R101)</f>
        <v>3146.559999999999</v>
      </c>
      <c r="S102" s="35">
        <f>SUM(S24:S101)</f>
        <v>1278.9099999999999</v>
      </c>
      <c r="T102" s="35">
        <f>SUM(T24:T101)</f>
        <v>1266.0699999999995</v>
      </c>
      <c r="U102" s="35">
        <f>SUM(U24:U101)</f>
        <v>259.06</v>
      </c>
      <c r="V102" s="35">
        <f t="shared" ref="V102:AA102" si="15">SUM(V24:V101)</f>
        <v>35.419999999999995</v>
      </c>
      <c r="W102" s="35">
        <f t="shared" si="15"/>
        <v>74.98</v>
      </c>
      <c r="X102" s="35">
        <f t="shared" si="15"/>
        <v>55.86999999999999</v>
      </c>
      <c r="Y102" s="35">
        <f t="shared" si="15"/>
        <v>84.639999999999986</v>
      </c>
      <c r="Z102" s="35">
        <f t="shared" si="15"/>
        <v>91.610000000000042</v>
      </c>
      <c r="AA102" s="35">
        <f t="shared" si="15"/>
        <v>594.92000000000019</v>
      </c>
    </row>
    <row r="105" spans="1:28" ht="15.75" thickBot="1">
      <c r="A105" s="3" t="s">
        <v>310</v>
      </c>
      <c r="B105" s="3"/>
      <c r="C105" s="3"/>
      <c r="D105" s="3"/>
      <c r="E105" s="3"/>
      <c r="F105" s="3"/>
      <c r="G105" s="3"/>
      <c r="H105" s="3"/>
      <c r="I105" s="3"/>
    </row>
    <row r="106" spans="1:28" ht="36.75" thickBot="1">
      <c r="A106" s="44" t="s">
        <v>311</v>
      </c>
      <c r="B106" s="46" t="s">
        <v>312</v>
      </c>
      <c r="C106" s="46" t="s">
        <v>284</v>
      </c>
      <c r="D106" s="46" t="s">
        <v>285</v>
      </c>
      <c r="E106" s="46" t="s">
        <v>313</v>
      </c>
      <c r="F106" s="46" t="s">
        <v>314</v>
      </c>
      <c r="G106" s="46" t="s">
        <v>315</v>
      </c>
      <c r="H106" s="46" t="s">
        <v>316</v>
      </c>
      <c r="I106" s="46" t="s">
        <v>317</v>
      </c>
    </row>
    <row r="107" spans="1:28" ht="15.75" thickBot="1">
      <c r="A107" s="47">
        <v>78.36</v>
      </c>
      <c r="B107" s="48" t="s">
        <v>318</v>
      </c>
      <c r="C107" s="48" t="s">
        <v>319</v>
      </c>
      <c r="D107" s="48" t="s">
        <v>320</v>
      </c>
      <c r="E107" s="48" t="s">
        <v>321</v>
      </c>
      <c r="F107" s="48" t="s">
        <v>322</v>
      </c>
      <c r="G107" s="48" t="s">
        <v>323</v>
      </c>
      <c r="H107" s="48" t="s">
        <v>324</v>
      </c>
      <c r="I107" s="48" t="s">
        <v>325</v>
      </c>
    </row>
  </sheetData>
  <sheetProtection algorithmName="SHA-512" hashValue="738ZBUR0/4H1OWf1+auUnlTZnj44EcRQmgGk/j5s3HrFPcVMKVg/AGAQtaDAJcZCe7kUaI6m6GOB23Nao/yOuw==" saltValue="lGWkE0fDsaGArgfHZEHrEQ==" spinCount="100000" sheet="1" objects="1" scenarios="1"/>
  <mergeCells count="2">
    <mergeCell ref="H22:O22"/>
    <mergeCell ref="R22:AA22"/>
  </mergeCells>
  <conditionalFormatting sqref="C24:C100">
    <cfRule type="duplicateValues" dxfId="8" priority="5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5E38-2E90-4F27-9F73-57F5938FA5A9}">
  <sheetPr codeName="Sheet7"/>
  <dimension ref="A1:AA91"/>
  <sheetViews>
    <sheetView showGridLines="0" zoomScale="90" zoomScaleNormal="90" workbookViewId="0">
      <pane ySplit="23" topLeftCell="A24" activePane="bottomLeft" state="frozen"/>
      <selection activeCell="A19" sqref="A19"/>
      <selection pane="bottomLeft" activeCell="P24" sqref="P24"/>
    </sheetView>
  </sheetViews>
  <sheetFormatPr defaultColWidth="8.77734375" defaultRowHeight="15"/>
  <cols>
    <col min="1" max="1" width="29.21875" style="3" bestFit="1" customWidth="1"/>
    <col min="2" max="2" width="18.5546875" style="2" customWidth="1"/>
    <col min="3" max="3" width="16.21875" style="2" customWidth="1"/>
    <col min="4" max="6" width="10.44140625" style="4" customWidth="1"/>
    <col min="7" max="8" width="8.77734375" style="5" customWidth="1"/>
    <col min="9" max="9" width="9.5546875" style="5" customWidth="1"/>
    <col min="10" max="10" width="8.77734375" style="5"/>
    <col min="11" max="11" width="10.109375" style="5" customWidth="1"/>
    <col min="12" max="13" width="8.77734375" style="5" customWidth="1"/>
    <col min="14" max="14" width="9.44140625" style="5" customWidth="1"/>
    <col min="15" max="15" width="10.77734375" style="5" customWidth="1"/>
    <col min="16" max="16" width="8.77734375" style="5" customWidth="1"/>
    <col min="17" max="17" width="1.5546875" customWidth="1"/>
    <col min="18" max="19" width="0" style="5" hidden="1" customWidth="1"/>
    <col min="20" max="20" width="9.5546875" style="5" hidden="1" customWidth="1"/>
    <col min="21" max="21" width="0" style="5" hidden="1" customWidth="1"/>
    <col min="22" max="22" width="10.109375" style="5" hidden="1" customWidth="1"/>
    <col min="23" max="24" width="0" style="5" hidden="1" customWidth="1"/>
    <col min="25" max="25" width="9.44140625" style="5" hidden="1" customWidth="1"/>
    <col min="26" max="26" width="10.77734375" style="5" hidden="1" customWidth="1"/>
    <col min="27" max="27" width="0" style="5" hidden="1" customWidth="1"/>
    <col min="28" max="16384" width="8.77734375" style="3"/>
  </cols>
  <sheetData>
    <row r="1" spans="1:1">
      <c r="A1" s="1" t="s">
        <v>0</v>
      </c>
    </row>
    <row r="2" spans="1:1">
      <c r="A2" s="1" t="s">
        <v>577</v>
      </c>
    </row>
    <row r="3" spans="1:1" hidden="1"/>
    <row r="4" spans="1:1" hidden="1">
      <c r="A4" s="1" t="s">
        <v>2</v>
      </c>
    </row>
    <row r="5" spans="1:1" hidden="1">
      <c r="A5" s="1"/>
    </row>
    <row r="6" spans="1:1" hidden="1">
      <c r="A6" s="1"/>
    </row>
    <row r="7" spans="1:1" hidden="1">
      <c r="A7" s="1"/>
    </row>
    <row r="8" spans="1:1" hidden="1">
      <c r="A8" s="1"/>
    </row>
    <row r="9" spans="1:1" hidden="1">
      <c r="A9" s="1"/>
    </row>
    <row r="10" spans="1:1" hidden="1">
      <c r="A10" s="1"/>
    </row>
    <row r="11" spans="1:1" hidden="1">
      <c r="A11" s="1"/>
    </row>
    <row r="12" spans="1:1" hidden="1">
      <c r="A12" s="1"/>
    </row>
    <row r="13" spans="1:1" hidden="1">
      <c r="A13" s="1"/>
    </row>
    <row r="14" spans="1:1" hidden="1">
      <c r="A14" s="1"/>
    </row>
    <row r="15" spans="1:1" hidden="1">
      <c r="A15" s="1"/>
    </row>
    <row r="16" spans="1:1" hidden="1">
      <c r="A16" s="1"/>
    </row>
    <row r="17" spans="1:27" hidden="1">
      <c r="A17" s="1"/>
    </row>
    <row r="18" spans="1:27" hidden="1">
      <c r="A18" s="1"/>
    </row>
    <row r="19" spans="1:27">
      <c r="A19" s="1"/>
    </row>
    <row r="20" spans="1:27" ht="17.25">
      <c r="A20" s="38" t="s">
        <v>578</v>
      </c>
      <c r="G20" s="2">
        <f>COUNT(H23:H86)-1</f>
        <v>62</v>
      </c>
      <c r="H20" s="2"/>
      <c r="I20" s="2"/>
      <c r="J20" s="2"/>
      <c r="K20" s="2"/>
      <c r="L20" s="2"/>
      <c r="M20" s="2"/>
      <c r="N20" s="2"/>
      <c r="O20" s="2"/>
      <c r="P20" s="2"/>
      <c r="R20" s="2">
        <f>COUNT(S23:S86)-1</f>
        <v>62</v>
      </c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/>
      <c r="G21" s="2"/>
      <c r="H21" s="2"/>
      <c r="I21" s="2"/>
      <c r="J21" s="2"/>
      <c r="K21" s="2"/>
      <c r="L21" s="2"/>
      <c r="M21" s="2"/>
      <c r="N21" s="2"/>
      <c r="O21" s="2"/>
      <c r="P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5"/>
      <c r="G22" s="2"/>
      <c r="H22" s="100"/>
      <c r="I22" s="101"/>
      <c r="J22" s="101"/>
      <c r="K22" s="101"/>
      <c r="L22" s="101"/>
      <c r="M22" s="101"/>
      <c r="N22" s="101"/>
      <c r="O22" s="102"/>
      <c r="P22" s="2"/>
      <c r="R22" s="99" t="s">
        <v>278</v>
      </c>
      <c r="S22" s="99"/>
      <c r="T22" s="99"/>
      <c r="U22" s="99"/>
      <c r="V22" s="99"/>
      <c r="W22" s="99"/>
      <c r="X22" s="99"/>
      <c r="Y22" s="99"/>
      <c r="Z22" s="99"/>
      <c r="AA22" s="99"/>
    </row>
    <row r="23" spans="1:27" s="16" customFormat="1" ht="36">
      <c r="A23" s="75" t="s">
        <v>6</v>
      </c>
      <c r="B23" s="8" t="s">
        <v>7</v>
      </c>
      <c r="C23" s="8" t="s">
        <v>7</v>
      </c>
      <c r="D23" s="9" t="s">
        <v>8</v>
      </c>
      <c r="E23" s="9" t="s">
        <v>280</v>
      </c>
      <c r="F23" s="9" t="s">
        <v>281</v>
      </c>
      <c r="G23" s="76" t="s">
        <v>548</v>
      </c>
      <c r="H23" s="76" t="s">
        <v>549</v>
      </c>
      <c r="I23" s="76" t="s">
        <v>550</v>
      </c>
      <c r="J23" s="76" t="s">
        <v>551</v>
      </c>
      <c r="K23" s="76" t="s">
        <v>552</v>
      </c>
      <c r="L23" s="76" t="s">
        <v>553</v>
      </c>
      <c r="M23" s="76" t="s">
        <v>554</v>
      </c>
      <c r="N23" s="76" t="s">
        <v>555</v>
      </c>
      <c r="O23" s="76" t="s">
        <v>556</v>
      </c>
      <c r="P23" s="15" t="s">
        <v>545</v>
      </c>
      <c r="R23" s="10" t="s">
        <v>528</v>
      </c>
      <c r="S23" s="11" t="s">
        <v>529</v>
      </c>
      <c r="T23" s="12" t="s">
        <v>530</v>
      </c>
      <c r="U23" s="13" t="s">
        <v>531</v>
      </c>
      <c r="V23" s="14" t="s">
        <v>13</v>
      </c>
      <c r="W23" s="14" t="s">
        <v>14</v>
      </c>
      <c r="X23" s="14" t="s">
        <v>15</v>
      </c>
      <c r="Y23" s="14" t="s">
        <v>16</v>
      </c>
      <c r="Z23" s="14" t="s">
        <v>17</v>
      </c>
      <c r="AA23" s="15" t="s">
        <v>542</v>
      </c>
    </row>
    <row r="24" spans="1:27" ht="15.75">
      <c r="A24" s="66" t="s">
        <v>330</v>
      </c>
      <c r="B24" s="19"/>
      <c r="C24" s="18"/>
      <c r="D24" s="20"/>
      <c r="E24" s="74" t="s">
        <v>287</v>
      </c>
      <c r="F24" s="74" t="s">
        <v>287</v>
      </c>
      <c r="G24" s="77">
        <f t="shared" ref="G24" si="0">SUM(H24:O24)</f>
        <v>30.32</v>
      </c>
      <c r="H24" s="78">
        <v>13</v>
      </c>
      <c r="I24" s="78">
        <v>11.84</v>
      </c>
      <c r="J24" s="78">
        <v>0.96</v>
      </c>
      <c r="K24" s="78">
        <v>2.8</v>
      </c>
      <c r="L24" s="78">
        <v>0</v>
      </c>
      <c r="M24" s="78">
        <v>0</v>
      </c>
      <c r="N24" s="78">
        <v>1</v>
      </c>
      <c r="O24" s="78">
        <v>0.72</v>
      </c>
      <c r="P24" s="79">
        <v>0</v>
      </c>
      <c r="R24" s="21">
        <f t="shared" ref="R24:R54" si="1">SUM(S24:Z24)</f>
        <v>30.979999999999997</v>
      </c>
      <c r="S24" s="21">
        <v>14.6</v>
      </c>
      <c r="T24" s="21">
        <v>11.35</v>
      </c>
      <c r="U24" s="21">
        <v>0</v>
      </c>
      <c r="V24" s="21">
        <v>1.65</v>
      </c>
      <c r="W24" s="21">
        <v>0</v>
      </c>
      <c r="X24" s="21">
        <v>0.34</v>
      </c>
      <c r="Y24" s="21">
        <v>0.91</v>
      </c>
      <c r="Z24" s="21">
        <v>2.13</v>
      </c>
      <c r="AA24" s="21">
        <f t="shared" ref="AA24:AA64" si="2">R24-S24-T24</f>
        <v>5.0299999999999958</v>
      </c>
    </row>
    <row r="25" spans="1:27" ht="15.75">
      <c r="A25" s="66" t="s">
        <v>567</v>
      </c>
      <c r="B25" s="19"/>
      <c r="C25" s="18"/>
      <c r="D25" s="20"/>
      <c r="E25" s="74" t="s">
        <v>287</v>
      </c>
      <c r="F25" s="74" t="s">
        <v>287</v>
      </c>
      <c r="G25" s="80">
        <v>32.239100000000001</v>
      </c>
      <c r="H25" s="80">
        <v>17.399999999999999</v>
      </c>
      <c r="I25" s="80">
        <v>11.704000000000001</v>
      </c>
      <c r="J25" s="80">
        <v>1.7025999999999999</v>
      </c>
      <c r="K25" s="80">
        <v>0</v>
      </c>
      <c r="L25" s="80">
        <v>0.2162</v>
      </c>
      <c r="M25" s="80">
        <v>0.27029999999999998</v>
      </c>
      <c r="N25" s="80">
        <v>0.67569999999999997</v>
      </c>
      <c r="O25" s="80">
        <v>0.27029999999999998</v>
      </c>
      <c r="P25" s="79">
        <v>0</v>
      </c>
      <c r="R25" s="21">
        <f t="shared" si="1"/>
        <v>26.179999999999996</v>
      </c>
      <c r="S25" s="21">
        <v>11.1</v>
      </c>
      <c r="T25" s="21">
        <v>10.74</v>
      </c>
      <c r="U25" s="21">
        <v>2.2000000000000002</v>
      </c>
      <c r="V25" s="21">
        <v>0</v>
      </c>
      <c r="W25" s="21">
        <v>0.22</v>
      </c>
      <c r="X25" s="21">
        <v>0.38</v>
      </c>
      <c r="Y25" s="21">
        <v>0.68</v>
      </c>
      <c r="Z25" s="21">
        <v>0.86</v>
      </c>
      <c r="AA25" s="21">
        <f t="shared" si="2"/>
        <v>4.3399999999999963</v>
      </c>
    </row>
    <row r="26" spans="1:27" ht="15.75">
      <c r="A26" s="66" t="s">
        <v>336</v>
      </c>
      <c r="B26" s="19"/>
      <c r="C26" s="18"/>
      <c r="D26" s="20"/>
      <c r="E26" s="74" t="s">
        <v>287</v>
      </c>
      <c r="F26" s="74" t="s">
        <v>287</v>
      </c>
      <c r="G26" s="81">
        <v>21.68</v>
      </c>
      <c r="H26" s="82">
        <v>9</v>
      </c>
      <c r="I26" s="82">
        <v>9</v>
      </c>
      <c r="J26" s="82">
        <v>1.84</v>
      </c>
      <c r="K26" s="82"/>
      <c r="L26" s="82">
        <v>0.84</v>
      </c>
      <c r="M26" s="82"/>
      <c r="N26" s="82">
        <v>1</v>
      </c>
      <c r="O26" s="82"/>
      <c r="P26" s="79"/>
      <c r="R26" s="21">
        <f t="shared" si="1"/>
        <v>35.71</v>
      </c>
      <c r="S26" s="21">
        <v>13.13</v>
      </c>
      <c r="T26" s="21">
        <v>16.690000000000001</v>
      </c>
      <c r="U26" s="21">
        <v>2.12</v>
      </c>
      <c r="V26" s="21">
        <v>0</v>
      </c>
      <c r="W26" s="21">
        <v>1.59</v>
      </c>
      <c r="X26" s="21">
        <v>0</v>
      </c>
      <c r="Y26" s="21">
        <v>1</v>
      </c>
      <c r="Z26" s="21">
        <v>1.18</v>
      </c>
      <c r="AA26" s="21">
        <f t="shared" si="2"/>
        <v>5.889999999999997</v>
      </c>
    </row>
    <row r="27" spans="1:27" ht="15.75">
      <c r="A27" s="66" t="s">
        <v>339</v>
      </c>
      <c r="B27" s="19"/>
      <c r="C27" s="18"/>
      <c r="D27" s="20"/>
      <c r="E27" s="74" t="s">
        <v>287</v>
      </c>
      <c r="F27" s="74" t="s">
        <v>287</v>
      </c>
      <c r="G27" s="77">
        <f t="shared" ref="G27" si="3">SUM(H27:O27)</f>
        <v>12.108299999999998</v>
      </c>
      <c r="H27" s="78">
        <v>6.1</v>
      </c>
      <c r="I27" s="78">
        <v>3.9407000000000001</v>
      </c>
      <c r="J27" s="78">
        <v>0.87839999999999996</v>
      </c>
      <c r="K27" s="78">
        <v>0</v>
      </c>
      <c r="L27" s="78">
        <v>0.2432</v>
      </c>
      <c r="M27" s="78">
        <v>0</v>
      </c>
      <c r="N27" s="78">
        <v>0.35139999999999999</v>
      </c>
      <c r="O27" s="78">
        <v>0.59460000000000002</v>
      </c>
      <c r="P27" s="79"/>
      <c r="R27" s="21">
        <f t="shared" si="1"/>
        <v>12.98</v>
      </c>
      <c r="S27" s="21">
        <v>6.4</v>
      </c>
      <c r="T27" s="21">
        <v>4.05</v>
      </c>
      <c r="U27" s="21">
        <v>0.88</v>
      </c>
      <c r="V27" s="21">
        <v>0</v>
      </c>
      <c r="W27" s="21">
        <v>0.8</v>
      </c>
      <c r="X27" s="21">
        <v>0</v>
      </c>
      <c r="Y27" s="21">
        <v>0</v>
      </c>
      <c r="Z27" s="21">
        <v>0.85</v>
      </c>
      <c r="AA27" s="21">
        <f t="shared" si="2"/>
        <v>2.5300000000000002</v>
      </c>
    </row>
    <row r="28" spans="1:27" ht="15.75">
      <c r="A28" s="66" t="s">
        <v>342</v>
      </c>
      <c r="B28" s="19"/>
      <c r="C28" s="18"/>
      <c r="D28" s="20"/>
      <c r="E28" s="74" t="s">
        <v>287</v>
      </c>
      <c r="F28" s="74" t="s">
        <v>287</v>
      </c>
      <c r="G28" s="83">
        <v>23.638000000000002</v>
      </c>
      <c r="H28" s="84">
        <v>9.89</v>
      </c>
      <c r="I28" s="84">
        <v>7.8780000000000001</v>
      </c>
      <c r="J28" s="84">
        <v>4.74</v>
      </c>
      <c r="K28" s="84"/>
      <c r="L28" s="84"/>
      <c r="M28" s="84"/>
      <c r="N28" s="84">
        <v>1.1299999999999999</v>
      </c>
      <c r="O28" s="84"/>
      <c r="P28" s="79"/>
      <c r="R28" s="21">
        <f t="shared" si="1"/>
        <v>33.970000000000006</v>
      </c>
      <c r="S28" s="21">
        <v>17.600000000000001</v>
      </c>
      <c r="T28" s="21">
        <v>11.8</v>
      </c>
      <c r="U28" s="21">
        <v>3.37</v>
      </c>
      <c r="V28" s="21">
        <v>0</v>
      </c>
      <c r="W28" s="21">
        <v>0</v>
      </c>
      <c r="X28" s="21">
        <v>0</v>
      </c>
      <c r="Y28" s="21">
        <v>1.2</v>
      </c>
      <c r="Z28" s="21">
        <v>0</v>
      </c>
      <c r="AA28" s="21">
        <f t="shared" si="2"/>
        <v>4.5700000000000038</v>
      </c>
    </row>
    <row r="29" spans="1:27" ht="15.75">
      <c r="A29" s="66" t="s">
        <v>568</v>
      </c>
      <c r="B29" s="19"/>
      <c r="C29" s="18"/>
      <c r="D29" s="20"/>
      <c r="E29" s="74" t="s">
        <v>287</v>
      </c>
      <c r="F29" s="74" t="s">
        <v>287</v>
      </c>
      <c r="G29" s="80">
        <v>126.63000000000001</v>
      </c>
      <c r="H29" s="80">
        <v>67</v>
      </c>
      <c r="I29" s="80">
        <v>47.59</v>
      </c>
      <c r="J29" s="80">
        <v>5.54</v>
      </c>
      <c r="K29" s="80"/>
      <c r="L29" s="80"/>
      <c r="M29" s="80"/>
      <c r="N29" s="80">
        <v>2</v>
      </c>
      <c r="O29" s="80">
        <v>4.5</v>
      </c>
      <c r="P29" s="79"/>
      <c r="R29" s="21">
        <f t="shared" si="1"/>
        <v>127.63999999999999</v>
      </c>
      <c r="S29" s="21">
        <v>66.819999999999993</v>
      </c>
      <c r="T29" s="21">
        <v>43.32</v>
      </c>
      <c r="U29" s="21">
        <v>6.89</v>
      </c>
      <c r="V29" s="21">
        <v>0</v>
      </c>
      <c r="W29" s="21">
        <v>0</v>
      </c>
      <c r="X29" s="21">
        <v>0</v>
      </c>
      <c r="Y29" s="21">
        <v>2</v>
      </c>
      <c r="Z29" s="21">
        <v>8.61</v>
      </c>
      <c r="AA29" s="21">
        <f t="shared" si="2"/>
        <v>17.499999999999993</v>
      </c>
    </row>
    <row r="30" spans="1:27" ht="15.75">
      <c r="A30" s="66" t="s">
        <v>350</v>
      </c>
      <c r="B30" s="19"/>
      <c r="C30" s="18"/>
      <c r="D30" s="20"/>
      <c r="E30" s="74" t="s">
        <v>287</v>
      </c>
      <c r="F30" s="74" t="s">
        <v>287</v>
      </c>
      <c r="G30" s="81">
        <v>48.855800000000002</v>
      </c>
      <c r="H30" s="82">
        <v>20.282</v>
      </c>
      <c r="I30" s="82">
        <v>20.007000000000001</v>
      </c>
      <c r="J30" s="82">
        <v>5.5142000000000007</v>
      </c>
      <c r="K30" s="82">
        <v>0</v>
      </c>
      <c r="L30" s="82">
        <v>0.54059999999999997</v>
      </c>
      <c r="M30" s="82">
        <v>0</v>
      </c>
      <c r="N30" s="82">
        <v>0.54</v>
      </c>
      <c r="O30" s="82">
        <v>1.972</v>
      </c>
      <c r="P30" s="79"/>
      <c r="R30" s="21">
        <f t="shared" si="1"/>
        <v>52.080000000000005</v>
      </c>
      <c r="S30" s="21">
        <v>25.22</v>
      </c>
      <c r="T30" s="21">
        <v>18.510000000000002</v>
      </c>
      <c r="U30" s="21">
        <v>3.45</v>
      </c>
      <c r="V30" s="21">
        <v>0</v>
      </c>
      <c r="W30" s="21">
        <v>2.87</v>
      </c>
      <c r="X30" s="21">
        <v>0.77</v>
      </c>
      <c r="Y30" s="21">
        <v>1</v>
      </c>
      <c r="Z30" s="21">
        <v>0.26</v>
      </c>
      <c r="AA30" s="21">
        <f t="shared" si="2"/>
        <v>8.350000000000005</v>
      </c>
    </row>
    <row r="31" spans="1:27" ht="15.75">
      <c r="A31" s="66" t="s">
        <v>63</v>
      </c>
      <c r="B31" s="19"/>
      <c r="C31" s="18"/>
      <c r="D31" s="20"/>
      <c r="E31" s="74" t="s">
        <v>287</v>
      </c>
      <c r="F31" s="74" t="s">
        <v>287</v>
      </c>
      <c r="G31" s="81">
        <v>42.99</v>
      </c>
      <c r="H31" s="82">
        <v>20.32</v>
      </c>
      <c r="I31" s="82">
        <v>13.88</v>
      </c>
      <c r="J31" s="82">
        <v>2.91</v>
      </c>
      <c r="K31" s="82"/>
      <c r="L31" s="82">
        <v>2.2200000000000002</v>
      </c>
      <c r="M31" s="82">
        <v>0.89</v>
      </c>
      <c r="N31" s="82">
        <v>1</v>
      </c>
      <c r="O31" s="82">
        <v>1.77</v>
      </c>
      <c r="P31" s="79"/>
      <c r="R31" s="21">
        <f t="shared" si="1"/>
        <v>13.900000000000002</v>
      </c>
      <c r="S31" s="21">
        <v>5.3</v>
      </c>
      <c r="T31" s="21">
        <v>5.98</v>
      </c>
      <c r="U31" s="21">
        <v>0.8</v>
      </c>
      <c r="V31" s="21">
        <v>0</v>
      </c>
      <c r="W31" s="21">
        <v>0.74</v>
      </c>
      <c r="X31" s="21">
        <v>0</v>
      </c>
      <c r="Y31" s="21">
        <v>0.4</v>
      </c>
      <c r="Z31" s="21">
        <v>0.68</v>
      </c>
      <c r="AA31" s="21">
        <f t="shared" si="2"/>
        <v>2.620000000000001</v>
      </c>
    </row>
    <row r="32" spans="1:27" ht="15.75">
      <c r="A32" s="66" t="s">
        <v>355</v>
      </c>
      <c r="B32" s="19"/>
      <c r="C32" s="18"/>
      <c r="D32" s="20"/>
      <c r="E32" s="74" t="s">
        <v>287</v>
      </c>
      <c r="F32" s="74" t="s">
        <v>287</v>
      </c>
      <c r="G32" s="83">
        <v>51.31</v>
      </c>
      <c r="H32" s="84">
        <v>21.1</v>
      </c>
      <c r="I32" s="84">
        <v>17.25</v>
      </c>
      <c r="J32" s="84">
        <v>6.3040000000000003</v>
      </c>
      <c r="K32" s="84">
        <v>0</v>
      </c>
      <c r="L32" s="84">
        <v>1.3513999999999999</v>
      </c>
      <c r="M32" s="84">
        <v>1.2161999999999999</v>
      </c>
      <c r="N32" s="84">
        <v>1.6757</v>
      </c>
      <c r="O32" s="84">
        <v>2.4125000000000001</v>
      </c>
      <c r="P32" s="79"/>
      <c r="R32" s="21">
        <f t="shared" si="1"/>
        <v>46.800000000000011</v>
      </c>
      <c r="S32" s="21">
        <v>20</v>
      </c>
      <c r="T32" s="21">
        <v>19.62</v>
      </c>
      <c r="U32" s="21">
        <v>4.09</v>
      </c>
      <c r="V32" s="21">
        <v>0</v>
      </c>
      <c r="W32" s="21">
        <v>0.27</v>
      </c>
      <c r="X32" s="21">
        <v>0.3</v>
      </c>
      <c r="Y32" s="21">
        <v>1</v>
      </c>
      <c r="Z32" s="21">
        <v>1.52</v>
      </c>
      <c r="AA32" s="21">
        <f t="shared" si="2"/>
        <v>7.1800000000000104</v>
      </c>
    </row>
    <row r="33" spans="1:27" ht="15.75">
      <c r="A33" s="66" t="s">
        <v>358</v>
      </c>
      <c r="B33" s="19"/>
      <c r="C33" s="18"/>
      <c r="D33" s="20"/>
      <c r="E33" s="74" t="s">
        <v>287</v>
      </c>
      <c r="F33" s="74" t="s">
        <v>287</v>
      </c>
      <c r="G33" s="83">
        <v>7.45</v>
      </c>
      <c r="H33" s="84">
        <v>2.94</v>
      </c>
      <c r="I33" s="84">
        <v>2.0499999999999998</v>
      </c>
      <c r="J33" s="84">
        <v>1.55</v>
      </c>
      <c r="K33" s="84"/>
      <c r="L33" s="84"/>
      <c r="M33" s="84"/>
      <c r="N33" s="84"/>
      <c r="O33" s="84">
        <v>0.91</v>
      </c>
      <c r="P33" s="79"/>
      <c r="R33" s="21">
        <f t="shared" si="1"/>
        <v>20.71</v>
      </c>
      <c r="S33" s="21">
        <v>8.6999999999999993</v>
      </c>
      <c r="T33" s="21">
        <v>6.82</v>
      </c>
      <c r="U33" s="21">
        <v>2.35</v>
      </c>
      <c r="V33" s="21">
        <v>0</v>
      </c>
      <c r="W33" s="21">
        <v>1.1000000000000001</v>
      </c>
      <c r="X33" s="21">
        <v>0</v>
      </c>
      <c r="Y33" s="21">
        <v>0.79</v>
      </c>
      <c r="Z33" s="21">
        <v>0.95</v>
      </c>
      <c r="AA33" s="21">
        <f t="shared" si="2"/>
        <v>5.1900000000000013</v>
      </c>
    </row>
    <row r="34" spans="1:27" ht="15.75">
      <c r="A34" s="66" t="s">
        <v>569</v>
      </c>
      <c r="B34" s="19"/>
      <c r="C34" s="18"/>
      <c r="D34" s="20"/>
      <c r="E34" s="74" t="s">
        <v>287</v>
      </c>
      <c r="F34" s="74" t="s">
        <v>287</v>
      </c>
      <c r="G34" s="80">
        <v>29.8</v>
      </c>
      <c r="H34" s="80">
        <v>11.7</v>
      </c>
      <c r="I34" s="80">
        <v>13.41</v>
      </c>
      <c r="J34" s="80">
        <v>2.2400000000000002</v>
      </c>
      <c r="K34" s="80"/>
      <c r="L34" s="80"/>
      <c r="M34" s="80"/>
      <c r="N34" s="80">
        <v>1</v>
      </c>
      <c r="O34" s="80">
        <v>1.45</v>
      </c>
      <c r="P34" s="79"/>
      <c r="R34" s="21">
        <f t="shared" si="1"/>
        <v>39.930000000000007</v>
      </c>
      <c r="S34" s="21">
        <v>18</v>
      </c>
      <c r="T34" s="21">
        <v>14.73</v>
      </c>
      <c r="U34" s="21">
        <v>3.68</v>
      </c>
      <c r="V34" s="21">
        <v>0</v>
      </c>
      <c r="W34" s="21">
        <v>1.7</v>
      </c>
      <c r="X34" s="21">
        <v>0</v>
      </c>
      <c r="Y34" s="21">
        <v>1</v>
      </c>
      <c r="Z34" s="21">
        <v>0.82</v>
      </c>
      <c r="AA34" s="21">
        <f t="shared" si="2"/>
        <v>7.2000000000000064</v>
      </c>
    </row>
    <row r="35" spans="1:27" ht="15.75">
      <c r="A35" s="66" t="s">
        <v>364</v>
      </c>
      <c r="B35" s="19"/>
      <c r="C35" s="18"/>
      <c r="D35" s="20"/>
      <c r="E35" s="74" t="s">
        <v>287</v>
      </c>
      <c r="F35" s="74" t="s">
        <v>287</v>
      </c>
      <c r="G35" s="80">
        <v>21.52</v>
      </c>
      <c r="H35" s="80">
        <v>9.6</v>
      </c>
      <c r="I35" s="80">
        <v>6.74</v>
      </c>
      <c r="J35" s="80">
        <v>2.84</v>
      </c>
      <c r="K35" s="80" t="s">
        <v>546</v>
      </c>
      <c r="L35" s="80">
        <v>0.66</v>
      </c>
      <c r="M35" s="80" t="s">
        <v>546</v>
      </c>
      <c r="N35" s="80">
        <v>1</v>
      </c>
      <c r="O35" s="80">
        <v>0.68</v>
      </c>
      <c r="P35" s="79"/>
      <c r="R35" s="21">
        <f t="shared" si="1"/>
        <v>50.040000000000006</v>
      </c>
      <c r="S35" s="21">
        <v>20.34</v>
      </c>
      <c r="T35" s="21">
        <v>16.510000000000002</v>
      </c>
      <c r="U35" s="21">
        <v>5.55</v>
      </c>
      <c r="V35" s="21">
        <v>0</v>
      </c>
      <c r="W35" s="21">
        <v>2.0299999999999998</v>
      </c>
      <c r="X35" s="21">
        <v>0</v>
      </c>
      <c r="Y35" s="21">
        <v>0.95</v>
      </c>
      <c r="Z35" s="21">
        <v>4.66</v>
      </c>
      <c r="AA35" s="21">
        <f t="shared" si="2"/>
        <v>13.190000000000005</v>
      </c>
    </row>
    <row r="36" spans="1:27" ht="15.75">
      <c r="A36" s="66" t="s">
        <v>367</v>
      </c>
      <c r="B36" s="19"/>
      <c r="C36" s="18"/>
      <c r="D36" s="20"/>
      <c r="E36" s="74" t="s">
        <v>287</v>
      </c>
      <c r="F36" s="74" t="s">
        <v>287</v>
      </c>
      <c r="G36" s="80">
        <v>12.093400000000001</v>
      </c>
      <c r="H36" s="80">
        <v>5.0999999999999996</v>
      </c>
      <c r="I36" s="80">
        <v>4.2839</v>
      </c>
      <c r="J36" s="80">
        <v>0.81759999999999999</v>
      </c>
      <c r="K36" s="80">
        <v>0</v>
      </c>
      <c r="L36" s="80">
        <v>0.74329999999999996</v>
      </c>
      <c r="M36" s="80">
        <v>0</v>
      </c>
      <c r="N36" s="80">
        <v>0.40539999999999998</v>
      </c>
      <c r="O36" s="80">
        <v>0.74319999999999997</v>
      </c>
      <c r="P36" s="79"/>
      <c r="R36" s="21">
        <f t="shared" si="1"/>
        <v>22.07</v>
      </c>
      <c r="S36" s="21">
        <v>8.6999999999999993</v>
      </c>
      <c r="T36" s="21">
        <v>9.01</v>
      </c>
      <c r="U36" s="21">
        <v>2</v>
      </c>
      <c r="V36" s="21">
        <v>0</v>
      </c>
      <c r="W36" s="21">
        <v>0.48</v>
      </c>
      <c r="X36" s="21">
        <v>0</v>
      </c>
      <c r="Y36" s="21">
        <v>1</v>
      </c>
      <c r="Z36" s="21">
        <v>0.88</v>
      </c>
      <c r="AA36" s="21">
        <f t="shared" si="2"/>
        <v>4.3600000000000012</v>
      </c>
    </row>
    <row r="37" spans="1:27" ht="15.75">
      <c r="A37" s="66" t="s">
        <v>72</v>
      </c>
      <c r="B37" s="19"/>
      <c r="C37" s="18"/>
      <c r="D37" s="20"/>
      <c r="E37" s="74" t="s">
        <v>287</v>
      </c>
      <c r="F37" s="74" t="s">
        <v>287</v>
      </c>
      <c r="G37" s="83">
        <v>36.980300000000007</v>
      </c>
      <c r="H37" s="84">
        <v>14.46</v>
      </c>
      <c r="I37" s="84">
        <v>15.89</v>
      </c>
      <c r="J37" s="84">
        <v>3.91</v>
      </c>
      <c r="K37" s="84">
        <v>0</v>
      </c>
      <c r="L37" s="84">
        <v>0.27029999999999998</v>
      </c>
      <c r="M37" s="84">
        <v>0</v>
      </c>
      <c r="N37" s="84">
        <v>1</v>
      </c>
      <c r="O37" s="84">
        <v>1.45</v>
      </c>
      <c r="P37" s="79"/>
      <c r="R37" s="21">
        <f t="shared" si="1"/>
        <v>44.89</v>
      </c>
      <c r="S37" s="21">
        <v>18.600000000000001</v>
      </c>
      <c r="T37" s="21">
        <v>20.82</v>
      </c>
      <c r="U37" s="21">
        <f>1.45+3.02</f>
        <v>4.47</v>
      </c>
      <c r="V37" s="21">
        <v>0</v>
      </c>
      <c r="W37" s="21">
        <v>0</v>
      </c>
      <c r="X37" s="21">
        <v>0</v>
      </c>
      <c r="Y37" s="21">
        <v>1</v>
      </c>
      <c r="Z37" s="21">
        <v>0</v>
      </c>
      <c r="AA37" s="21">
        <f t="shared" si="2"/>
        <v>5.4699999999999989</v>
      </c>
    </row>
    <row r="38" spans="1:27" ht="15.75">
      <c r="A38" s="66" t="s">
        <v>378</v>
      </c>
      <c r="B38" s="19"/>
      <c r="C38" s="18"/>
      <c r="D38" s="20"/>
      <c r="E38" s="74" t="s">
        <v>287</v>
      </c>
      <c r="F38" s="74" t="s">
        <v>287</v>
      </c>
      <c r="G38" s="80">
        <v>21.493199999999998</v>
      </c>
      <c r="H38" s="80">
        <v>6.2</v>
      </c>
      <c r="I38" s="80">
        <v>11.919</v>
      </c>
      <c r="J38" s="80">
        <v>1.2459</v>
      </c>
      <c r="K38" s="80">
        <v>0</v>
      </c>
      <c r="L38" s="80">
        <v>0.81079999999999997</v>
      </c>
      <c r="M38" s="80">
        <v>0.1351</v>
      </c>
      <c r="N38" s="80">
        <v>0.70950000000000002</v>
      </c>
      <c r="O38" s="80">
        <v>0.47289999999999999</v>
      </c>
      <c r="P38" s="79"/>
      <c r="R38" s="21">
        <f t="shared" si="1"/>
        <v>27.38</v>
      </c>
      <c r="S38" s="21">
        <v>12.44</v>
      </c>
      <c r="T38" s="21">
        <v>8.16</v>
      </c>
      <c r="U38" s="21">
        <v>1.95</v>
      </c>
      <c r="V38" s="21">
        <v>0</v>
      </c>
      <c r="W38" s="21">
        <v>1.1200000000000001</v>
      </c>
      <c r="X38" s="21">
        <v>1.81</v>
      </c>
      <c r="Y38" s="21">
        <v>0.95</v>
      </c>
      <c r="Z38" s="21">
        <v>0.95</v>
      </c>
      <c r="AA38" s="21">
        <f t="shared" si="2"/>
        <v>6.7799999999999994</v>
      </c>
    </row>
    <row r="39" spans="1:27" ht="15.75">
      <c r="A39" s="66" t="s">
        <v>381</v>
      </c>
      <c r="B39" s="19"/>
      <c r="C39" s="18"/>
      <c r="D39" s="20"/>
      <c r="E39" s="74" t="s">
        <v>287</v>
      </c>
      <c r="F39" s="74" t="s">
        <v>287</v>
      </c>
      <c r="G39" s="80">
        <v>34.729099999999995</v>
      </c>
      <c r="H39" s="80">
        <v>15.9</v>
      </c>
      <c r="I39" s="80">
        <v>13.634</v>
      </c>
      <c r="J39" s="80">
        <v>3</v>
      </c>
      <c r="K39" s="80"/>
      <c r="L39" s="80">
        <v>1.4864999999999999</v>
      </c>
      <c r="M39" s="80"/>
      <c r="N39" s="80"/>
      <c r="O39" s="80">
        <v>0.70860000000000001</v>
      </c>
      <c r="P39" s="79"/>
      <c r="R39" s="21">
        <f t="shared" si="1"/>
        <v>22.59</v>
      </c>
      <c r="S39" s="21">
        <v>11.4</v>
      </c>
      <c r="T39" s="21">
        <v>6.73</v>
      </c>
      <c r="U39" s="21">
        <v>2.0099999999999998</v>
      </c>
      <c r="V39" s="21">
        <v>0</v>
      </c>
      <c r="W39" s="21">
        <v>0.32</v>
      </c>
      <c r="X39" s="21">
        <v>0</v>
      </c>
      <c r="Y39" s="21">
        <v>0.68</v>
      </c>
      <c r="Z39" s="21">
        <v>1.45</v>
      </c>
      <c r="AA39" s="21">
        <f t="shared" si="2"/>
        <v>4.4599999999999991</v>
      </c>
    </row>
    <row r="40" spans="1:27" ht="15.75">
      <c r="A40" s="66" t="s">
        <v>384</v>
      </c>
      <c r="B40" s="19"/>
      <c r="C40" s="18"/>
      <c r="D40" s="20"/>
      <c r="E40" s="74" t="s">
        <v>287</v>
      </c>
      <c r="F40" s="74" t="s">
        <v>287</v>
      </c>
      <c r="G40" s="85">
        <v>47.598100000000002</v>
      </c>
      <c r="H40" s="86">
        <v>19.059999999999999</v>
      </c>
      <c r="I40" s="86">
        <v>17.977</v>
      </c>
      <c r="J40" s="86">
        <v>4.7704000000000004</v>
      </c>
      <c r="K40" s="86">
        <v>0</v>
      </c>
      <c r="L40" s="86">
        <v>1.8919999999999999</v>
      </c>
      <c r="M40" s="86">
        <v>0</v>
      </c>
      <c r="N40" s="86">
        <v>0.89190000000000003</v>
      </c>
      <c r="O40" s="86">
        <v>3.0068000000000001</v>
      </c>
      <c r="P40" s="79"/>
      <c r="R40" s="21">
        <f t="shared" si="1"/>
        <v>16.650000000000002</v>
      </c>
      <c r="S40" s="21">
        <v>8.1999999999999993</v>
      </c>
      <c r="T40" s="21">
        <v>6.62</v>
      </c>
      <c r="U40" s="21">
        <v>0.88</v>
      </c>
      <c r="V40" s="21">
        <v>0</v>
      </c>
      <c r="W40" s="21">
        <v>0</v>
      </c>
      <c r="X40" s="21">
        <v>0</v>
      </c>
      <c r="Y40" s="21">
        <v>0</v>
      </c>
      <c r="Z40" s="21">
        <v>0.95</v>
      </c>
      <c r="AA40" s="21">
        <f t="shared" si="2"/>
        <v>1.8300000000000027</v>
      </c>
    </row>
    <row r="41" spans="1:27" ht="15.75">
      <c r="A41" s="66" t="s">
        <v>387</v>
      </c>
      <c r="B41" s="19"/>
      <c r="C41" s="18"/>
      <c r="D41" s="20"/>
      <c r="E41" s="74" t="s">
        <v>287</v>
      </c>
      <c r="F41" s="74" t="s">
        <v>287</v>
      </c>
      <c r="G41" s="80">
        <v>23.054100000000002</v>
      </c>
      <c r="H41" s="80">
        <v>8</v>
      </c>
      <c r="I41" s="80">
        <v>10.0677</v>
      </c>
      <c r="J41" s="80">
        <v>3.1621000000000001</v>
      </c>
      <c r="K41" s="80">
        <v>0</v>
      </c>
      <c r="L41" s="80">
        <v>0.37159999999999999</v>
      </c>
      <c r="M41" s="80">
        <v>0</v>
      </c>
      <c r="N41" s="80">
        <v>0.91890000000000005</v>
      </c>
      <c r="O41" s="80">
        <v>0.53380000000000005</v>
      </c>
      <c r="P41" s="79"/>
      <c r="R41" s="21">
        <f t="shared" si="1"/>
        <v>23.869999999999997</v>
      </c>
      <c r="S41" s="21">
        <v>8.86</v>
      </c>
      <c r="T41" s="21">
        <v>10.28</v>
      </c>
      <c r="U41" s="21">
        <v>2.81</v>
      </c>
      <c r="V41" s="21">
        <v>0</v>
      </c>
      <c r="W41" s="21">
        <v>0.68</v>
      </c>
      <c r="X41" s="21">
        <v>0.24</v>
      </c>
      <c r="Y41" s="21">
        <v>1</v>
      </c>
      <c r="Z41" s="21">
        <v>0</v>
      </c>
      <c r="AA41" s="21">
        <f t="shared" si="2"/>
        <v>4.7299999999999986</v>
      </c>
    </row>
    <row r="42" spans="1:27" ht="15.75">
      <c r="A42" s="66" t="s">
        <v>390</v>
      </c>
      <c r="B42" s="19"/>
      <c r="C42" s="18"/>
      <c r="D42" s="20"/>
      <c r="E42" s="74" t="s">
        <v>287</v>
      </c>
      <c r="F42" s="74" t="s">
        <v>287</v>
      </c>
      <c r="G42" s="80">
        <v>38.36119999999999</v>
      </c>
      <c r="H42" s="80">
        <v>19.399999999999999</v>
      </c>
      <c r="I42" s="80">
        <v>13.65</v>
      </c>
      <c r="J42" s="80">
        <v>3.23</v>
      </c>
      <c r="K42" s="80">
        <v>0</v>
      </c>
      <c r="L42" s="80">
        <v>1.2162999999999999</v>
      </c>
      <c r="M42" s="80"/>
      <c r="N42" s="80">
        <v>0.8649</v>
      </c>
      <c r="O42" s="80"/>
      <c r="P42" s="79"/>
      <c r="R42" s="21">
        <f t="shared" si="1"/>
        <v>18.779999999999998</v>
      </c>
      <c r="S42" s="21">
        <v>8.6</v>
      </c>
      <c r="T42" s="21">
        <v>5.55</v>
      </c>
      <c r="U42" s="21">
        <v>1.1100000000000001</v>
      </c>
      <c r="V42" s="21">
        <v>1.1599999999999999</v>
      </c>
      <c r="W42" s="21">
        <v>0.81</v>
      </c>
      <c r="X42" s="21">
        <v>0</v>
      </c>
      <c r="Y42" s="21">
        <v>0.18</v>
      </c>
      <c r="Z42" s="21">
        <v>1.37</v>
      </c>
      <c r="AA42" s="21">
        <f t="shared" si="2"/>
        <v>4.6299999999999981</v>
      </c>
    </row>
    <row r="43" spans="1:27" ht="15.75">
      <c r="A43" s="66" t="s">
        <v>393</v>
      </c>
      <c r="B43" s="19"/>
      <c r="C43" s="18"/>
      <c r="D43" s="20"/>
      <c r="E43" s="74" t="s">
        <v>287</v>
      </c>
      <c r="F43" s="74" t="s">
        <v>287</v>
      </c>
      <c r="G43" s="87">
        <v>26.158999999999995</v>
      </c>
      <c r="H43" s="82">
        <v>14</v>
      </c>
      <c r="I43" s="82">
        <v>7.0763999999999996</v>
      </c>
      <c r="J43" s="82">
        <v>2.3529</v>
      </c>
      <c r="K43" s="82"/>
      <c r="L43" s="82"/>
      <c r="M43" s="82"/>
      <c r="N43" s="82">
        <v>0.67569999999999997</v>
      </c>
      <c r="O43" s="82">
        <v>2.0539999999999998</v>
      </c>
      <c r="P43" s="79"/>
      <c r="R43" s="21">
        <f t="shared" si="1"/>
        <v>35.800000000000004</v>
      </c>
      <c r="S43" s="21">
        <v>11.12</v>
      </c>
      <c r="T43" s="21">
        <v>21.94</v>
      </c>
      <c r="U43" s="21">
        <v>1.91</v>
      </c>
      <c r="V43" s="21">
        <v>0</v>
      </c>
      <c r="W43" s="21">
        <v>0.34</v>
      </c>
      <c r="X43" s="21">
        <v>0</v>
      </c>
      <c r="Y43" s="21">
        <v>0.49</v>
      </c>
      <c r="Z43" s="21">
        <v>0</v>
      </c>
      <c r="AA43" s="21">
        <f t="shared" si="2"/>
        <v>2.7400000000000055</v>
      </c>
    </row>
    <row r="44" spans="1:27" ht="15.75">
      <c r="A44" s="66" t="s">
        <v>396</v>
      </c>
      <c r="B44" s="19"/>
      <c r="C44" s="18"/>
      <c r="D44" s="20"/>
      <c r="E44" s="74" t="s">
        <v>287</v>
      </c>
      <c r="F44" s="74" t="s">
        <v>287</v>
      </c>
      <c r="G44" s="80">
        <v>14.8</v>
      </c>
      <c r="H44" s="80">
        <v>6</v>
      </c>
      <c r="I44" s="80">
        <v>5.1100000000000003</v>
      </c>
      <c r="J44" s="80">
        <v>0.97</v>
      </c>
      <c r="K44" s="80">
        <v>0</v>
      </c>
      <c r="L44" s="80">
        <v>0.75</v>
      </c>
      <c r="M44" s="80">
        <v>0</v>
      </c>
      <c r="N44" s="80">
        <v>1</v>
      </c>
      <c r="O44" s="80">
        <v>0.97</v>
      </c>
      <c r="P44" s="79"/>
      <c r="R44" s="21">
        <f t="shared" si="1"/>
        <v>79.22999999999999</v>
      </c>
      <c r="S44" s="21">
        <v>29.7</v>
      </c>
      <c r="T44" s="21">
        <v>37.72</v>
      </c>
      <c r="U44" s="21">
        <v>4.93</v>
      </c>
      <c r="V44" s="21">
        <v>0</v>
      </c>
      <c r="W44" s="21">
        <v>2.97</v>
      </c>
      <c r="X44" s="21">
        <v>2.69</v>
      </c>
      <c r="Y44" s="21">
        <v>1.22</v>
      </c>
      <c r="Z44" s="21">
        <v>0</v>
      </c>
      <c r="AA44" s="21">
        <f t="shared" si="2"/>
        <v>11.809999999999988</v>
      </c>
    </row>
    <row r="45" spans="1:27" ht="15.75">
      <c r="A45" s="66" t="s">
        <v>399</v>
      </c>
      <c r="B45" s="19"/>
      <c r="C45" s="18"/>
      <c r="D45" s="20"/>
      <c r="E45" s="74" t="s">
        <v>287</v>
      </c>
      <c r="F45" s="74" t="s">
        <v>287</v>
      </c>
      <c r="G45" s="83">
        <v>26.297499999999999</v>
      </c>
      <c r="H45" s="84">
        <v>13.4</v>
      </c>
      <c r="I45" s="84">
        <v>5.74</v>
      </c>
      <c r="J45" s="84">
        <v>2.7791999999999999</v>
      </c>
      <c r="K45" s="84">
        <v>0</v>
      </c>
      <c r="L45" s="84">
        <v>1.0135000000000001</v>
      </c>
      <c r="M45" s="84">
        <v>1.6757</v>
      </c>
      <c r="N45" s="84">
        <v>0.94589999999999996</v>
      </c>
      <c r="O45" s="84">
        <v>0.74319999999999997</v>
      </c>
      <c r="P45" s="79"/>
      <c r="R45" s="21">
        <f t="shared" si="1"/>
        <v>18.269999999999996</v>
      </c>
      <c r="S45" s="21">
        <v>6.08</v>
      </c>
      <c r="T45" s="21">
        <v>8.76</v>
      </c>
      <c r="U45" s="21">
        <v>1.74</v>
      </c>
      <c r="V45" s="21">
        <v>0</v>
      </c>
      <c r="W45" s="21">
        <v>0.24</v>
      </c>
      <c r="X45" s="21">
        <v>0</v>
      </c>
      <c r="Y45" s="21">
        <v>0.74</v>
      </c>
      <c r="Z45" s="21">
        <v>0.71</v>
      </c>
      <c r="AA45" s="21">
        <f t="shared" si="2"/>
        <v>3.4299999999999962</v>
      </c>
    </row>
    <row r="46" spans="1:27" ht="15.75">
      <c r="A46" s="66" t="s">
        <v>402</v>
      </c>
      <c r="B46" s="19"/>
      <c r="C46" s="18"/>
      <c r="D46" s="20"/>
      <c r="E46" s="74" t="s">
        <v>287</v>
      </c>
      <c r="F46" s="74" t="s">
        <v>287</v>
      </c>
      <c r="G46" s="81">
        <v>32.64</v>
      </c>
      <c r="H46" s="82">
        <v>17.600000000000001</v>
      </c>
      <c r="I46" s="82">
        <v>8.9600000000000009</v>
      </c>
      <c r="J46" s="82" t="s">
        <v>576</v>
      </c>
      <c r="K46" s="82">
        <v>2.58</v>
      </c>
      <c r="L46" s="82">
        <v>1.69</v>
      </c>
      <c r="M46" s="82" t="s">
        <v>576</v>
      </c>
      <c r="N46" s="82">
        <v>1.81</v>
      </c>
      <c r="O46" s="82" t="s">
        <v>576</v>
      </c>
      <c r="P46" s="79"/>
      <c r="R46" s="21">
        <f t="shared" si="1"/>
        <v>19.639999999999997</v>
      </c>
      <c r="S46" s="21">
        <v>7</v>
      </c>
      <c r="T46" s="21">
        <v>8.23</v>
      </c>
      <c r="U46" s="21">
        <v>2.0499999999999998</v>
      </c>
      <c r="V46" s="21">
        <v>0</v>
      </c>
      <c r="W46" s="21">
        <v>0.81</v>
      </c>
      <c r="X46" s="21">
        <v>0</v>
      </c>
      <c r="Y46" s="21">
        <v>0.81</v>
      </c>
      <c r="Z46" s="21">
        <v>0.74</v>
      </c>
      <c r="AA46" s="21">
        <f t="shared" si="2"/>
        <v>4.4099999999999966</v>
      </c>
    </row>
    <row r="47" spans="1:27" ht="15.75">
      <c r="A47" s="66" t="s">
        <v>405</v>
      </c>
      <c r="B47" s="19"/>
      <c r="C47" s="18"/>
      <c r="D47" s="20"/>
      <c r="E47" s="74" t="s">
        <v>287</v>
      </c>
      <c r="F47" s="74" t="s">
        <v>287</v>
      </c>
      <c r="G47" s="81">
        <v>18.654600000000002</v>
      </c>
      <c r="H47" s="82">
        <v>10</v>
      </c>
      <c r="I47" s="82">
        <v>5.1100000000000003</v>
      </c>
      <c r="J47" s="82">
        <v>1.8918999999999999</v>
      </c>
      <c r="K47" s="82"/>
      <c r="L47" s="82">
        <v>0.33779999999999999</v>
      </c>
      <c r="M47" s="82"/>
      <c r="N47" s="82">
        <v>0.74319999999999997</v>
      </c>
      <c r="O47" s="82">
        <v>0.57169999999999999</v>
      </c>
      <c r="P47" s="79"/>
      <c r="R47" s="21">
        <f t="shared" si="1"/>
        <v>141.47999999999999</v>
      </c>
      <c r="S47" s="21">
        <v>80.599999999999994</v>
      </c>
      <c r="T47" s="29">
        <v>23.39</v>
      </c>
      <c r="U47" s="21">
        <v>7.08</v>
      </c>
      <c r="V47" s="21">
        <v>18.059999999999999</v>
      </c>
      <c r="W47" s="21">
        <v>0</v>
      </c>
      <c r="X47" s="21">
        <v>7.98</v>
      </c>
      <c r="Y47" s="21">
        <v>4.37</v>
      </c>
      <c r="Z47" s="21">
        <v>0</v>
      </c>
      <c r="AA47" s="21">
        <f t="shared" si="2"/>
        <v>37.489999999999995</v>
      </c>
    </row>
    <row r="48" spans="1:27" ht="15.75">
      <c r="A48" s="66" t="s">
        <v>98</v>
      </c>
      <c r="B48" s="19"/>
      <c r="C48" s="18"/>
      <c r="D48" s="20"/>
      <c r="E48" s="74" t="s">
        <v>287</v>
      </c>
      <c r="F48" s="74" t="s">
        <v>287</v>
      </c>
      <c r="G48" s="80">
        <v>11.74</v>
      </c>
      <c r="H48" s="80">
        <v>4.2</v>
      </c>
      <c r="I48" s="80">
        <v>4.29</v>
      </c>
      <c r="J48" s="80">
        <v>1.55</v>
      </c>
      <c r="K48" s="80">
        <v>0</v>
      </c>
      <c r="L48" s="80">
        <v>0</v>
      </c>
      <c r="M48" s="80">
        <v>0</v>
      </c>
      <c r="N48" s="80">
        <v>1</v>
      </c>
      <c r="O48" s="80">
        <v>0.7</v>
      </c>
      <c r="P48" s="79"/>
      <c r="R48" s="21">
        <f t="shared" si="1"/>
        <v>51.32</v>
      </c>
      <c r="S48" s="21">
        <v>22.6</v>
      </c>
      <c r="T48" s="21">
        <v>22.34</v>
      </c>
      <c r="U48" s="21">
        <v>1.95</v>
      </c>
      <c r="V48" s="21">
        <v>0</v>
      </c>
      <c r="W48" s="21">
        <v>1.05</v>
      </c>
      <c r="X48" s="21">
        <v>2</v>
      </c>
      <c r="Y48" s="21">
        <v>1.38</v>
      </c>
      <c r="Z48" s="21">
        <v>0</v>
      </c>
      <c r="AA48" s="21">
        <f t="shared" si="2"/>
        <v>6.379999999999999</v>
      </c>
    </row>
    <row r="49" spans="1:27" ht="15.75">
      <c r="A49" s="66" t="s">
        <v>410</v>
      </c>
      <c r="B49" s="19"/>
      <c r="C49" s="18"/>
      <c r="D49" s="20"/>
      <c r="E49" s="74" t="s">
        <v>287</v>
      </c>
      <c r="F49" s="74" t="s">
        <v>287</v>
      </c>
      <c r="G49" s="81">
        <v>23.9465</v>
      </c>
      <c r="H49" s="82">
        <v>9.3000000000000007</v>
      </c>
      <c r="I49" s="82">
        <v>9.8019999999999996</v>
      </c>
      <c r="J49" s="82">
        <v>2.9931000000000001</v>
      </c>
      <c r="K49" s="82">
        <v>0</v>
      </c>
      <c r="L49" s="82">
        <v>0.68920000000000003</v>
      </c>
      <c r="M49" s="82">
        <v>0</v>
      </c>
      <c r="N49" s="82">
        <v>1</v>
      </c>
      <c r="O49" s="82">
        <v>0.16220000000000001</v>
      </c>
      <c r="P49" s="79"/>
      <c r="R49" s="21">
        <f t="shared" si="1"/>
        <v>28</v>
      </c>
      <c r="S49" s="21">
        <v>12.32</v>
      </c>
      <c r="T49" s="21">
        <v>10.79</v>
      </c>
      <c r="U49" s="21">
        <v>2.21</v>
      </c>
      <c r="V49" s="21">
        <v>0</v>
      </c>
      <c r="W49" s="21">
        <v>1.1499999999999999</v>
      </c>
      <c r="X49" s="21">
        <v>0</v>
      </c>
      <c r="Y49" s="21">
        <v>0.61</v>
      </c>
      <c r="Z49" s="21">
        <v>0.92</v>
      </c>
      <c r="AA49" s="21">
        <f t="shared" si="2"/>
        <v>4.8900000000000006</v>
      </c>
    </row>
    <row r="50" spans="1:27" ht="15.75">
      <c r="A50" s="66" t="s">
        <v>209</v>
      </c>
      <c r="B50" s="19"/>
      <c r="C50" s="18"/>
      <c r="D50" s="20"/>
      <c r="E50" s="74" t="s">
        <v>287</v>
      </c>
      <c r="F50" s="74" t="s">
        <v>287</v>
      </c>
      <c r="G50" s="81">
        <v>9.5704000000000011</v>
      </c>
      <c r="H50" s="82">
        <v>1.8</v>
      </c>
      <c r="I50" s="82">
        <v>6.5136000000000003</v>
      </c>
      <c r="J50" s="82">
        <v>1.2567999999999999</v>
      </c>
      <c r="K50" s="80"/>
      <c r="L50" s="80"/>
      <c r="M50" s="80"/>
      <c r="N50" s="80"/>
      <c r="O50" s="80"/>
      <c r="P50" s="79"/>
      <c r="R50" s="21">
        <f t="shared" si="1"/>
        <v>45.870000000000005</v>
      </c>
      <c r="S50" s="21">
        <v>18.260000000000002</v>
      </c>
      <c r="T50" s="21">
        <v>20.78</v>
      </c>
      <c r="U50" s="21">
        <v>4.6100000000000003</v>
      </c>
      <c r="V50" s="21">
        <v>0</v>
      </c>
      <c r="W50" s="21">
        <v>0.41</v>
      </c>
      <c r="X50" s="21">
        <v>0</v>
      </c>
      <c r="Y50" s="21">
        <v>1</v>
      </c>
      <c r="Z50" s="21">
        <v>0.81</v>
      </c>
      <c r="AA50" s="21">
        <f t="shared" si="2"/>
        <v>6.8300000000000018</v>
      </c>
    </row>
    <row r="51" spans="1:27" ht="15.75">
      <c r="A51" s="66" t="s">
        <v>417</v>
      </c>
      <c r="B51" s="19"/>
      <c r="C51" s="18"/>
      <c r="D51" s="20"/>
      <c r="E51" s="74" t="s">
        <v>287</v>
      </c>
      <c r="F51" s="74" t="s">
        <v>287</v>
      </c>
      <c r="G51" s="88">
        <v>37.47</v>
      </c>
      <c r="H51" s="88">
        <v>17.61</v>
      </c>
      <c r="I51" s="88">
        <v>13.5</v>
      </c>
      <c r="J51" s="88">
        <v>3.27</v>
      </c>
      <c r="K51" s="88">
        <v>0</v>
      </c>
      <c r="L51" s="88">
        <v>0</v>
      </c>
      <c r="M51" s="88">
        <v>0</v>
      </c>
      <c r="N51" s="88">
        <v>1</v>
      </c>
      <c r="O51" s="88">
        <v>2.09</v>
      </c>
      <c r="P51" s="79"/>
      <c r="R51" s="21">
        <f t="shared" si="1"/>
        <v>44.42</v>
      </c>
      <c r="S51" s="21">
        <v>16.48</v>
      </c>
      <c r="T51" s="21">
        <v>21.07</v>
      </c>
      <c r="U51" s="21">
        <v>1.88</v>
      </c>
      <c r="V51" s="21">
        <v>0</v>
      </c>
      <c r="W51" s="21">
        <v>1.75</v>
      </c>
      <c r="X51" s="21">
        <v>0</v>
      </c>
      <c r="Y51" s="21">
        <v>1</v>
      </c>
      <c r="Z51" s="21">
        <v>2.2400000000000002</v>
      </c>
      <c r="AA51" s="21">
        <f t="shared" si="2"/>
        <v>6.870000000000001</v>
      </c>
    </row>
    <row r="52" spans="1:27" ht="15.75">
      <c r="A52" s="66" t="s">
        <v>420</v>
      </c>
      <c r="B52" s="19"/>
      <c r="C52" s="18"/>
      <c r="D52" s="20"/>
      <c r="E52" s="74" t="s">
        <v>287</v>
      </c>
      <c r="F52" s="74" t="s">
        <v>287</v>
      </c>
      <c r="G52" s="89">
        <v>26.560000000000002</v>
      </c>
      <c r="H52" s="89">
        <v>8.64</v>
      </c>
      <c r="I52" s="89">
        <v>12.32</v>
      </c>
      <c r="J52" s="89">
        <v>2.09</v>
      </c>
      <c r="K52" s="89"/>
      <c r="L52" s="89">
        <v>0</v>
      </c>
      <c r="M52" s="89">
        <v>0</v>
      </c>
      <c r="N52" s="89">
        <v>0.56999999999999995</v>
      </c>
      <c r="O52" s="89">
        <v>2.94</v>
      </c>
      <c r="P52" s="79"/>
      <c r="R52" s="21">
        <f t="shared" si="1"/>
        <v>20.089999999999996</v>
      </c>
      <c r="S52" s="21">
        <v>9.6</v>
      </c>
      <c r="T52" s="21">
        <v>6.8</v>
      </c>
      <c r="U52" s="21">
        <v>2.15</v>
      </c>
      <c r="V52" s="21">
        <v>0</v>
      </c>
      <c r="W52" s="21">
        <v>0</v>
      </c>
      <c r="X52" s="21">
        <v>0</v>
      </c>
      <c r="Y52" s="21">
        <v>1</v>
      </c>
      <c r="Z52" s="21">
        <v>0.54</v>
      </c>
      <c r="AA52" s="21">
        <f t="shared" si="2"/>
        <v>3.6899999999999968</v>
      </c>
    </row>
    <row r="53" spans="1:27" ht="15.75">
      <c r="A53" s="66" t="s">
        <v>220</v>
      </c>
      <c r="B53" s="19"/>
      <c r="C53" s="18"/>
      <c r="D53" s="20"/>
      <c r="E53" s="74" t="s">
        <v>287</v>
      </c>
      <c r="F53" s="74" t="s">
        <v>287</v>
      </c>
      <c r="G53" s="90">
        <v>3.7431999999999999</v>
      </c>
      <c r="H53" s="90">
        <v>1</v>
      </c>
      <c r="I53" s="90">
        <v>2.3378000000000001</v>
      </c>
      <c r="J53" s="90">
        <v>0.40539999999999998</v>
      </c>
      <c r="K53" s="90"/>
      <c r="L53" s="90">
        <v>0</v>
      </c>
      <c r="M53" s="90">
        <v>0</v>
      </c>
      <c r="N53" s="90">
        <v>0</v>
      </c>
      <c r="O53" s="90">
        <v>0</v>
      </c>
      <c r="P53" s="79"/>
      <c r="Q53" s="72"/>
      <c r="R53" s="21">
        <f t="shared" si="1"/>
        <v>251.75000000000003</v>
      </c>
      <c r="S53" s="21">
        <v>125.93</v>
      </c>
      <c r="T53" s="21">
        <v>44.04</v>
      </c>
      <c r="U53" s="21">
        <v>47.58</v>
      </c>
      <c r="V53" s="21">
        <v>0</v>
      </c>
      <c r="W53" s="21">
        <v>12.18</v>
      </c>
      <c r="X53" s="21">
        <v>13.61</v>
      </c>
      <c r="Y53" s="21">
        <v>8.41</v>
      </c>
      <c r="Z53" s="21">
        <v>0</v>
      </c>
      <c r="AA53" s="21">
        <f t="shared" si="2"/>
        <v>81.78000000000003</v>
      </c>
    </row>
    <row r="54" spans="1:27" ht="15.75">
      <c r="A54" s="66" t="s">
        <v>429</v>
      </c>
      <c r="B54" s="19"/>
      <c r="C54" s="18"/>
      <c r="D54" s="20"/>
      <c r="E54" s="74" t="s">
        <v>287</v>
      </c>
      <c r="F54" s="74" t="s">
        <v>287</v>
      </c>
      <c r="G54" s="80">
        <v>8.0499999999999989</v>
      </c>
      <c r="H54" s="80">
        <v>2.0699999999999998</v>
      </c>
      <c r="I54" s="80">
        <v>2.73</v>
      </c>
      <c r="J54" s="80">
        <v>2.0099999999999998</v>
      </c>
      <c r="K54" s="80">
        <v>0</v>
      </c>
      <c r="L54" s="80">
        <v>0</v>
      </c>
      <c r="M54" s="80">
        <v>0</v>
      </c>
      <c r="N54" s="80">
        <v>0.6</v>
      </c>
      <c r="O54" s="80">
        <v>0.64</v>
      </c>
      <c r="P54" s="79"/>
      <c r="R54" s="21">
        <f t="shared" si="1"/>
        <v>41.059999999999995</v>
      </c>
      <c r="S54" s="21">
        <v>18.260000000000002</v>
      </c>
      <c r="T54" s="21">
        <v>14.67</v>
      </c>
      <c r="U54" s="21">
        <v>4.9400000000000004</v>
      </c>
      <c r="V54" s="21">
        <v>0</v>
      </c>
      <c r="W54" s="21">
        <v>2.19</v>
      </c>
      <c r="X54" s="21">
        <v>0</v>
      </c>
      <c r="Y54" s="21">
        <v>1</v>
      </c>
      <c r="Z54" s="21">
        <v>0</v>
      </c>
      <c r="AA54" s="21">
        <f t="shared" si="2"/>
        <v>8.1299999999999937</v>
      </c>
    </row>
    <row r="55" spans="1:27" ht="15.75">
      <c r="A55" s="66" t="s">
        <v>120</v>
      </c>
      <c r="B55" s="19"/>
      <c r="C55" s="18"/>
      <c r="D55" s="20"/>
      <c r="E55" s="74" t="s">
        <v>287</v>
      </c>
      <c r="F55" s="74" t="s">
        <v>287</v>
      </c>
      <c r="G55" s="83">
        <v>78.11</v>
      </c>
      <c r="H55" s="84">
        <v>26.4</v>
      </c>
      <c r="I55" s="84">
        <v>39.1</v>
      </c>
      <c r="J55" s="84">
        <v>5</v>
      </c>
      <c r="K55" s="84">
        <v>0</v>
      </c>
      <c r="L55" s="84">
        <v>2.2200000000000002</v>
      </c>
      <c r="M55" s="84">
        <v>2.77</v>
      </c>
      <c r="N55" s="84">
        <v>2.62</v>
      </c>
      <c r="O55" s="84">
        <v>0</v>
      </c>
      <c r="P55" s="79"/>
      <c r="R55" s="21">
        <f t="shared" ref="R55:R86" si="4">SUM(S55:Z55)</f>
        <v>47.91</v>
      </c>
      <c r="S55" s="21">
        <v>24.8</v>
      </c>
      <c r="T55" s="21">
        <v>15.53</v>
      </c>
      <c r="U55" s="21">
        <v>2.61</v>
      </c>
      <c r="V55" s="21">
        <v>0</v>
      </c>
      <c r="W55" s="21">
        <v>1.62</v>
      </c>
      <c r="X55" s="21">
        <v>0</v>
      </c>
      <c r="Y55" s="21">
        <v>1</v>
      </c>
      <c r="Z55" s="21">
        <v>2.35</v>
      </c>
      <c r="AA55" s="21">
        <f t="shared" si="2"/>
        <v>7.5799999999999965</v>
      </c>
    </row>
    <row r="56" spans="1:27" ht="15.75">
      <c r="A56" s="66" t="s">
        <v>434</v>
      </c>
      <c r="B56" s="19"/>
      <c r="C56" s="18"/>
      <c r="D56" s="20"/>
      <c r="E56" s="74" t="s">
        <v>287</v>
      </c>
      <c r="F56" s="74" t="s">
        <v>287</v>
      </c>
      <c r="G56" s="80">
        <v>5.23</v>
      </c>
      <c r="H56" s="80">
        <v>2.04</v>
      </c>
      <c r="I56" s="80">
        <v>2.37</v>
      </c>
      <c r="J56" s="80">
        <v>0.36</v>
      </c>
      <c r="K56" s="80">
        <v>0</v>
      </c>
      <c r="L56" s="80">
        <v>0</v>
      </c>
      <c r="M56" s="80">
        <v>0</v>
      </c>
      <c r="N56" s="80">
        <v>0</v>
      </c>
      <c r="O56" s="80">
        <v>0.46</v>
      </c>
      <c r="P56" s="79"/>
      <c r="R56" s="21">
        <f t="shared" si="4"/>
        <v>29.44</v>
      </c>
      <c r="S56" s="21">
        <v>7</v>
      </c>
      <c r="T56" s="21">
        <v>16.03</v>
      </c>
      <c r="U56" s="21">
        <v>2.0699999999999998</v>
      </c>
      <c r="V56" s="21">
        <v>0</v>
      </c>
      <c r="W56" s="21">
        <v>1.55</v>
      </c>
      <c r="X56" s="21">
        <v>0.67</v>
      </c>
      <c r="Y56" s="21">
        <v>0.81</v>
      </c>
      <c r="Z56" s="21">
        <v>1.31</v>
      </c>
      <c r="AA56" s="21">
        <f t="shared" si="2"/>
        <v>6.41</v>
      </c>
    </row>
    <row r="57" spans="1:27" ht="15.75">
      <c r="A57" s="66" t="s">
        <v>437</v>
      </c>
      <c r="B57" s="19"/>
      <c r="C57" s="18"/>
      <c r="D57" s="20"/>
      <c r="E57" s="74" t="s">
        <v>287</v>
      </c>
      <c r="F57" s="74" t="s">
        <v>287</v>
      </c>
      <c r="G57" s="77">
        <f t="shared" ref="G57" si="5">SUM(H57:O57)</f>
        <v>27.629899999999999</v>
      </c>
      <c r="H57" s="78">
        <v>10.4</v>
      </c>
      <c r="I57" s="78">
        <v>12.337999999999999</v>
      </c>
      <c r="J57" s="78">
        <v>2.3647999999999998</v>
      </c>
      <c r="K57" s="78">
        <v>0</v>
      </c>
      <c r="L57" s="78">
        <v>0.54049999999999998</v>
      </c>
      <c r="M57" s="78">
        <v>0</v>
      </c>
      <c r="N57" s="78">
        <v>0.77029999999999998</v>
      </c>
      <c r="O57" s="78">
        <v>1.2162999999999999</v>
      </c>
      <c r="P57" s="79"/>
      <c r="R57" s="21">
        <f t="shared" si="4"/>
        <v>49.62</v>
      </c>
      <c r="S57" s="21">
        <v>19.5</v>
      </c>
      <c r="T57" s="21">
        <v>20.91</v>
      </c>
      <c r="U57" s="21">
        <v>3.01</v>
      </c>
      <c r="V57" s="21">
        <v>0</v>
      </c>
      <c r="W57" s="21">
        <v>2.6</v>
      </c>
      <c r="X57" s="21">
        <v>0</v>
      </c>
      <c r="Y57" s="21">
        <v>1</v>
      </c>
      <c r="Z57" s="21">
        <v>2.6</v>
      </c>
      <c r="AA57" s="21">
        <f t="shared" si="2"/>
        <v>9.2099999999999973</v>
      </c>
    </row>
    <row r="58" spans="1:27" ht="15.75">
      <c r="A58" s="66" t="s">
        <v>440</v>
      </c>
      <c r="B58" s="19"/>
      <c r="C58" s="18"/>
      <c r="D58" s="20"/>
      <c r="E58" s="74" t="s">
        <v>287</v>
      </c>
      <c r="F58" s="74" t="s">
        <v>287</v>
      </c>
      <c r="G58" s="80">
        <v>19.489999999999998</v>
      </c>
      <c r="H58" s="80">
        <v>3.68</v>
      </c>
      <c r="I58" s="80">
        <v>7.38</v>
      </c>
      <c r="J58" s="80">
        <v>5.67</v>
      </c>
      <c r="K58" s="80"/>
      <c r="L58" s="80">
        <v>0.34</v>
      </c>
      <c r="M58" s="80"/>
      <c r="N58" s="80">
        <v>1</v>
      </c>
      <c r="O58" s="80">
        <v>1.42</v>
      </c>
      <c r="P58" s="79"/>
      <c r="R58" s="21">
        <f t="shared" si="4"/>
        <v>43.84</v>
      </c>
      <c r="S58" s="21">
        <v>20.34</v>
      </c>
      <c r="T58" s="21">
        <v>13.81</v>
      </c>
      <c r="U58" s="21">
        <f>2.14+3.66</f>
        <v>5.8000000000000007</v>
      </c>
      <c r="V58" s="21">
        <v>0</v>
      </c>
      <c r="W58" s="21">
        <v>0.27</v>
      </c>
      <c r="X58" s="21">
        <v>0</v>
      </c>
      <c r="Y58" s="21">
        <v>1.54</v>
      </c>
      <c r="Z58" s="21">
        <v>2.08</v>
      </c>
      <c r="AA58" s="21">
        <f t="shared" si="2"/>
        <v>9.6900000000000031</v>
      </c>
    </row>
    <row r="59" spans="1:27" ht="15.75">
      <c r="A59" s="66" t="s">
        <v>443</v>
      </c>
      <c r="B59" s="19"/>
      <c r="C59" s="18"/>
      <c r="D59" s="20"/>
      <c r="E59" s="74" t="s">
        <v>287</v>
      </c>
      <c r="F59" s="74" t="s">
        <v>287</v>
      </c>
      <c r="G59" s="83">
        <v>65.240000000000009</v>
      </c>
      <c r="H59" s="84">
        <v>30.73</v>
      </c>
      <c r="I59" s="84">
        <v>26.78</v>
      </c>
      <c r="J59" s="84">
        <v>4.5</v>
      </c>
      <c r="K59" s="84"/>
      <c r="L59" s="84"/>
      <c r="M59" s="84"/>
      <c r="N59" s="84">
        <v>1.88</v>
      </c>
      <c r="O59" s="84">
        <v>1.35</v>
      </c>
      <c r="P59" s="79"/>
      <c r="R59" s="21">
        <f t="shared" si="4"/>
        <v>159.73000000000005</v>
      </c>
      <c r="S59" s="21">
        <v>35.78</v>
      </c>
      <c r="T59" s="21">
        <v>98.95</v>
      </c>
      <c r="U59" s="21">
        <v>9.9</v>
      </c>
      <c r="V59" s="21">
        <v>0</v>
      </c>
      <c r="W59" s="21">
        <v>0</v>
      </c>
      <c r="X59" s="21">
        <v>4.83</v>
      </c>
      <c r="Y59" s="21">
        <v>5.77</v>
      </c>
      <c r="Z59" s="21">
        <v>4.5</v>
      </c>
      <c r="AA59" s="21">
        <f t="shared" si="2"/>
        <v>25.000000000000043</v>
      </c>
    </row>
    <row r="60" spans="1:27" ht="15.75">
      <c r="A60" s="66" t="s">
        <v>449</v>
      </c>
      <c r="B60" s="19"/>
      <c r="C60" s="18"/>
      <c r="D60" s="20"/>
      <c r="E60" s="74" t="s">
        <v>287</v>
      </c>
      <c r="F60" s="20" t="s">
        <v>287</v>
      </c>
      <c r="G60" s="83">
        <v>11.724700000000002</v>
      </c>
      <c r="H60" s="84">
        <v>4.1399999999999997</v>
      </c>
      <c r="I60" s="84">
        <v>4.8017000000000003</v>
      </c>
      <c r="J60" s="84">
        <v>1.92</v>
      </c>
      <c r="K60" s="84"/>
      <c r="L60" s="84"/>
      <c r="M60" s="84"/>
      <c r="N60" s="84">
        <v>0.39</v>
      </c>
      <c r="O60" s="84">
        <v>0.47299999999999998</v>
      </c>
      <c r="P60" s="79"/>
      <c r="R60" s="21">
        <f t="shared" si="4"/>
        <v>120.42999999999999</v>
      </c>
      <c r="S60" s="21">
        <v>32.28</v>
      </c>
      <c r="T60" s="21">
        <v>70.55</v>
      </c>
      <c r="U60" s="21">
        <v>2.82</v>
      </c>
      <c r="V60" s="21">
        <v>6.97</v>
      </c>
      <c r="W60" s="21">
        <v>2.97</v>
      </c>
      <c r="X60" s="21">
        <v>3.03</v>
      </c>
      <c r="Y60" s="21">
        <v>1</v>
      </c>
      <c r="Z60" s="21">
        <v>0.81</v>
      </c>
      <c r="AA60" s="21">
        <f t="shared" si="2"/>
        <v>17.599999999999994</v>
      </c>
    </row>
    <row r="61" spans="1:27" ht="15.75">
      <c r="A61" s="66" t="s">
        <v>455</v>
      </c>
      <c r="B61" s="19"/>
      <c r="C61" s="18"/>
      <c r="D61" s="20"/>
      <c r="E61" s="74" t="s">
        <v>287</v>
      </c>
      <c r="F61" s="74" t="s">
        <v>287</v>
      </c>
      <c r="G61" s="81">
        <v>142.79</v>
      </c>
      <c r="H61" s="82">
        <v>79.5</v>
      </c>
      <c r="I61" s="82">
        <v>25.6</v>
      </c>
      <c r="J61" s="82"/>
      <c r="K61" s="82">
        <v>29.34</v>
      </c>
      <c r="L61" s="82">
        <v>0</v>
      </c>
      <c r="M61" s="82">
        <v>5.35</v>
      </c>
      <c r="N61" s="82">
        <v>3</v>
      </c>
      <c r="O61" s="82">
        <v>0</v>
      </c>
      <c r="P61" s="79"/>
      <c r="R61" s="21">
        <f t="shared" si="4"/>
        <v>155.07000000000002</v>
      </c>
      <c r="S61" s="21">
        <v>32.69</v>
      </c>
      <c r="T61" s="21">
        <v>101.05</v>
      </c>
      <c r="U61" s="21">
        <v>7.11</v>
      </c>
      <c r="V61" s="21">
        <v>6.72</v>
      </c>
      <c r="W61" s="21">
        <v>0</v>
      </c>
      <c r="X61" s="21">
        <v>3.42</v>
      </c>
      <c r="Y61" s="21">
        <v>3</v>
      </c>
      <c r="Z61" s="21">
        <v>1.08</v>
      </c>
      <c r="AA61" s="21">
        <f t="shared" si="2"/>
        <v>21.330000000000027</v>
      </c>
    </row>
    <row r="62" spans="1:27" ht="15.75">
      <c r="A62" s="66" t="s">
        <v>458</v>
      </c>
      <c r="B62" s="19"/>
      <c r="C62" s="18"/>
      <c r="D62" s="20"/>
      <c r="E62" s="74" t="s">
        <v>287</v>
      </c>
      <c r="F62" s="74" t="s">
        <v>287</v>
      </c>
      <c r="G62" s="80">
        <v>141.72999999999996</v>
      </c>
      <c r="H62" s="80">
        <v>32.200000000000003</v>
      </c>
      <c r="I62" s="80">
        <v>96.26</v>
      </c>
      <c r="J62" s="80">
        <v>4.79</v>
      </c>
      <c r="K62" s="80">
        <v>0</v>
      </c>
      <c r="L62" s="80">
        <v>1.89</v>
      </c>
      <c r="M62" s="80">
        <v>3.29</v>
      </c>
      <c r="N62" s="80">
        <v>3.07</v>
      </c>
      <c r="O62" s="80">
        <v>0.23</v>
      </c>
      <c r="P62" s="79"/>
      <c r="R62" s="21">
        <f t="shared" si="4"/>
        <v>33.239999999999995</v>
      </c>
      <c r="S62" s="21">
        <v>14.6</v>
      </c>
      <c r="T62" s="21">
        <v>12.45</v>
      </c>
      <c r="U62" s="21">
        <v>1.74</v>
      </c>
      <c r="V62" s="21">
        <v>0</v>
      </c>
      <c r="W62" s="21">
        <v>1.62</v>
      </c>
      <c r="X62" s="21">
        <v>0.44</v>
      </c>
      <c r="Y62" s="21">
        <v>1</v>
      </c>
      <c r="Z62" s="21">
        <v>1.39</v>
      </c>
      <c r="AA62" s="21">
        <f t="shared" si="2"/>
        <v>6.1899999999999942</v>
      </c>
    </row>
    <row r="63" spans="1:27" ht="15.75">
      <c r="A63" s="66" t="s">
        <v>461</v>
      </c>
      <c r="B63" s="19"/>
      <c r="C63" s="18"/>
      <c r="D63" s="20"/>
      <c r="E63" s="74" t="s">
        <v>287</v>
      </c>
      <c r="F63" s="74" t="s">
        <v>287</v>
      </c>
      <c r="G63" s="80">
        <v>59.575699999999998</v>
      </c>
      <c r="H63" s="80">
        <v>19.170000000000002</v>
      </c>
      <c r="I63" s="80">
        <v>26.864899999999999</v>
      </c>
      <c r="J63" s="80">
        <v>8.3972999999999995</v>
      </c>
      <c r="K63" s="80">
        <v>0</v>
      </c>
      <c r="L63" s="80">
        <v>0</v>
      </c>
      <c r="M63" s="80">
        <v>3.5811000000000002</v>
      </c>
      <c r="N63" s="80">
        <v>1.5624</v>
      </c>
      <c r="O63" s="80">
        <v>0</v>
      </c>
      <c r="P63" s="79"/>
      <c r="R63" s="21">
        <f t="shared" si="4"/>
        <v>55.77000000000001</v>
      </c>
      <c r="S63" s="21">
        <v>22.6</v>
      </c>
      <c r="T63" s="21">
        <v>16.04</v>
      </c>
      <c r="U63" s="21">
        <v>8.57</v>
      </c>
      <c r="V63" s="21">
        <v>0</v>
      </c>
      <c r="W63" s="21">
        <v>2.66</v>
      </c>
      <c r="X63" s="21">
        <v>1.49</v>
      </c>
      <c r="Y63" s="21">
        <v>2</v>
      </c>
      <c r="Z63" s="21">
        <v>2.41</v>
      </c>
      <c r="AA63" s="21">
        <f t="shared" si="2"/>
        <v>17.13000000000001</v>
      </c>
    </row>
    <row r="64" spans="1:27" ht="15.75">
      <c r="A64" s="66" t="s">
        <v>464</v>
      </c>
      <c r="B64" s="19"/>
      <c r="C64" s="18"/>
      <c r="D64" s="20"/>
      <c r="E64" s="74" t="s">
        <v>287</v>
      </c>
      <c r="F64" s="74" t="s">
        <v>287</v>
      </c>
      <c r="G64" s="91">
        <v>17.054099999999998</v>
      </c>
      <c r="H64" s="92">
        <v>8.5</v>
      </c>
      <c r="I64" s="92">
        <v>6.0675999999999997</v>
      </c>
      <c r="J64" s="92">
        <v>1.6757</v>
      </c>
      <c r="K64" s="92"/>
      <c r="L64" s="92">
        <v>0</v>
      </c>
      <c r="M64" s="92">
        <v>0</v>
      </c>
      <c r="N64" s="92">
        <v>0.81079999999999997</v>
      </c>
      <c r="O64" s="92">
        <v>0</v>
      </c>
      <c r="P64" s="79"/>
      <c r="R64" s="21">
        <f t="shared" si="4"/>
        <v>6.46</v>
      </c>
      <c r="S64" s="21">
        <v>2.6</v>
      </c>
      <c r="T64" s="21">
        <v>1.78</v>
      </c>
      <c r="U64" s="21"/>
      <c r="V64" s="21">
        <v>0.86</v>
      </c>
      <c r="W64" s="21">
        <v>0.27</v>
      </c>
      <c r="X64" s="21">
        <v>0.33</v>
      </c>
      <c r="Y64" s="21">
        <v>0</v>
      </c>
      <c r="Z64" s="21">
        <v>0.62</v>
      </c>
      <c r="AA64" s="21">
        <f t="shared" si="2"/>
        <v>2.08</v>
      </c>
    </row>
    <row r="65" spans="1:27" ht="15.75">
      <c r="A65" s="66" t="s">
        <v>467</v>
      </c>
      <c r="B65" s="19"/>
      <c r="C65" s="18"/>
      <c r="D65" s="20"/>
      <c r="E65" s="74" t="s">
        <v>287</v>
      </c>
      <c r="F65" s="74" t="s">
        <v>287</v>
      </c>
      <c r="G65" s="80">
        <v>4.87</v>
      </c>
      <c r="H65" s="80">
        <v>1.8</v>
      </c>
      <c r="I65" s="80">
        <v>2.2000000000000002</v>
      </c>
      <c r="J65" s="80">
        <v>0.35</v>
      </c>
      <c r="K65" s="80">
        <v>0</v>
      </c>
      <c r="L65" s="80">
        <v>0.23</v>
      </c>
      <c r="M65" s="80">
        <v>0</v>
      </c>
      <c r="N65" s="80">
        <v>0</v>
      </c>
      <c r="O65" s="80">
        <v>0.28999999999999998</v>
      </c>
      <c r="P65" s="79"/>
      <c r="R65" s="21">
        <f t="shared" si="4"/>
        <v>38.880000000000003</v>
      </c>
      <c r="S65" s="21">
        <v>17.100000000000001</v>
      </c>
      <c r="T65" s="21">
        <v>15.12</v>
      </c>
      <c r="U65" s="21">
        <v>3.02</v>
      </c>
      <c r="V65" s="21">
        <v>0</v>
      </c>
      <c r="W65" s="21">
        <v>0</v>
      </c>
      <c r="X65" s="21">
        <v>0</v>
      </c>
      <c r="Y65" s="21">
        <v>1</v>
      </c>
      <c r="Z65" s="21">
        <v>2.64</v>
      </c>
      <c r="AA65" s="21"/>
    </row>
    <row r="66" spans="1:27" ht="15.75">
      <c r="A66" s="66" t="s">
        <v>470</v>
      </c>
      <c r="B66" s="19"/>
      <c r="C66" s="18"/>
      <c r="D66" s="20"/>
      <c r="E66" s="74" t="s">
        <v>287</v>
      </c>
      <c r="F66" s="74" t="s">
        <v>287</v>
      </c>
      <c r="G66" s="80">
        <v>130.72</v>
      </c>
      <c r="H66" s="80">
        <v>32.96</v>
      </c>
      <c r="I66" s="80">
        <v>80.78</v>
      </c>
      <c r="J66" s="80">
        <v>1.22</v>
      </c>
      <c r="K66" s="80">
        <v>7.34</v>
      </c>
      <c r="L66" s="80">
        <v>2.0699999999999998</v>
      </c>
      <c r="M66" s="80">
        <v>2.59</v>
      </c>
      <c r="N66" s="80">
        <v>2.89</v>
      </c>
      <c r="O66" s="80">
        <v>0.88</v>
      </c>
      <c r="P66" s="79"/>
      <c r="R66" s="21">
        <f t="shared" si="4"/>
        <v>34.889999999999993</v>
      </c>
      <c r="S66" s="21">
        <v>14.2</v>
      </c>
      <c r="T66" s="21">
        <v>11.81</v>
      </c>
      <c r="U66" s="21">
        <v>5.31</v>
      </c>
      <c r="V66" s="21">
        <v>0</v>
      </c>
      <c r="W66" s="21">
        <v>0.66</v>
      </c>
      <c r="X66" s="21">
        <v>0</v>
      </c>
      <c r="Y66" s="21">
        <v>1</v>
      </c>
      <c r="Z66" s="21">
        <v>1.91</v>
      </c>
      <c r="AA66" s="21">
        <f t="shared" ref="AA66:AA88" si="6">R66-S66-T66</f>
        <v>8.8799999999999937</v>
      </c>
    </row>
    <row r="67" spans="1:27" ht="15.75">
      <c r="A67" s="66" t="s">
        <v>134</v>
      </c>
      <c r="B67" s="19"/>
      <c r="C67" s="18"/>
      <c r="D67" s="20"/>
      <c r="E67" s="74" t="s">
        <v>287</v>
      </c>
      <c r="F67" s="20" t="s">
        <v>287</v>
      </c>
      <c r="G67" s="83">
        <v>26.842300000000002</v>
      </c>
      <c r="H67" s="84">
        <v>10.57</v>
      </c>
      <c r="I67" s="84">
        <v>10.792999999999999</v>
      </c>
      <c r="J67" s="84">
        <v>2.7698</v>
      </c>
      <c r="K67" s="84">
        <v>0</v>
      </c>
      <c r="L67" s="84">
        <v>1.3109</v>
      </c>
      <c r="M67" s="84">
        <v>0</v>
      </c>
      <c r="N67" s="84">
        <v>0.60809999999999997</v>
      </c>
      <c r="O67" s="84">
        <v>0.79049999999999998</v>
      </c>
      <c r="P67" s="79"/>
      <c r="R67" s="21">
        <f t="shared" si="4"/>
        <v>50.97</v>
      </c>
      <c r="S67" s="21">
        <v>22.18</v>
      </c>
      <c r="T67" s="21">
        <v>22.93</v>
      </c>
      <c r="U67" s="21">
        <v>2.89</v>
      </c>
      <c r="V67" s="21">
        <v>0</v>
      </c>
      <c r="W67" s="21">
        <v>0.61</v>
      </c>
      <c r="X67" s="21">
        <v>0</v>
      </c>
      <c r="Y67" s="21">
        <v>1</v>
      </c>
      <c r="Z67" s="21">
        <v>1.36</v>
      </c>
      <c r="AA67" s="21">
        <f t="shared" si="6"/>
        <v>5.8599999999999994</v>
      </c>
    </row>
    <row r="68" spans="1:27" ht="15.75">
      <c r="A68" s="66" t="s">
        <v>570</v>
      </c>
      <c r="B68" s="19"/>
      <c r="C68" s="18"/>
      <c r="D68" s="20"/>
      <c r="E68" s="74" t="s">
        <v>287</v>
      </c>
      <c r="F68" s="74" t="s">
        <v>287</v>
      </c>
      <c r="G68" s="80">
        <v>3.88</v>
      </c>
      <c r="H68" s="80">
        <v>1</v>
      </c>
      <c r="I68" s="80">
        <v>2.23</v>
      </c>
      <c r="J68" s="80">
        <v>0.35</v>
      </c>
      <c r="K68" s="80">
        <v>0</v>
      </c>
      <c r="L68" s="80">
        <v>0</v>
      </c>
      <c r="M68" s="80">
        <v>0</v>
      </c>
      <c r="N68" s="80">
        <v>0</v>
      </c>
      <c r="O68" s="80">
        <v>0.3</v>
      </c>
      <c r="P68" s="79"/>
      <c r="R68" s="21">
        <f t="shared" si="4"/>
        <v>45.540000000000006</v>
      </c>
      <c r="S68" s="21">
        <v>19.45</v>
      </c>
      <c r="T68" s="21">
        <v>18.53</v>
      </c>
      <c r="U68" s="21">
        <v>2.89</v>
      </c>
      <c r="V68" s="21">
        <v>0</v>
      </c>
      <c r="W68" s="21">
        <v>1.57</v>
      </c>
      <c r="X68" s="21">
        <v>0</v>
      </c>
      <c r="Y68" s="21">
        <v>1</v>
      </c>
      <c r="Z68" s="21">
        <v>2.1</v>
      </c>
      <c r="AA68" s="21">
        <f t="shared" si="6"/>
        <v>7.5600000000000058</v>
      </c>
    </row>
    <row r="69" spans="1:27" ht="15.75">
      <c r="A69" s="66" t="s">
        <v>571</v>
      </c>
      <c r="B69" s="19"/>
      <c r="C69" s="18"/>
      <c r="D69" s="20"/>
      <c r="E69" s="74" t="s">
        <v>287</v>
      </c>
      <c r="F69" s="74" t="s">
        <v>287</v>
      </c>
      <c r="G69" s="80">
        <f>SUM(H69:O69)</f>
        <v>47.028199999999998</v>
      </c>
      <c r="H69" s="80">
        <v>19.52</v>
      </c>
      <c r="I69" s="80">
        <v>21.128</v>
      </c>
      <c r="J69" s="80">
        <f>2.4527+1.5675</f>
        <v>4.0202</v>
      </c>
      <c r="K69" s="80"/>
      <c r="L69" s="80">
        <v>0.41</v>
      </c>
      <c r="M69" s="80"/>
      <c r="N69" s="80">
        <v>1</v>
      </c>
      <c r="O69" s="80">
        <v>0.95</v>
      </c>
      <c r="P69" s="79"/>
      <c r="R69" s="21">
        <f t="shared" si="4"/>
        <v>35.660000000000004</v>
      </c>
      <c r="S69" s="21">
        <v>16.28</v>
      </c>
      <c r="T69" s="21">
        <v>13.73</v>
      </c>
      <c r="U69" s="21">
        <v>2.62</v>
      </c>
      <c r="V69" s="21">
        <v>0</v>
      </c>
      <c r="W69" s="21">
        <v>0</v>
      </c>
      <c r="X69" s="21">
        <v>0</v>
      </c>
      <c r="Y69" s="21">
        <v>0.68</v>
      </c>
      <c r="Z69" s="21">
        <v>2.35</v>
      </c>
      <c r="AA69" s="21">
        <f t="shared" si="6"/>
        <v>5.6500000000000021</v>
      </c>
    </row>
    <row r="70" spans="1:27" ht="15.75">
      <c r="A70" s="66" t="s">
        <v>481</v>
      </c>
      <c r="B70" s="19"/>
      <c r="C70" s="18"/>
      <c r="D70" s="20"/>
      <c r="E70" s="74" t="s">
        <v>287</v>
      </c>
      <c r="F70" s="20" t="s">
        <v>287</v>
      </c>
      <c r="G70" s="80">
        <v>43.6</v>
      </c>
      <c r="H70" s="80">
        <v>17.600000000000001</v>
      </c>
      <c r="I70" s="80">
        <v>18</v>
      </c>
      <c r="J70" s="80">
        <v>2.7</v>
      </c>
      <c r="K70" s="80">
        <v>0</v>
      </c>
      <c r="L70" s="80">
        <v>1.8</v>
      </c>
      <c r="M70" s="80">
        <v>0</v>
      </c>
      <c r="N70" s="80">
        <v>1.4</v>
      </c>
      <c r="O70" s="80">
        <v>2.1</v>
      </c>
      <c r="P70" s="79"/>
      <c r="R70" s="21">
        <f t="shared" si="4"/>
        <v>24.080000000000002</v>
      </c>
      <c r="S70" s="21">
        <v>8.56</v>
      </c>
      <c r="T70" s="21">
        <v>11.68</v>
      </c>
      <c r="U70" s="21">
        <v>0</v>
      </c>
      <c r="V70" s="21">
        <v>0</v>
      </c>
      <c r="W70" s="21">
        <v>0.64</v>
      </c>
      <c r="X70" s="21">
        <v>0</v>
      </c>
      <c r="Y70" s="21">
        <v>1</v>
      </c>
      <c r="Z70" s="21">
        <v>2.2000000000000002</v>
      </c>
      <c r="AA70" s="21">
        <f t="shared" si="6"/>
        <v>3.8400000000000016</v>
      </c>
    </row>
    <row r="71" spans="1:27" ht="15.75">
      <c r="A71" s="66" t="s">
        <v>486</v>
      </c>
      <c r="B71" s="19"/>
      <c r="C71" s="18"/>
      <c r="D71" s="20"/>
      <c r="E71" s="74" t="s">
        <v>287</v>
      </c>
      <c r="F71" s="74" t="s">
        <v>287</v>
      </c>
      <c r="G71" s="80">
        <v>45.11999999999999</v>
      </c>
      <c r="H71" s="80">
        <v>16.64</v>
      </c>
      <c r="I71" s="80">
        <v>19.899999999999999</v>
      </c>
      <c r="J71" s="80">
        <v>3.48</v>
      </c>
      <c r="K71" s="80"/>
      <c r="L71" s="80">
        <v>2.0099999999999998</v>
      </c>
      <c r="M71" s="80"/>
      <c r="N71" s="80">
        <v>1</v>
      </c>
      <c r="O71" s="80">
        <v>2.09</v>
      </c>
      <c r="P71" s="79"/>
      <c r="R71" s="21">
        <f t="shared" si="4"/>
        <v>8.9699999999999989</v>
      </c>
      <c r="S71" s="21">
        <v>2</v>
      </c>
      <c r="T71" s="21">
        <v>5.97</v>
      </c>
      <c r="U71" s="21">
        <v>1</v>
      </c>
      <c r="V71" s="21"/>
      <c r="W71" s="21"/>
      <c r="X71" s="21"/>
      <c r="Y71" s="21"/>
      <c r="Z71" s="21"/>
      <c r="AA71" s="21">
        <f t="shared" si="6"/>
        <v>0.99999999999999911</v>
      </c>
    </row>
    <row r="72" spans="1:27" ht="15.75">
      <c r="A72" s="66" t="s">
        <v>572</v>
      </c>
      <c r="B72" s="19"/>
      <c r="C72" s="18"/>
      <c r="D72" s="20"/>
      <c r="E72" s="74" t="s">
        <v>287</v>
      </c>
      <c r="F72" s="74" t="s">
        <v>287</v>
      </c>
      <c r="G72" s="80">
        <v>264.1198</v>
      </c>
      <c r="H72" s="80">
        <v>141</v>
      </c>
      <c r="I72" s="80">
        <v>29.053100000000001</v>
      </c>
      <c r="J72" s="80">
        <v>55.395899999999997</v>
      </c>
      <c r="K72" s="80">
        <v>0</v>
      </c>
      <c r="L72" s="80">
        <v>18.829999999999998</v>
      </c>
      <c r="M72" s="80">
        <v>11.96</v>
      </c>
      <c r="N72" s="80">
        <v>7.8807999999999998</v>
      </c>
      <c r="O72" s="80">
        <v>0</v>
      </c>
      <c r="P72" s="79"/>
      <c r="R72" s="21">
        <f t="shared" si="4"/>
        <v>49.91</v>
      </c>
      <c r="S72" s="21">
        <v>26.35</v>
      </c>
      <c r="T72" s="21">
        <v>16.98</v>
      </c>
      <c r="U72" s="21">
        <v>2.36</v>
      </c>
      <c r="V72" s="21">
        <v>0</v>
      </c>
      <c r="W72" s="21">
        <v>0</v>
      </c>
      <c r="X72" s="21">
        <v>0</v>
      </c>
      <c r="Y72" s="21">
        <v>1.81</v>
      </c>
      <c r="Z72" s="21">
        <v>2.41</v>
      </c>
      <c r="AA72" s="21">
        <f t="shared" si="6"/>
        <v>6.5799999999999947</v>
      </c>
    </row>
    <row r="73" spans="1:27" ht="15.75">
      <c r="A73" s="66" t="s">
        <v>573</v>
      </c>
      <c r="B73" s="19"/>
      <c r="C73" s="18"/>
      <c r="D73" s="20"/>
      <c r="E73" s="74" t="s">
        <v>287</v>
      </c>
      <c r="F73" s="74" t="s">
        <v>287</v>
      </c>
      <c r="G73" s="80">
        <v>25.745399999999997</v>
      </c>
      <c r="H73" s="80">
        <v>12.365399999999999</v>
      </c>
      <c r="I73" s="80">
        <v>8.8000000000000007</v>
      </c>
      <c r="J73" s="80">
        <v>1.72</v>
      </c>
      <c r="K73" s="80"/>
      <c r="L73" s="80">
        <v>0.97</v>
      </c>
      <c r="M73" s="80">
        <v>0</v>
      </c>
      <c r="N73" s="80">
        <v>0.97</v>
      </c>
      <c r="O73" s="80">
        <v>0.92</v>
      </c>
      <c r="P73" s="79"/>
      <c r="R73" s="21">
        <f t="shared" si="4"/>
        <v>12.860000000000001</v>
      </c>
      <c r="S73" s="21">
        <v>6.1</v>
      </c>
      <c r="T73" s="21">
        <v>4.38</v>
      </c>
      <c r="U73" s="21">
        <v>0.88</v>
      </c>
      <c r="V73" s="21">
        <v>0</v>
      </c>
      <c r="W73" s="21">
        <v>0</v>
      </c>
      <c r="X73" s="21">
        <v>0</v>
      </c>
      <c r="Y73" s="21">
        <v>0.82</v>
      </c>
      <c r="Z73" s="21">
        <v>0.68</v>
      </c>
      <c r="AA73" s="21">
        <f t="shared" si="6"/>
        <v>2.3800000000000017</v>
      </c>
    </row>
    <row r="74" spans="1:27" ht="15.75">
      <c r="A74" s="66" t="s">
        <v>247</v>
      </c>
      <c r="B74" s="19"/>
      <c r="C74" s="18"/>
      <c r="D74" s="20"/>
      <c r="E74" s="74" t="s">
        <v>287</v>
      </c>
      <c r="F74" s="74" t="s">
        <v>287</v>
      </c>
      <c r="G74" s="80">
        <f>SUM(H74:O74)</f>
        <v>40.190000000000005</v>
      </c>
      <c r="H74" s="80">
        <v>14.02</v>
      </c>
      <c r="I74" s="80">
        <v>11.7</v>
      </c>
      <c r="J74" s="80">
        <v>7.49</v>
      </c>
      <c r="K74" s="80"/>
      <c r="L74" s="80">
        <v>2.02</v>
      </c>
      <c r="M74" s="80">
        <v>2.64</v>
      </c>
      <c r="N74" s="80">
        <v>1</v>
      </c>
      <c r="O74" s="80">
        <v>1.32</v>
      </c>
      <c r="P74" s="79"/>
      <c r="R74" s="21">
        <f t="shared" si="4"/>
        <v>5.48</v>
      </c>
      <c r="S74" s="21">
        <v>2.48</v>
      </c>
      <c r="T74" s="21">
        <v>2.5</v>
      </c>
      <c r="U74" s="21">
        <v>0.5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f t="shared" si="6"/>
        <v>0.50000000000000044</v>
      </c>
    </row>
    <row r="75" spans="1:27" ht="15.75">
      <c r="A75" s="66" t="s">
        <v>497</v>
      </c>
      <c r="B75" s="19"/>
      <c r="C75" s="18"/>
      <c r="D75" s="20"/>
      <c r="E75" s="74" t="s">
        <v>287</v>
      </c>
      <c r="F75" s="74" t="s">
        <v>287</v>
      </c>
      <c r="G75" s="80">
        <v>5.2599999999999989</v>
      </c>
      <c r="H75" s="80">
        <v>2.5</v>
      </c>
      <c r="I75" s="80">
        <v>1.97</v>
      </c>
      <c r="J75" s="80">
        <v>0.35</v>
      </c>
      <c r="K75" s="80">
        <v>0</v>
      </c>
      <c r="L75" s="80">
        <v>0.18</v>
      </c>
      <c r="M75" s="80">
        <v>0</v>
      </c>
      <c r="N75" s="80">
        <v>0</v>
      </c>
      <c r="O75" s="80">
        <v>0.26</v>
      </c>
      <c r="P75" s="79"/>
      <c r="R75" s="21">
        <f t="shared" si="4"/>
        <v>6.96</v>
      </c>
      <c r="S75" s="21">
        <v>3.72</v>
      </c>
      <c r="T75" s="21">
        <v>1.87</v>
      </c>
      <c r="U75" s="21">
        <v>1.01</v>
      </c>
      <c r="V75" s="21">
        <v>0</v>
      </c>
      <c r="W75" s="21">
        <v>0.16</v>
      </c>
      <c r="X75" s="21">
        <v>0</v>
      </c>
      <c r="Y75" s="21">
        <v>0</v>
      </c>
      <c r="Z75" s="21">
        <v>0.2</v>
      </c>
      <c r="AA75" s="21">
        <f t="shared" si="6"/>
        <v>1.3699999999999997</v>
      </c>
    </row>
    <row r="76" spans="1:27" ht="15.75">
      <c r="A76" s="66" t="s">
        <v>152</v>
      </c>
      <c r="B76" s="19"/>
      <c r="C76" s="18"/>
      <c r="D76" s="20"/>
      <c r="E76" s="74" t="s">
        <v>287</v>
      </c>
      <c r="F76" s="74" t="s">
        <v>287</v>
      </c>
      <c r="G76" s="80">
        <v>38.850000000000009</v>
      </c>
      <c r="H76" s="80">
        <v>16.14</v>
      </c>
      <c r="I76" s="80">
        <v>17.2</v>
      </c>
      <c r="J76" s="80">
        <v>5.24</v>
      </c>
      <c r="K76" s="80"/>
      <c r="L76" s="80"/>
      <c r="M76" s="80"/>
      <c r="N76" s="80"/>
      <c r="O76" s="80">
        <v>0.27</v>
      </c>
      <c r="P76" s="79"/>
      <c r="R76" s="21">
        <f t="shared" si="4"/>
        <v>4.21</v>
      </c>
      <c r="S76" s="21">
        <v>2.3199999999999998</v>
      </c>
      <c r="T76" s="21">
        <v>1.1000000000000001</v>
      </c>
      <c r="U76" s="21">
        <v>0.28000000000000003</v>
      </c>
      <c r="V76" s="21">
        <v>0</v>
      </c>
      <c r="W76" s="21">
        <v>0.17</v>
      </c>
      <c r="X76" s="21">
        <v>0</v>
      </c>
      <c r="Y76" s="21">
        <v>0</v>
      </c>
      <c r="Z76" s="21">
        <v>0.34</v>
      </c>
      <c r="AA76" s="21">
        <f t="shared" si="6"/>
        <v>0.79</v>
      </c>
    </row>
    <row r="77" spans="1:27" ht="15.75">
      <c r="A77" s="66" t="s">
        <v>574</v>
      </c>
      <c r="B77" s="19"/>
      <c r="C77" s="18"/>
      <c r="D77" s="20"/>
      <c r="E77" s="74" t="s">
        <v>287</v>
      </c>
      <c r="F77" s="74" t="s">
        <v>287</v>
      </c>
      <c r="G77" s="80">
        <v>190.53</v>
      </c>
      <c r="H77" s="80">
        <v>40.299999999999997</v>
      </c>
      <c r="I77" s="80">
        <v>132.11000000000001</v>
      </c>
      <c r="J77" s="80">
        <v>1</v>
      </c>
      <c r="K77" s="80">
        <v>7.55</v>
      </c>
      <c r="L77" s="80"/>
      <c r="M77" s="80">
        <v>3.49</v>
      </c>
      <c r="N77" s="80">
        <v>4.05</v>
      </c>
      <c r="O77" s="80">
        <v>2.0299999999999998</v>
      </c>
      <c r="P77" s="79"/>
      <c r="R77" s="21">
        <f t="shared" si="4"/>
        <v>22.71</v>
      </c>
      <c r="S77" s="21">
        <v>3</v>
      </c>
      <c r="T77" s="21">
        <v>13.39</v>
      </c>
      <c r="U77" s="21">
        <v>3.06</v>
      </c>
      <c r="V77" s="21">
        <v>0</v>
      </c>
      <c r="W77" s="21">
        <v>0.54</v>
      </c>
      <c r="X77" s="21">
        <v>0.3</v>
      </c>
      <c r="Y77" s="21">
        <v>1</v>
      </c>
      <c r="Z77" s="21">
        <v>1.42</v>
      </c>
      <c r="AA77" s="21">
        <f t="shared" si="6"/>
        <v>6.32</v>
      </c>
    </row>
    <row r="78" spans="1:27" ht="15.75">
      <c r="A78" s="66" t="s">
        <v>507</v>
      </c>
      <c r="B78" s="19"/>
      <c r="C78" s="3"/>
      <c r="D78" s="20"/>
      <c r="E78" s="74" t="s">
        <v>287</v>
      </c>
      <c r="F78" s="74" t="s">
        <v>287</v>
      </c>
      <c r="G78" s="77">
        <f t="shared" ref="G78" si="7">SUM(H78:O78)</f>
        <v>37.480499999999999</v>
      </c>
      <c r="H78" s="78">
        <v>18.7</v>
      </c>
      <c r="I78" s="78">
        <v>14.45</v>
      </c>
      <c r="J78" s="78">
        <v>2.4796999999999998</v>
      </c>
      <c r="K78" s="78">
        <v>0</v>
      </c>
      <c r="L78" s="78">
        <v>0</v>
      </c>
      <c r="M78" s="78">
        <v>0</v>
      </c>
      <c r="N78" s="78">
        <v>0.81079999999999997</v>
      </c>
      <c r="O78" s="78">
        <v>1.04</v>
      </c>
      <c r="P78" s="93"/>
      <c r="R78" s="21">
        <f t="shared" si="4"/>
        <v>76.970000000000013</v>
      </c>
      <c r="S78" s="21">
        <v>34.6</v>
      </c>
      <c r="T78" s="21">
        <v>31.43</v>
      </c>
      <c r="U78" s="21">
        <v>5.58</v>
      </c>
      <c r="V78" s="21">
        <v>0</v>
      </c>
      <c r="W78" s="21">
        <v>1.18</v>
      </c>
      <c r="X78" s="21">
        <v>0</v>
      </c>
      <c r="Y78" s="21">
        <v>2</v>
      </c>
      <c r="Z78" s="21">
        <v>2.1800000000000002</v>
      </c>
      <c r="AA78" s="21">
        <f t="shared" si="6"/>
        <v>10.940000000000012</v>
      </c>
    </row>
    <row r="79" spans="1:27" ht="15.75">
      <c r="A79" s="66" t="s">
        <v>510</v>
      </c>
      <c r="B79" s="19"/>
      <c r="C79" s="18"/>
      <c r="D79" s="20"/>
      <c r="E79" s="74" t="s">
        <v>287</v>
      </c>
      <c r="F79" s="74" t="s">
        <v>287</v>
      </c>
      <c r="G79" s="81">
        <v>72.683599999999998</v>
      </c>
      <c r="H79" s="82">
        <v>28.8</v>
      </c>
      <c r="I79" s="82">
        <v>36.180999999999997</v>
      </c>
      <c r="J79" s="82">
        <v>2.9864000000000002</v>
      </c>
      <c r="K79" s="82"/>
      <c r="L79" s="82">
        <v>1.8108</v>
      </c>
      <c r="M79" s="82">
        <v>1.6892</v>
      </c>
      <c r="N79" s="82">
        <v>1.2161999999999999</v>
      </c>
      <c r="O79" s="82"/>
      <c r="P79" s="79"/>
      <c r="R79" s="21">
        <f t="shared" si="4"/>
        <v>28.94</v>
      </c>
      <c r="S79" s="21">
        <v>13.22</v>
      </c>
      <c r="T79" s="21">
        <v>12.9</v>
      </c>
      <c r="U79" s="21">
        <v>1.27</v>
      </c>
      <c r="V79" s="21">
        <v>0</v>
      </c>
      <c r="W79" s="21">
        <v>0</v>
      </c>
      <c r="X79" s="21">
        <v>0</v>
      </c>
      <c r="Y79" s="21">
        <v>1.55</v>
      </c>
      <c r="Z79" s="21">
        <v>0</v>
      </c>
      <c r="AA79" s="21">
        <f t="shared" si="6"/>
        <v>2.8200000000000003</v>
      </c>
    </row>
    <row r="80" spans="1:27" ht="15.75">
      <c r="A80" s="66" t="s">
        <v>575</v>
      </c>
      <c r="B80" s="19"/>
      <c r="C80" s="18"/>
      <c r="D80" s="20"/>
      <c r="E80" s="74" t="s">
        <v>287</v>
      </c>
      <c r="F80" s="74" t="s">
        <v>287</v>
      </c>
      <c r="G80" s="81">
        <v>35.280209999999997</v>
      </c>
      <c r="H80" s="82">
        <v>10.6</v>
      </c>
      <c r="I80" s="82">
        <v>17.432400000000001</v>
      </c>
      <c r="J80" s="82">
        <v>2.3108</v>
      </c>
      <c r="K80" s="82">
        <v>0</v>
      </c>
      <c r="L80" s="82">
        <v>1.5540499999999999</v>
      </c>
      <c r="M80" s="82">
        <v>0.91215999999999997</v>
      </c>
      <c r="N80" s="82">
        <v>0.81079999999999997</v>
      </c>
      <c r="O80" s="82">
        <v>1.66</v>
      </c>
      <c r="P80" s="79"/>
      <c r="R80" s="21">
        <f t="shared" si="4"/>
        <v>6.0200000000000005</v>
      </c>
      <c r="S80" s="21">
        <v>2.2000000000000002</v>
      </c>
      <c r="T80" s="21">
        <v>3.08</v>
      </c>
      <c r="U80" s="21">
        <v>0.28999999999999998</v>
      </c>
      <c r="V80" s="21">
        <v>0</v>
      </c>
      <c r="W80" s="21">
        <v>0.17</v>
      </c>
      <c r="X80" s="21">
        <v>0</v>
      </c>
      <c r="Y80" s="21">
        <v>0</v>
      </c>
      <c r="Z80" s="21">
        <v>0.28000000000000003</v>
      </c>
      <c r="AA80" s="21">
        <f t="shared" si="6"/>
        <v>0.74000000000000021</v>
      </c>
    </row>
    <row r="81" spans="1:27" ht="15.75">
      <c r="A81" s="66" t="s">
        <v>519</v>
      </c>
      <c r="B81" s="19"/>
      <c r="C81" s="18"/>
      <c r="D81" s="20"/>
      <c r="E81" s="74" t="s">
        <v>287</v>
      </c>
      <c r="F81" s="74" t="s">
        <v>287</v>
      </c>
      <c r="G81" s="94">
        <v>20.92</v>
      </c>
      <c r="H81" s="95">
        <v>4.6900000000000004</v>
      </c>
      <c r="I81" s="95">
        <v>13.59</v>
      </c>
      <c r="J81" s="95">
        <v>1.67</v>
      </c>
      <c r="K81" s="95"/>
      <c r="L81" s="95"/>
      <c r="M81" s="95"/>
      <c r="N81" s="95">
        <v>0.23</v>
      </c>
      <c r="O81" s="95">
        <v>0.74</v>
      </c>
      <c r="P81" s="79"/>
      <c r="R81" s="21">
        <f t="shared" si="4"/>
        <v>4.2</v>
      </c>
      <c r="S81" s="21">
        <v>1.34</v>
      </c>
      <c r="T81" s="21">
        <v>2.12</v>
      </c>
      <c r="U81" s="21">
        <v>0.28000000000000003</v>
      </c>
      <c r="V81" s="21">
        <v>0</v>
      </c>
      <c r="W81" s="21">
        <v>0.23</v>
      </c>
      <c r="X81" s="21">
        <v>0</v>
      </c>
      <c r="Y81" s="21">
        <v>0</v>
      </c>
      <c r="Z81" s="21">
        <v>0.23</v>
      </c>
      <c r="AA81" s="21">
        <f t="shared" si="6"/>
        <v>0.74000000000000021</v>
      </c>
    </row>
    <row r="82" spans="1:27" ht="15.75">
      <c r="A82" s="66" t="s">
        <v>160</v>
      </c>
      <c r="B82" s="19"/>
      <c r="C82" s="18"/>
      <c r="D82" s="20"/>
      <c r="E82" s="74" t="s">
        <v>287</v>
      </c>
      <c r="F82" s="74" t="s">
        <v>287</v>
      </c>
      <c r="G82" s="80">
        <v>39.340000000000003</v>
      </c>
      <c r="H82" s="80">
        <v>13.58</v>
      </c>
      <c r="I82" s="80">
        <v>17.8</v>
      </c>
      <c r="J82" s="80">
        <v>2.68</v>
      </c>
      <c r="K82" s="96"/>
      <c r="L82" s="96">
        <v>1.93</v>
      </c>
      <c r="M82" s="96"/>
      <c r="N82" s="96">
        <v>1</v>
      </c>
      <c r="O82" s="96">
        <v>2.36</v>
      </c>
      <c r="P82" s="79"/>
      <c r="R82" s="21">
        <f t="shared" si="4"/>
        <v>46.05</v>
      </c>
      <c r="S82" s="21">
        <v>17.7</v>
      </c>
      <c r="T82" s="21">
        <v>18.739999999999998</v>
      </c>
      <c r="U82" s="21">
        <v>3.7</v>
      </c>
      <c r="V82" s="21">
        <v>0</v>
      </c>
      <c r="W82" s="21">
        <v>2.73</v>
      </c>
      <c r="X82" s="21">
        <v>0</v>
      </c>
      <c r="Y82" s="21">
        <v>1</v>
      </c>
      <c r="Z82" s="21">
        <v>2.1800000000000002</v>
      </c>
      <c r="AA82" s="21">
        <f t="shared" si="6"/>
        <v>9.61</v>
      </c>
    </row>
    <row r="83" spans="1:27" ht="15.75">
      <c r="A83" s="18" t="s">
        <v>252</v>
      </c>
      <c r="B83" s="19"/>
      <c r="C83" s="18"/>
      <c r="D83" s="20"/>
      <c r="E83" s="74" t="s">
        <v>287</v>
      </c>
      <c r="F83" s="74" t="s">
        <v>287</v>
      </c>
      <c r="G83" s="89">
        <f>SUM(G24:G82)</f>
        <v>2543.5162099999998</v>
      </c>
      <c r="H83" s="89">
        <f t="shared" ref="H83:O83" si="8">SUM(H24:H82)</f>
        <v>1021.6174000000001</v>
      </c>
      <c r="I83" s="89">
        <f t="shared" si="8"/>
        <v>1039.0808000000004</v>
      </c>
      <c r="J83" s="89">
        <f t="shared" si="8"/>
        <v>211.61510000000001</v>
      </c>
      <c r="K83" s="89">
        <f t="shared" si="8"/>
        <v>49.61</v>
      </c>
      <c r="L83" s="89">
        <f t="shared" si="8"/>
        <v>57.458950000000002</v>
      </c>
      <c r="M83" s="89">
        <f t="shared" si="8"/>
        <v>42.459760000000003</v>
      </c>
      <c r="N83" s="89">
        <f t="shared" si="8"/>
        <v>65.478399999999993</v>
      </c>
      <c r="O83" s="89">
        <f t="shared" si="8"/>
        <v>56.215600000000002</v>
      </c>
      <c r="P83" s="79"/>
      <c r="R83" s="21">
        <f t="shared" si="4"/>
        <v>45.009999999999991</v>
      </c>
      <c r="S83" s="21">
        <v>20.83</v>
      </c>
      <c r="T83" s="21">
        <v>12.91</v>
      </c>
      <c r="U83" s="21">
        <v>4.28</v>
      </c>
      <c r="V83" s="21">
        <v>0</v>
      </c>
      <c r="W83" s="21">
        <v>2.3199999999999998</v>
      </c>
      <c r="X83" s="21">
        <v>2.62</v>
      </c>
      <c r="Y83" s="21">
        <v>1</v>
      </c>
      <c r="Z83" s="21">
        <v>1.05</v>
      </c>
      <c r="AA83" s="21">
        <f t="shared" si="6"/>
        <v>11.269999999999992</v>
      </c>
    </row>
    <row r="84" spans="1:27" ht="15.75">
      <c r="A84" s="18" t="s">
        <v>544</v>
      </c>
      <c r="B84" s="19"/>
      <c r="C84" s="18"/>
      <c r="D84" s="20"/>
      <c r="E84" s="74" t="s">
        <v>287</v>
      </c>
      <c r="F84" s="74" t="s">
        <v>287</v>
      </c>
      <c r="G84" s="79">
        <v>183.99</v>
      </c>
      <c r="H84" s="79">
        <v>35.299999999999997</v>
      </c>
      <c r="I84" s="79">
        <v>124.87</v>
      </c>
      <c r="J84" s="79">
        <v>10.74</v>
      </c>
      <c r="K84" s="97">
        <v>5.41</v>
      </c>
      <c r="L84" s="97" t="s">
        <v>546</v>
      </c>
      <c r="M84" s="97">
        <v>3.14</v>
      </c>
      <c r="N84" s="97">
        <v>2.0299999999999998</v>
      </c>
      <c r="O84" s="97">
        <v>2.5</v>
      </c>
      <c r="P84" s="79"/>
      <c r="R84" s="21">
        <f t="shared" si="4"/>
        <v>5.95</v>
      </c>
      <c r="S84" s="21">
        <v>2.74</v>
      </c>
      <c r="T84" s="21">
        <v>1.87</v>
      </c>
      <c r="U84" s="21">
        <v>0.78</v>
      </c>
      <c r="V84" s="21">
        <v>0</v>
      </c>
      <c r="W84" s="21">
        <v>0.17</v>
      </c>
      <c r="X84" s="21">
        <v>0</v>
      </c>
      <c r="Y84" s="21">
        <v>0</v>
      </c>
      <c r="Z84" s="21">
        <v>0.39</v>
      </c>
      <c r="AA84" s="21">
        <f t="shared" si="6"/>
        <v>1.3399999999999999</v>
      </c>
    </row>
    <row r="85" spans="1:27" ht="15.75">
      <c r="A85" s="18" t="s">
        <v>255</v>
      </c>
      <c r="B85" s="19"/>
      <c r="C85" s="18"/>
      <c r="D85" s="20"/>
      <c r="E85" s="74" t="s">
        <v>287</v>
      </c>
      <c r="F85" s="74" t="s">
        <v>287</v>
      </c>
      <c r="G85" s="79">
        <v>42.8</v>
      </c>
      <c r="H85" s="79">
        <v>17.600000000000001</v>
      </c>
      <c r="I85" s="79">
        <v>20.72</v>
      </c>
      <c r="J85" s="79">
        <v>2.59</v>
      </c>
      <c r="K85" s="79" t="s">
        <v>546</v>
      </c>
      <c r="L85" s="79" t="s">
        <v>546</v>
      </c>
      <c r="M85" s="79" t="s">
        <v>546</v>
      </c>
      <c r="N85" s="79">
        <v>0.81</v>
      </c>
      <c r="O85" s="79">
        <v>1.08</v>
      </c>
      <c r="P85" s="79"/>
      <c r="R85" s="21">
        <f t="shared" si="4"/>
        <v>43.5</v>
      </c>
      <c r="S85" s="21">
        <v>19.3</v>
      </c>
      <c r="T85" s="21">
        <v>15.31</v>
      </c>
      <c r="U85" s="21">
        <v>4.0199999999999996</v>
      </c>
      <c r="V85" s="21">
        <v>0</v>
      </c>
      <c r="W85" s="21">
        <v>1.76</v>
      </c>
      <c r="X85" s="21">
        <v>0</v>
      </c>
      <c r="Y85" s="21">
        <v>1.84</v>
      </c>
      <c r="Z85" s="21">
        <v>1.27</v>
      </c>
      <c r="AA85" s="21">
        <f t="shared" si="6"/>
        <v>8.8899999999999988</v>
      </c>
    </row>
    <row r="86" spans="1:27" ht="15.75">
      <c r="A86" s="18" t="s">
        <v>257</v>
      </c>
      <c r="B86" s="19"/>
      <c r="C86" s="18"/>
      <c r="D86" s="20"/>
      <c r="E86" s="74" t="s">
        <v>287</v>
      </c>
      <c r="F86" s="74" t="s">
        <v>287</v>
      </c>
      <c r="G86" s="79">
        <v>70.239999999999995</v>
      </c>
      <c r="H86" s="79">
        <v>26.8</v>
      </c>
      <c r="I86" s="79">
        <v>34.29</v>
      </c>
      <c r="J86" s="79">
        <v>3.99</v>
      </c>
      <c r="K86" s="79" t="s">
        <v>546</v>
      </c>
      <c r="L86" s="79">
        <v>1.89</v>
      </c>
      <c r="M86" s="79">
        <v>2.06</v>
      </c>
      <c r="N86" s="79">
        <v>1.22</v>
      </c>
      <c r="O86" s="79" t="s">
        <v>546</v>
      </c>
      <c r="P86" s="79"/>
      <c r="R86" s="21">
        <f t="shared" si="4"/>
        <v>42.52</v>
      </c>
      <c r="S86" s="21">
        <v>16.100000000000001</v>
      </c>
      <c r="T86" s="21">
        <v>18.47</v>
      </c>
      <c r="U86" s="21">
        <v>5.64</v>
      </c>
      <c r="V86" s="21">
        <v>0</v>
      </c>
      <c r="W86" s="21">
        <v>0</v>
      </c>
      <c r="X86" s="21">
        <v>0</v>
      </c>
      <c r="Y86" s="21">
        <v>0.81</v>
      </c>
      <c r="Z86" s="21">
        <v>1.5</v>
      </c>
      <c r="AA86" s="21">
        <f t="shared" si="6"/>
        <v>7.9500000000000028</v>
      </c>
    </row>
    <row r="87" spans="1:27" ht="15.75">
      <c r="A87" s="18" t="s">
        <v>153</v>
      </c>
      <c r="B87" s="19"/>
      <c r="C87" s="18"/>
      <c r="D87" s="20"/>
      <c r="E87" s="74" t="s">
        <v>287</v>
      </c>
      <c r="F87" s="74" t="s">
        <v>287</v>
      </c>
      <c r="G87" s="79">
        <v>42.81</v>
      </c>
      <c r="H87" s="79">
        <v>18.600000000000001</v>
      </c>
      <c r="I87" s="79">
        <v>18.420000000000002</v>
      </c>
      <c r="J87" s="79">
        <v>2.5499999999999998</v>
      </c>
      <c r="K87" s="79" t="s">
        <v>546</v>
      </c>
      <c r="L87" s="79">
        <v>1.22</v>
      </c>
      <c r="M87" s="79" t="s">
        <v>546</v>
      </c>
      <c r="N87" s="79">
        <v>1</v>
      </c>
      <c r="O87" s="79">
        <v>1.02</v>
      </c>
      <c r="P87" s="79"/>
      <c r="R87" s="21">
        <f t="shared" ref="R87:R88" si="9">SUM(S87:Z87)</f>
        <v>65.300000000000011</v>
      </c>
      <c r="S87" s="21">
        <v>26</v>
      </c>
      <c r="T87" s="21">
        <v>29.73</v>
      </c>
      <c r="U87" s="21">
        <v>3.99</v>
      </c>
      <c r="V87" s="21">
        <v>0</v>
      </c>
      <c r="W87" s="21">
        <v>2.4300000000000002</v>
      </c>
      <c r="X87" s="21">
        <v>1.93</v>
      </c>
      <c r="Y87" s="21">
        <v>1.22</v>
      </c>
      <c r="Z87" s="21">
        <v>0</v>
      </c>
      <c r="AA87" s="21">
        <f t="shared" si="6"/>
        <v>9.5700000000000109</v>
      </c>
    </row>
    <row r="88" spans="1:27" ht="15.75">
      <c r="A88" s="18" t="s">
        <v>259</v>
      </c>
      <c r="B88" s="19"/>
      <c r="C88" s="18"/>
      <c r="D88" s="20"/>
      <c r="E88" s="74" t="s">
        <v>287</v>
      </c>
      <c r="F88" s="74" t="s">
        <v>287</v>
      </c>
      <c r="G88" s="79">
        <v>19.010000000000002</v>
      </c>
      <c r="H88" s="79">
        <v>5.5</v>
      </c>
      <c r="I88" s="79">
        <v>11.36</v>
      </c>
      <c r="J88" s="79">
        <v>1.68</v>
      </c>
      <c r="K88" s="79"/>
      <c r="L88" s="79"/>
      <c r="M88" s="79"/>
      <c r="N88" s="79">
        <v>0.06</v>
      </c>
      <c r="O88" s="79">
        <v>0.41</v>
      </c>
      <c r="P88" s="79"/>
      <c r="R88" s="21">
        <f t="shared" si="9"/>
        <v>31.299999999999997</v>
      </c>
      <c r="S88" s="21">
        <v>4.7</v>
      </c>
      <c r="T88" s="21">
        <v>21.24</v>
      </c>
      <c r="U88" s="21">
        <v>2.29</v>
      </c>
      <c r="V88" s="21">
        <v>0</v>
      </c>
      <c r="W88" s="21">
        <v>0</v>
      </c>
      <c r="X88" s="21">
        <v>0</v>
      </c>
      <c r="Y88" s="21">
        <v>0.89</v>
      </c>
      <c r="Z88" s="21">
        <v>2.1800000000000002</v>
      </c>
      <c r="AA88" s="21">
        <f t="shared" si="6"/>
        <v>5.3599999999999994</v>
      </c>
    </row>
    <row r="89" spans="1:27" ht="15.75">
      <c r="A89" s="18" t="s">
        <v>159</v>
      </c>
      <c r="B89" s="19"/>
      <c r="C89" s="18"/>
      <c r="D89" s="20"/>
      <c r="E89" s="74" t="s">
        <v>287</v>
      </c>
      <c r="F89" s="74" t="s">
        <v>287</v>
      </c>
      <c r="G89" s="79">
        <v>42.13</v>
      </c>
      <c r="H89" s="79">
        <v>14.1</v>
      </c>
      <c r="I89" s="79">
        <v>19.989999999999998</v>
      </c>
      <c r="J89" s="79">
        <v>2.68</v>
      </c>
      <c r="K89" s="79" t="s">
        <v>546</v>
      </c>
      <c r="L89" s="79">
        <v>1.93</v>
      </c>
      <c r="M89" s="79" t="s">
        <v>546</v>
      </c>
      <c r="N89" s="79">
        <v>1</v>
      </c>
      <c r="O89" s="79">
        <v>2.4300000000000002</v>
      </c>
      <c r="P89" s="79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>
      <c r="A90" s="18"/>
      <c r="B90" s="19"/>
      <c r="C90" s="18"/>
      <c r="D90" s="20"/>
      <c r="E90" s="20"/>
      <c r="F90" s="20"/>
      <c r="G90" s="79"/>
      <c r="H90" s="79"/>
      <c r="I90" s="79"/>
      <c r="J90" s="79"/>
      <c r="K90" s="79"/>
      <c r="L90" s="79"/>
      <c r="M90" s="79"/>
      <c r="N90" s="79"/>
      <c r="O90" s="79"/>
      <c r="P90" s="79"/>
      <c r="R90" s="21">
        <f>SUM(S90:Z90)</f>
        <v>17.010000000000002</v>
      </c>
      <c r="S90" s="21">
        <v>7</v>
      </c>
      <c r="T90" s="21">
        <v>6.28</v>
      </c>
      <c r="U90" s="21">
        <f>0.81+0.93</f>
        <v>1.7400000000000002</v>
      </c>
      <c r="V90" s="21">
        <v>0</v>
      </c>
      <c r="W90" s="21">
        <v>0.27</v>
      </c>
      <c r="X90" s="21">
        <v>0</v>
      </c>
      <c r="Y90" s="21">
        <v>0.74</v>
      </c>
      <c r="Z90" s="21">
        <v>0.98</v>
      </c>
      <c r="AA90" s="21">
        <f>R90-S90-T90</f>
        <v>3.7300000000000013</v>
      </c>
    </row>
    <row r="91" spans="1:27" s="1" customFormat="1" ht="12">
      <c r="A91" s="2"/>
      <c r="B91" s="2"/>
      <c r="C91" s="2"/>
      <c r="D91" s="34" t="s">
        <v>5</v>
      </c>
      <c r="E91" s="34"/>
      <c r="F91" s="34"/>
      <c r="G91" s="35">
        <f t="shared" ref="G91:P91" si="10">SUM(G24:G89)</f>
        <v>5488.01242</v>
      </c>
      <c r="H91" s="35">
        <f t="shared" si="10"/>
        <v>2161.1348000000003</v>
      </c>
      <c r="I91" s="35">
        <f t="shared" si="10"/>
        <v>2307.8116000000005</v>
      </c>
      <c r="J91" s="35">
        <f t="shared" si="10"/>
        <v>447.46020000000004</v>
      </c>
      <c r="K91" s="35">
        <f t="shared" si="10"/>
        <v>104.63</v>
      </c>
      <c r="L91" s="35">
        <f t="shared" si="10"/>
        <v>119.95790000000001</v>
      </c>
      <c r="M91" s="35">
        <f t="shared" si="10"/>
        <v>90.119520000000009</v>
      </c>
      <c r="N91" s="35">
        <f t="shared" si="10"/>
        <v>137.07679999999999</v>
      </c>
      <c r="O91" s="35">
        <f t="shared" si="10"/>
        <v>119.8712</v>
      </c>
      <c r="P91" s="35">
        <f t="shared" si="10"/>
        <v>0</v>
      </c>
      <c r="R91" s="35">
        <f t="shared" ref="R91:AA91" si="11">SUM(R24:R89)</f>
        <v>2882.4699999999989</v>
      </c>
      <c r="S91" s="35">
        <f t="shared" si="11"/>
        <v>1176.6199999999999</v>
      </c>
      <c r="T91" s="35">
        <f t="shared" si="11"/>
        <v>1162.7099999999996</v>
      </c>
      <c r="U91" s="35">
        <f t="shared" si="11"/>
        <v>235.21</v>
      </c>
      <c r="V91" s="35">
        <f t="shared" si="11"/>
        <v>35.419999999999995</v>
      </c>
      <c r="W91" s="35">
        <f t="shared" si="11"/>
        <v>66.719999999999985</v>
      </c>
      <c r="X91" s="35">
        <f t="shared" si="11"/>
        <v>49.179999999999993</v>
      </c>
      <c r="Y91" s="35">
        <f t="shared" si="11"/>
        <v>74.510000000000005</v>
      </c>
      <c r="Z91" s="35">
        <f t="shared" si="11"/>
        <v>82.100000000000023</v>
      </c>
      <c r="AA91" s="35">
        <f t="shared" si="11"/>
        <v>536.48</v>
      </c>
    </row>
  </sheetData>
  <sheetProtection algorithmName="SHA-512" hashValue="jyo4wnNmBUIx7AqpOj9kdH7KuchMgqELbnC4Cfzduade8FHGse2JgFwkF6f+aBZcG9pIMprOHp2uu00pA7SGuw==" saltValue="bpYixRsJHLHpShnAQxDAdw==" spinCount="100000" sheet="1" objects="1" scenarios="1"/>
  <protectedRanges>
    <protectedRange sqref="H51:O51" name="Range1_2"/>
    <protectedRange sqref="H78:O78" name="Range1_3_2"/>
    <protectedRange sqref="H57:O57" name="Range1_4_2"/>
    <protectedRange sqref="H27:O27" name="Range1_5_2"/>
  </protectedRanges>
  <autoFilter ref="A23:P91" xr:uid="{00000000-0009-0000-0000-000004000000}">
    <sortState xmlns:xlrd2="http://schemas.microsoft.com/office/spreadsheetml/2017/richdata2" ref="A24:P91">
      <sortCondition ref="A23:A91"/>
    </sortState>
  </autoFilter>
  <mergeCells count="2">
    <mergeCell ref="H22:O22"/>
    <mergeCell ref="R22:AA22"/>
  </mergeCells>
  <phoneticPr fontId="23" type="noConversion"/>
  <conditionalFormatting sqref="C90 C24:C88">
    <cfRule type="duplicateValues" dxfId="7" priority="3"/>
  </conditionalFormatting>
  <conditionalFormatting sqref="A24:A50 A52:A82">
    <cfRule type="expression" dxfId="6" priority="1">
      <formula>B24="a"</formula>
    </cfRule>
  </conditionalFormatting>
  <conditionalFormatting sqref="A51">
    <cfRule type="expression" dxfId="5" priority="2">
      <formula>D51="a"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D78D-FA44-4CAC-AAAB-E7F3D97182DE}">
  <dimension ref="A1:AA92"/>
  <sheetViews>
    <sheetView workbookViewId="0">
      <selection activeCell="H96" sqref="H96"/>
    </sheetView>
  </sheetViews>
  <sheetFormatPr defaultColWidth="8.77734375" defaultRowHeight="15"/>
  <cols>
    <col min="1" max="1" width="29.21875" style="3" bestFit="1" customWidth="1"/>
    <col min="2" max="2" width="18.5546875" style="2" hidden="1" customWidth="1"/>
    <col min="3" max="3" width="16.21875" style="2" hidden="1" customWidth="1"/>
    <col min="4" max="4" width="10.44140625" style="4" hidden="1" customWidth="1"/>
    <col min="5" max="6" width="10.44140625" style="4" customWidth="1"/>
    <col min="7" max="8" width="8.77734375" style="5"/>
    <col min="9" max="9" width="9.5546875" style="5" customWidth="1"/>
    <col min="10" max="10" width="8.77734375" style="5"/>
    <col min="11" max="11" width="10.109375" style="5" customWidth="1"/>
    <col min="12" max="13" width="8.77734375" style="5"/>
    <col min="14" max="14" width="9.44140625" style="5" customWidth="1"/>
    <col min="15" max="15" width="10.77734375" style="5" customWidth="1"/>
    <col min="16" max="16" width="8.77734375" style="5"/>
    <col min="17" max="17" width="1.5546875" customWidth="1"/>
    <col min="18" max="19" width="0" style="5" hidden="1" customWidth="1"/>
    <col min="20" max="20" width="9.5546875" style="5" hidden="1" customWidth="1"/>
    <col min="21" max="21" width="0" style="5" hidden="1" customWidth="1"/>
    <col min="22" max="22" width="10.109375" style="5" hidden="1" customWidth="1"/>
    <col min="23" max="24" width="0" style="5" hidden="1" customWidth="1"/>
    <col min="25" max="25" width="9.44140625" style="5" hidden="1" customWidth="1"/>
    <col min="26" max="26" width="10.77734375" style="5" hidden="1" customWidth="1"/>
    <col min="27" max="27" width="0" style="5" hidden="1" customWidth="1"/>
    <col min="28" max="16384" width="8.77734375" style="3"/>
  </cols>
  <sheetData>
    <row r="1" spans="1:1">
      <c r="A1" s="1" t="s">
        <v>0</v>
      </c>
    </row>
    <row r="2" spans="1:1">
      <c r="A2" s="1" t="s">
        <v>540</v>
      </c>
    </row>
    <row r="3" spans="1:1" hidden="1"/>
    <row r="4" spans="1:1" hidden="1">
      <c r="A4" s="1" t="s">
        <v>2</v>
      </c>
    </row>
    <row r="5" spans="1:1" hidden="1">
      <c r="A5" s="1"/>
    </row>
    <row r="6" spans="1:1" hidden="1">
      <c r="A6" s="1"/>
    </row>
    <row r="7" spans="1:1" hidden="1">
      <c r="A7" s="1"/>
    </row>
    <row r="8" spans="1:1" hidden="1">
      <c r="A8" s="1"/>
    </row>
    <row r="9" spans="1:1" hidden="1">
      <c r="A9" s="1"/>
    </row>
    <row r="10" spans="1:1" hidden="1">
      <c r="A10" s="1"/>
    </row>
    <row r="11" spans="1:1" hidden="1">
      <c r="A11" s="1"/>
    </row>
    <row r="12" spans="1:1" hidden="1">
      <c r="A12" s="1"/>
    </row>
    <row r="13" spans="1:1" hidden="1">
      <c r="A13" s="1"/>
    </row>
    <row r="14" spans="1:1" hidden="1">
      <c r="A14" s="1"/>
    </row>
    <row r="15" spans="1:1" hidden="1">
      <c r="A15" s="1"/>
    </row>
    <row r="16" spans="1:1" hidden="1">
      <c r="A16" s="1"/>
    </row>
    <row r="17" spans="1:27" hidden="1">
      <c r="A17" s="1"/>
    </row>
    <row r="18" spans="1:27" hidden="1">
      <c r="A18" s="1"/>
    </row>
    <row r="19" spans="1:27">
      <c r="A19" s="1"/>
    </row>
    <row r="20" spans="1:27" ht="17.25">
      <c r="A20" s="38" t="s">
        <v>541</v>
      </c>
      <c r="G20" s="2">
        <f>COUNT(H23:H87)-1</f>
        <v>62</v>
      </c>
      <c r="H20" s="2"/>
      <c r="I20" s="2"/>
      <c r="J20" s="2"/>
      <c r="K20" s="2"/>
      <c r="L20" s="2"/>
      <c r="M20" s="2"/>
      <c r="N20" s="2"/>
      <c r="O20" s="2"/>
      <c r="P20" s="2"/>
      <c r="R20" s="2">
        <f>COUNT(S23:S87)-1</f>
        <v>63</v>
      </c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/>
      <c r="G21" s="2"/>
      <c r="H21" s="2"/>
      <c r="I21" s="2"/>
      <c r="J21" s="2"/>
      <c r="K21" s="2"/>
      <c r="L21" s="2"/>
      <c r="M21" s="2"/>
      <c r="N21" s="2"/>
      <c r="O21" s="2"/>
      <c r="P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5"/>
      <c r="G22" s="2"/>
      <c r="H22" s="100"/>
      <c r="I22" s="101"/>
      <c r="J22" s="101"/>
      <c r="K22" s="101"/>
      <c r="L22" s="101"/>
      <c r="M22" s="101"/>
      <c r="N22" s="101"/>
      <c r="O22" s="102"/>
      <c r="P22" s="2"/>
      <c r="R22" s="99" t="s">
        <v>278</v>
      </c>
      <c r="S22" s="99"/>
      <c r="T22" s="99"/>
      <c r="U22" s="99"/>
      <c r="V22" s="99"/>
      <c r="W22" s="99"/>
      <c r="X22" s="99"/>
      <c r="Y22" s="99"/>
      <c r="Z22" s="99"/>
      <c r="AA22" s="99"/>
    </row>
    <row r="23" spans="1:27" s="16" customFormat="1" ht="36">
      <c r="A23" s="8" t="s">
        <v>6</v>
      </c>
      <c r="B23" s="8" t="s">
        <v>7</v>
      </c>
      <c r="C23" s="8" t="s">
        <v>7</v>
      </c>
      <c r="D23" s="9" t="s">
        <v>8</v>
      </c>
      <c r="E23" s="9" t="s">
        <v>280</v>
      </c>
      <c r="F23" s="9" t="s">
        <v>281</v>
      </c>
      <c r="G23" s="10" t="s">
        <v>528</v>
      </c>
      <c r="H23" s="11" t="s">
        <v>529</v>
      </c>
      <c r="I23" s="12" t="s">
        <v>530</v>
      </c>
      <c r="J23" s="13" t="s">
        <v>531</v>
      </c>
      <c r="K23" s="14" t="s">
        <v>13</v>
      </c>
      <c r="L23" s="14" t="s">
        <v>14</v>
      </c>
      <c r="M23" s="14" t="s">
        <v>15</v>
      </c>
      <c r="N23" s="14" t="s">
        <v>16</v>
      </c>
      <c r="O23" s="14" t="s">
        <v>17</v>
      </c>
      <c r="P23" s="15" t="s">
        <v>542</v>
      </c>
      <c r="R23" s="10" t="s">
        <v>528</v>
      </c>
      <c r="S23" s="11" t="s">
        <v>529</v>
      </c>
      <c r="T23" s="12" t="s">
        <v>530</v>
      </c>
      <c r="U23" s="13" t="s">
        <v>531</v>
      </c>
      <c r="V23" s="14" t="s">
        <v>13</v>
      </c>
      <c r="W23" s="14" t="s">
        <v>14</v>
      </c>
      <c r="X23" s="14" t="s">
        <v>15</v>
      </c>
      <c r="Y23" s="14" t="s">
        <v>16</v>
      </c>
      <c r="Z23" s="14" t="s">
        <v>17</v>
      </c>
      <c r="AA23" s="15" t="s">
        <v>542</v>
      </c>
    </row>
    <row r="24" spans="1:27" ht="15.75">
      <c r="A24" s="18" t="s">
        <v>42</v>
      </c>
      <c r="B24" s="19" t="s">
        <v>43</v>
      </c>
      <c r="C24" s="18" t="s">
        <v>44</v>
      </c>
      <c r="D24" s="20" t="s">
        <v>4</v>
      </c>
      <c r="E24" s="40" t="s">
        <v>287</v>
      </c>
      <c r="F24" s="40" t="s">
        <v>287</v>
      </c>
      <c r="G24" s="21">
        <v>27.05</v>
      </c>
      <c r="H24" s="21">
        <v>11.2</v>
      </c>
      <c r="I24" s="21">
        <v>11.01</v>
      </c>
      <c r="J24" s="21">
        <v>0</v>
      </c>
      <c r="K24" s="21">
        <v>2.65</v>
      </c>
      <c r="L24" s="21">
        <v>0</v>
      </c>
      <c r="M24" s="21">
        <v>0</v>
      </c>
      <c r="N24" s="21">
        <v>0.91</v>
      </c>
      <c r="O24" s="21">
        <v>1.28</v>
      </c>
      <c r="P24" s="21">
        <v>0</v>
      </c>
      <c r="R24" s="21">
        <f t="shared" ref="R24:R55" si="0">SUM(S24:Z24)</f>
        <v>30.979999999999997</v>
      </c>
      <c r="S24" s="21">
        <v>14.6</v>
      </c>
      <c r="T24" s="21">
        <v>11.35</v>
      </c>
      <c r="U24" s="21">
        <v>0</v>
      </c>
      <c r="V24" s="21">
        <v>1.65</v>
      </c>
      <c r="W24" s="21">
        <v>0</v>
      </c>
      <c r="X24" s="21">
        <v>0.34</v>
      </c>
      <c r="Y24" s="21">
        <v>0.91</v>
      </c>
      <c r="Z24" s="21">
        <v>2.13</v>
      </c>
      <c r="AA24" s="21">
        <f t="shared" ref="AA24:AA65" si="1">R24-S24-T24</f>
        <v>5.0299999999999958</v>
      </c>
    </row>
    <row r="25" spans="1:27" ht="15.75">
      <c r="A25" s="18" t="s">
        <v>48</v>
      </c>
      <c r="B25" s="19" t="s">
        <v>49</v>
      </c>
      <c r="C25" s="18" t="s">
        <v>50</v>
      </c>
      <c r="D25" s="20" t="s">
        <v>4</v>
      </c>
      <c r="E25" s="40" t="s">
        <v>287</v>
      </c>
      <c r="F25" s="40" t="s">
        <v>287</v>
      </c>
      <c r="G25" s="21">
        <v>24.16</v>
      </c>
      <c r="H25" s="21">
        <v>10.4</v>
      </c>
      <c r="I25" s="21">
        <v>7.2</v>
      </c>
      <c r="J25" s="21">
        <v>5.07</v>
      </c>
      <c r="K25" s="21">
        <v>0</v>
      </c>
      <c r="L25" s="21">
        <v>0.21</v>
      </c>
      <c r="M25" s="21">
        <v>0.34</v>
      </c>
      <c r="N25" s="21">
        <v>0.67</v>
      </c>
      <c r="O25" s="21">
        <v>0.27</v>
      </c>
      <c r="P25" s="21"/>
      <c r="R25" s="21">
        <f t="shared" si="0"/>
        <v>26.179999999999996</v>
      </c>
      <c r="S25" s="21">
        <v>11.1</v>
      </c>
      <c r="T25" s="21">
        <v>10.74</v>
      </c>
      <c r="U25" s="21">
        <v>2.2000000000000002</v>
      </c>
      <c r="V25" s="21">
        <v>0</v>
      </c>
      <c r="W25" s="21">
        <v>0.22</v>
      </c>
      <c r="X25" s="21">
        <v>0.38</v>
      </c>
      <c r="Y25" s="21">
        <v>0.68</v>
      </c>
      <c r="Z25" s="21">
        <v>0.86</v>
      </c>
      <c r="AA25" s="21">
        <f t="shared" si="1"/>
        <v>4.3399999999999963</v>
      </c>
    </row>
    <row r="26" spans="1:27" ht="15.75">
      <c r="A26" s="18" t="s">
        <v>51</v>
      </c>
      <c r="B26" s="19" t="s">
        <v>52</v>
      </c>
      <c r="C26" s="18" t="s">
        <v>53</v>
      </c>
      <c r="D26" s="20" t="s">
        <v>4</v>
      </c>
      <c r="E26" s="40" t="s">
        <v>287</v>
      </c>
      <c r="F26" s="40" t="s">
        <v>287</v>
      </c>
      <c r="G26" s="21">
        <v>26.93</v>
      </c>
      <c r="H26" s="21">
        <v>10.83</v>
      </c>
      <c r="I26" s="21">
        <v>11.91</v>
      </c>
      <c r="J26" s="21">
        <v>2.08</v>
      </c>
      <c r="K26" s="21">
        <v>0</v>
      </c>
      <c r="L26" s="21">
        <v>1.1100000000000001</v>
      </c>
      <c r="M26" s="21">
        <v>0</v>
      </c>
      <c r="N26" s="21">
        <v>1</v>
      </c>
      <c r="O26" s="21">
        <v>0</v>
      </c>
      <c r="P26" s="21">
        <v>0</v>
      </c>
      <c r="R26" s="21">
        <f t="shared" si="0"/>
        <v>35.71</v>
      </c>
      <c r="S26" s="21">
        <v>13.13</v>
      </c>
      <c r="T26" s="21">
        <v>16.690000000000001</v>
      </c>
      <c r="U26" s="21">
        <v>2.12</v>
      </c>
      <c r="V26" s="21">
        <v>0</v>
      </c>
      <c r="W26" s="21">
        <v>1.59</v>
      </c>
      <c r="X26" s="21">
        <v>0</v>
      </c>
      <c r="Y26" s="21">
        <v>1</v>
      </c>
      <c r="Z26" s="21">
        <v>1.18</v>
      </c>
      <c r="AA26" s="21">
        <f t="shared" si="1"/>
        <v>5.889999999999997</v>
      </c>
    </row>
    <row r="27" spans="1:27" ht="15.75">
      <c r="A27" s="18" t="s">
        <v>54</v>
      </c>
      <c r="B27" s="19" t="s">
        <v>55</v>
      </c>
      <c r="C27" s="18" t="s">
        <v>56</v>
      </c>
      <c r="D27" s="20" t="s">
        <v>4</v>
      </c>
      <c r="E27" s="40" t="s">
        <v>287</v>
      </c>
      <c r="F27" s="40" t="s">
        <v>287</v>
      </c>
      <c r="G27" s="21">
        <v>11.71</v>
      </c>
      <c r="H27" s="21">
        <v>5.7</v>
      </c>
      <c r="I27" s="21">
        <v>3.88</v>
      </c>
      <c r="J27" s="21">
        <v>0.88</v>
      </c>
      <c r="K27" s="21">
        <v>0</v>
      </c>
      <c r="L27" s="21">
        <v>0.36</v>
      </c>
      <c r="M27" s="21">
        <v>0</v>
      </c>
      <c r="N27" s="21">
        <v>0.35</v>
      </c>
      <c r="O27" s="21">
        <v>0.54</v>
      </c>
      <c r="P27" s="21">
        <v>0</v>
      </c>
      <c r="R27" s="21">
        <f t="shared" si="0"/>
        <v>12.98</v>
      </c>
      <c r="S27" s="21">
        <v>6.4</v>
      </c>
      <c r="T27" s="21">
        <v>4.05</v>
      </c>
      <c r="U27" s="21">
        <v>0.88</v>
      </c>
      <c r="V27" s="21">
        <v>0</v>
      </c>
      <c r="W27" s="21">
        <v>0.8</v>
      </c>
      <c r="X27" s="21">
        <v>0</v>
      </c>
      <c r="Y27" s="21">
        <v>0</v>
      </c>
      <c r="Z27" s="21">
        <v>0.85</v>
      </c>
      <c r="AA27" s="21">
        <f t="shared" si="1"/>
        <v>2.5300000000000002</v>
      </c>
    </row>
    <row r="28" spans="1:27" ht="15.75">
      <c r="A28" s="18" t="s">
        <v>57</v>
      </c>
      <c r="B28" s="19" t="s">
        <v>57</v>
      </c>
      <c r="C28" s="18" t="s">
        <v>58</v>
      </c>
      <c r="D28" s="20" t="s">
        <v>4</v>
      </c>
      <c r="E28" s="40" t="s">
        <v>287</v>
      </c>
      <c r="F28" s="40" t="s">
        <v>287</v>
      </c>
      <c r="G28" s="21">
        <v>26.69</v>
      </c>
      <c r="H28" s="21">
        <v>11.33</v>
      </c>
      <c r="I28" s="21">
        <v>8.6</v>
      </c>
      <c r="J28" s="21">
        <v>5.7</v>
      </c>
      <c r="K28" s="21">
        <v>0</v>
      </c>
      <c r="L28" s="21">
        <v>0</v>
      </c>
      <c r="M28" s="21">
        <v>0</v>
      </c>
      <c r="N28" s="21">
        <v>1.06</v>
      </c>
      <c r="O28" s="21">
        <v>0</v>
      </c>
      <c r="P28" s="21">
        <v>0</v>
      </c>
      <c r="R28" s="21">
        <f t="shared" si="0"/>
        <v>33.970000000000006</v>
      </c>
      <c r="S28" s="21">
        <v>17.600000000000001</v>
      </c>
      <c r="T28" s="21">
        <v>11.8</v>
      </c>
      <c r="U28" s="21">
        <v>3.37</v>
      </c>
      <c r="V28" s="21">
        <v>0</v>
      </c>
      <c r="W28" s="21">
        <v>0</v>
      </c>
      <c r="X28" s="21">
        <v>0</v>
      </c>
      <c r="Y28" s="21">
        <v>1.2</v>
      </c>
      <c r="Z28" s="21">
        <v>0</v>
      </c>
      <c r="AA28" s="21">
        <f t="shared" si="1"/>
        <v>4.5700000000000038</v>
      </c>
    </row>
    <row r="29" spans="1:27" ht="15.75">
      <c r="A29" s="18" t="s">
        <v>59</v>
      </c>
      <c r="B29" s="19" t="s">
        <v>59</v>
      </c>
      <c r="C29" s="18" t="s">
        <v>60</v>
      </c>
      <c r="D29" s="20" t="s">
        <v>4</v>
      </c>
      <c r="E29" s="40" t="s">
        <v>287</v>
      </c>
      <c r="F29" s="40" t="s">
        <v>287</v>
      </c>
      <c r="G29" s="21">
        <v>128.71</v>
      </c>
      <c r="H29" s="21">
        <v>65.650000000000006</v>
      </c>
      <c r="I29" s="21">
        <v>54.52</v>
      </c>
      <c r="J29" s="21">
        <v>5.54</v>
      </c>
      <c r="K29" s="21">
        <v>0</v>
      </c>
      <c r="L29" s="21">
        <v>0</v>
      </c>
      <c r="M29" s="21">
        <v>0</v>
      </c>
      <c r="N29" s="21">
        <v>1</v>
      </c>
      <c r="O29" s="21">
        <v>2</v>
      </c>
      <c r="P29" s="21">
        <v>0</v>
      </c>
      <c r="R29" s="21">
        <f t="shared" si="0"/>
        <v>127.63999999999999</v>
      </c>
      <c r="S29" s="21">
        <v>66.819999999999993</v>
      </c>
      <c r="T29" s="21">
        <v>43.32</v>
      </c>
      <c r="U29" s="21">
        <v>6.89</v>
      </c>
      <c r="V29" s="21">
        <v>0</v>
      </c>
      <c r="W29" s="21">
        <v>0</v>
      </c>
      <c r="X29" s="21">
        <v>0</v>
      </c>
      <c r="Y29" s="21">
        <v>2</v>
      </c>
      <c r="Z29" s="21">
        <v>8.61</v>
      </c>
      <c r="AA29" s="21">
        <f t="shared" si="1"/>
        <v>17.499999999999993</v>
      </c>
    </row>
    <row r="30" spans="1:27" ht="15.75">
      <c r="A30" s="18" t="s">
        <v>182</v>
      </c>
      <c r="B30" s="19" t="s">
        <v>183</v>
      </c>
      <c r="C30" s="18" t="s">
        <v>184</v>
      </c>
      <c r="D30" s="20" t="s">
        <v>3</v>
      </c>
      <c r="E30" s="40" t="s">
        <v>287</v>
      </c>
      <c r="F30" s="40" t="s">
        <v>287</v>
      </c>
      <c r="G30" s="21">
        <v>34.86</v>
      </c>
      <c r="H30" s="21">
        <v>15.8</v>
      </c>
      <c r="I30" s="21">
        <v>13.48</v>
      </c>
      <c r="J30" s="21">
        <v>1.78</v>
      </c>
      <c r="K30" s="21">
        <v>0</v>
      </c>
      <c r="L30" s="21">
        <v>1.35</v>
      </c>
      <c r="M30" s="21">
        <v>0.17</v>
      </c>
      <c r="N30" s="21">
        <v>1</v>
      </c>
      <c r="O30" s="21">
        <v>1.28</v>
      </c>
      <c r="P30" s="21">
        <v>0</v>
      </c>
      <c r="R30" s="21">
        <f t="shared" si="0"/>
        <v>52.080000000000005</v>
      </c>
      <c r="S30" s="21">
        <v>25.22</v>
      </c>
      <c r="T30" s="21">
        <v>18.510000000000002</v>
      </c>
      <c r="U30" s="21">
        <v>3.45</v>
      </c>
      <c r="V30" s="21">
        <v>0</v>
      </c>
      <c r="W30" s="21">
        <v>2.87</v>
      </c>
      <c r="X30" s="21">
        <v>0.77</v>
      </c>
      <c r="Y30" s="21">
        <v>1</v>
      </c>
      <c r="Z30" s="21">
        <v>0.26</v>
      </c>
      <c r="AA30" s="21">
        <f t="shared" si="1"/>
        <v>8.350000000000005</v>
      </c>
    </row>
    <row r="31" spans="1:27" ht="15.75">
      <c r="A31" s="18" t="s">
        <v>169</v>
      </c>
      <c r="B31" s="19" t="s">
        <v>170</v>
      </c>
      <c r="C31" s="18" t="s">
        <v>171</v>
      </c>
      <c r="D31" s="20" t="s">
        <v>3</v>
      </c>
      <c r="E31" s="40" t="s">
        <v>287</v>
      </c>
      <c r="F31" s="40" t="s">
        <v>287</v>
      </c>
      <c r="G31" s="21">
        <v>44.5</v>
      </c>
      <c r="H31" s="21">
        <v>18.899999999999999</v>
      </c>
      <c r="I31" s="21">
        <v>17.61</v>
      </c>
      <c r="J31" s="21">
        <v>5.56</v>
      </c>
      <c r="K31" s="21">
        <v>0</v>
      </c>
      <c r="L31" s="21">
        <v>0.54</v>
      </c>
      <c r="M31" s="21">
        <v>0</v>
      </c>
      <c r="N31" s="21">
        <v>0</v>
      </c>
      <c r="O31" s="21">
        <v>1.89</v>
      </c>
      <c r="P31" s="21">
        <v>0</v>
      </c>
      <c r="R31" s="21">
        <f t="shared" si="0"/>
        <v>13.900000000000002</v>
      </c>
      <c r="S31" s="21">
        <v>5.3</v>
      </c>
      <c r="T31" s="21">
        <v>5.98</v>
      </c>
      <c r="U31" s="21">
        <v>0.8</v>
      </c>
      <c r="V31" s="21">
        <v>0</v>
      </c>
      <c r="W31" s="21">
        <v>0.74</v>
      </c>
      <c r="X31" s="21">
        <v>0</v>
      </c>
      <c r="Y31" s="21">
        <v>0.4</v>
      </c>
      <c r="Z31" s="21">
        <v>0.68</v>
      </c>
      <c r="AA31" s="21">
        <f t="shared" si="1"/>
        <v>2.620000000000001</v>
      </c>
    </row>
    <row r="32" spans="1:27" ht="15.75">
      <c r="A32" s="18" t="s">
        <v>61</v>
      </c>
      <c r="B32" s="19" t="s">
        <v>62</v>
      </c>
      <c r="C32" s="18" t="s">
        <v>63</v>
      </c>
      <c r="D32" s="20" t="s">
        <v>4</v>
      </c>
      <c r="E32" s="40" t="s">
        <v>287</v>
      </c>
      <c r="F32" s="40" t="s">
        <v>287</v>
      </c>
      <c r="G32" s="21">
        <v>44.29</v>
      </c>
      <c r="H32" s="21">
        <v>22.92</v>
      </c>
      <c r="I32" s="21">
        <v>11.13</v>
      </c>
      <c r="J32" s="21">
        <v>3.72</v>
      </c>
      <c r="K32" s="21">
        <v>0</v>
      </c>
      <c r="L32" s="21">
        <v>2.2000000000000002</v>
      </c>
      <c r="M32" s="21">
        <v>0.78</v>
      </c>
      <c r="N32" s="21">
        <v>1</v>
      </c>
      <c r="O32" s="21">
        <v>2.54</v>
      </c>
      <c r="P32" s="21">
        <v>0</v>
      </c>
      <c r="R32" s="21">
        <f t="shared" si="0"/>
        <v>46.800000000000011</v>
      </c>
      <c r="S32" s="21">
        <v>20</v>
      </c>
      <c r="T32" s="21">
        <v>19.62</v>
      </c>
      <c r="U32" s="21">
        <v>4.09</v>
      </c>
      <c r="V32" s="21">
        <v>0</v>
      </c>
      <c r="W32" s="21">
        <v>0.27</v>
      </c>
      <c r="X32" s="21">
        <v>0.3</v>
      </c>
      <c r="Y32" s="21">
        <v>1</v>
      </c>
      <c r="Z32" s="21">
        <v>1.52</v>
      </c>
      <c r="AA32" s="21">
        <f t="shared" si="1"/>
        <v>7.1800000000000104</v>
      </c>
    </row>
    <row r="33" spans="1:27" ht="15.75">
      <c r="A33" s="18" t="s">
        <v>185</v>
      </c>
      <c r="B33" s="19" t="s">
        <v>185</v>
      </c>
      <c r="C33" s="18" t="s">
        <v>186</v>
      </c>
      <c r="D33" s="20" t="s">
        <v>3</v>
      </c>
      <c r="E33" s="40" t="s">
        <v>287</v>
      </c>
      <c r="F33" s="40" t="s">
        <v>287</v>
      </c>
      <c r="G33" s="21">
        <v>47</v>
      </c>
      <c r="H33" s="21">
        <v>18.7</v>
      </c>
      <c r="I33" s="21">
        <v>14.63</v>
      </c>
      <c r="J33" s="21">
        <v>6.98</v>
      </c>
      <c r="K33" s="21">
        <v>0</v>
      </c>
      <c r="L33" s="21">
        <v>2.06</v>
      </c>
      <c r="M33" s="21">
        <v>1.22</v>
      </c>
      <c r="N33" s="21">
        <v>1</v>
      </c>
      <c r="O33" s="21">
        <v>2.41</v>
      </c>
      <c r="P33" s="21">
        <v>0</v>
      </c>
      <c r="R33" s="21">
        <f t="shared" si="0"/>
        <v>20.71</v>
      </c>
      <c r="S33" s="21">
        <v>8.6999999999999993</v>
      </c>
      <c r="T33" s="21">
        <v>6.82</v>
      </c>
      <c r="U33" s="21">
        <v>2.35</v>
      </c>
      <c r="V33" s="21">
        <v>0</v>
      </c>
      <c r="W33" s="21">
        <v>1.1000000000000001</v>
      </c>
      <c r="X33" s="21">
        <v>0</v>
      </c>
      <c r="Y33" s="21">
        <v>0.79</v>
      </c>
      <c r="Z33" s="21">
        <v>0.95</v>
      </c>
      <c r="AA33" s="21">
        <f t="shared" si="1"/>
        <v>5.1900000000000013</v>
      </c>
    </row>
    <row r="34" spans="1:27" ht="15.75">
      <c r="A34" s="18" t="s">
        <v>187</v>
      </c>
      <c r="B34" s="19" t="s">
        <v>188</v>
      </c>
      <c r="C34" s="18" t="s">
        <v>189</v>
      </c>
      <c r="D34" s="20" t="s">
        <v>3</v>
      </c>
      <c r="E34" s="40" t="s">
        <v>287</v>
      </c>
      <c r="F34" s="40" t="s">
        <v>287</v>
      </c>
      <c r="G34" s="21">
        <v>4.5199999999999996</v>
      </c>
      <c r="H34" s="21">
        <v>1.36</v>
      </c>
      <c r="I34" s="21">
        <v>1.61</v>
      </c>
      <c r="J34" s="21">
        <v>0.57999999999999996</v>
      </c>
      <c r="K34" s="21">
        <v>0</v>
      </c>
      <c r="L34" s="21">
        <v>0.23</v>
      </c>
      <c r="M34" s="21">
        <v>0.11</v>
      </c>
      <c r="N34" s="21">
        <v>0</v>
      </c>
      <c r="O34" s="21">
        <v>0.63</v>
      </c>
      <c r="P34" s="21">
        <v>0</v>
      </c>
      <c r="R34" s="21">
        <f t="shared" si="0"/>
        <v>39.930000000000007</v>
      </c>
      <c r="S34" s="21">
        <v>18</v>
      </c>
      <c r="T34" s="21">
        <v>14.73</v>
      </c>
      <c r="U34" s="21">
        <v>3.68</v>
      </c>
      <c r="V34" s="21">
        <v>0</v>
      </c>
      <c r="W34" s="21">
        <v>1.7</v>
      </c>
      <c r="X34" s="21">
        <v>0</v>
      </c>
      <c r="Y34" s="21">
        <v>1</v>
      </c>
      <c r="Z34" s="21">
        <v>0.82</v>
      </c>
      <c r="AA34" s="21">
        <f t="shared" si="1"/>
        <v>7.2000000000000064</v>
      </c>
    </row>
    <row r="35" spans="1:27" ht="15.75">
      <c r="A35" s="18" t="s">
        <v>190</v>
      </c>
      <c r="B35" s="19" t="s">
        <v>191</v>
      </c>
      <c r="C35" s="18" t="s">
        <v>192</v>
      </c>
      <c r="D35" s="20" t="s">
        <v>3</v>
      </c>
      <c r="E35" s="40" t="s">
        <v>287</v>
      </c>
      <c r="F35" s="40" t="s">
        <v>287</v>
      </c>
      <c r="G35" s="21">
        <v>30.76</v>
      </c>
      <c r="H35" s="21">
        <v>13.7</v>
      </c>
      <c r="I35" s="21">
        <v>10.39</v>
      </c>
      <c r="J35" s="21">
        <v>4.12</v>
      </c>
      <c r="K35" s="21">
        <v>0</v>
      </c>
      <c r="L35" s="21">
        <v>0</v>
      </c>
      <c r="M35" s="21">
        <v>0</v>
      </c>
      <c r="N35" s="21">
        <v>1</v>
      </c>
      <c r="O35" s="21">
        <v>1.55</v>
      </c>
      <c r="P35" s="21">
        <v>0</v>
      </c>
      <c r="R35" s="21">
        <f t="shared" si="0"/>
        <v>50.040000000000006</v>
      </c>
      <c r="S35" s="21">
        <v>20.34</v>
      </c>
      <c r="T35" s="21">
        <v>16.510000000000002</v>
      </c>
      <c r="U35" s="21">
        <v>5.55</v>
      </c>
      <c r="V35" s="21">
        <v>0</v>
      </c>
      <c r="W35" s="21">
        <v>2.0299999999999998</v>
      </c>
      <c r="X35" s="21">
        <v>0</v>
      </c>
      <c r="Y35" s="21">
        <v>0.95</v>
      </c>
      <c r="Z35" s="21">
        <v>4.66</v>
      </c>
      <c r="AA35" s="21">
        <f t="shared" si="1"/>
        <v>13.190000000000005</v>
      </c>
    </row>
    <row r="36" spans="1:27" ht="15.75">
      <c r="A36" s="18" t="s">
        <v>196</v>
      </c>
      <c r="B36" s="19" t="s">
        <v>197</v>
      </c>
      <c r="C36" s="18" t="s">
        <v>198</v>
      </c>
      <c r="D36" s="20" t="s">
        <v>3</v>
      </c>
      <c r="E36" s="40" t="s">
        <v>287</v>
      </c>
      <c r="F36" s="40" t="s">
        <v>287</v>
      </c>
      <c r="G36" s="21">
        <v>2.5</v>
      </c>
      <c r="H36" s="21">
        <v>9.4</v>
      </c>
      <c r="I36" s="21">
        <v>6</v>
      </c>
      <c r="J36" s="21">
        <v>2.37</v>
      </c>
      <c r="K36" s="21">
        <v>0</v>
      </c>
      <c r="L36" s="21">
        <v>0.66</v>
      </c>
      <c r="M36" s="21">
        <v>0</v>
      </c>
      <c r="N36" s="21">
        <v>1</v>
      </c>
      <c r="O36" s="21">
        <v>1.07</v>
      </c>
      <c r="P36" s="21">
        <v>0</v>
      </c>
      <c r="R36" s="21">
        <f t="shared" si="0"/>
        <v>22.07</v>
      </c>
      <c r="S36" s="21">
        <v>8.6999999999999993</v>
      </c>
      <c r="T36" s="21">
        <v>9.01</v>
      </c>
      <c r="U36" s="21">
        <v>2</v>
      </c>
      <c r="V36" s="21">
        <v>0</v>
      </c>
      <c r="W36" s="21">
        <v>0.48</v>
      </c>
      <c r="X36" s="21">
        <v>0</v>
      </c>
      <c r="Y36" s="21">
        <v>1</v>
      </c>
      <c r="Z36" s="21">
        <v>0.88</v>
      </c>
      <c r="AA36" s="21">
        <f t="shared" si="1"/>
        <v>4.3600000000000012</v>
      </c>
    </row>
    <row r="37" spans="1:27" ht="15.75">
      <c r="A37" s="18" t="s">
        <v>64</v>
      </c>
      <c r="B37" s="19" t="s">
        <v>65</v>
      </c>
      <c r="C37" s="18" t="s">
        <v>66</v>
      </c>
      <c r="D37" s="20" t="s">
        <v>4</v>
      </c>
      <c r="E37" s="40" t="s">
        <v>287</v>
      </c>
      <c r="F37" s="40" t="s">
        <v>287</v>
      </c>
      <c r="G37" s="21">
        <v>13.34</v>
      </c>
      <c r="H37" s="21">
        <v>5.62</v>
      </c>
      <c r="I37" s="21">
        <v>4.78</v>
      </c>
      <c r="J37" s="21">
        <v>1.08</v>
      </c>
      <c r="K37" s="21">
        <v>0</v>
      </c>
      <c r="L37" s="21">
        <v>0.74</v>
      </c>
      <c r="M37" s="21">
        <v>0</v>
      </c>
      <c r="N37" s="21">
        <v>0.41</v>
      </c>
      <c r="O37" s="21">
        <v>0.71</v>
      </c>
      <c r="P37" s="21">
        <v>0</v>
      </c>
      <c r="R37" s="21">
        <f t="shared" si="0"/>
        <v>44.89</v>
      </c>
      <c r="S37" s="21">
        <v>18.600000000000001</v>
      </c>
      <c r="T37" s="21">
        <v>20.82</v>
      </c>
      <c r="U37" s="21">
        <f>1.45+3.02</f>
        <v>4.47</v>
      </c>
      <c r="V37" s="21">
        <v>0</v>
      </c>
      <c r="W37" s="21">
        <v>0</v>
      </c>
      <c r="X37" s="21">
        <v>0</v>
      </c>
      <c r="Y37" s="21">
        <v>1</v>
      </c>
      <c r="Z37" s="21">
        <v>0</v>
      </c>
      <c r="AA37" s="21">
        <f t="shared" si="1"/>
        <v>5.4699999999999989</v>
      </c>
    </row>
    <row r="38" spans="1:27" ht="15.75">
      <c r="A38" s="18" t="s">
        <v>199</v>
      </c>
      <c r="B38" s="19" t="s">
        <v>200</v>
      </c>
      <c r="C38" s="18" t="s">
        <v>201</v>
      </c>
      <c r="D38" s="20" t="s">
        <v>3</v>
      </c>
      <c r="E38" s="40" t="s">
        <v>287</v>
      </c>
      <c r="F38" s="40" t="s">
        <v>287</v>
      </c>
      <c r="G38" s="21">
        <v>46.33</v>
      </c>
      <c r="H38" s="21">
        <v>21.38</v>
      </c>
      <c r="I38" s="21">
        <v>18.82</v>
      </c>
      <c r="J38" s="21">
        <v>2.89</v>
      </c>
      <c r="K38" s="21">
        <v>0</v>
      </c>
      <c r="L38" s="21">
        <v>0.88</v>
      </c>
      <c r="M38" s="21">
        <v>0</v>
      </c>
      <c r="N38" s="21">
        <v>1</v>
      </c>
      <c r="O38" s="21">
        <v>1.36</v>
      </c>
      <c r="P38" s="21">
        <v>0</v>
      </c>
      <c r="R38" s="21">
        <f t="shared" si="0"/>
        <v>27.38</v>
      </c>
      <c r="S38" s="21">
        <v>12.44</v>
      </c>
      <c r="T38" s="21">
        <v>8.16</v>
      </c>
      <c r="U38" s="21">
        <v>1.95</v>
      </c>
      <c r="V38" s="21">
        <v>0</v>
      </c>
      <c r="W38" s="21">
        <v>1.1200000000000001</v>
      </c>
      <c r="X38" s="21">
        <v>1.81</v>
      </c>
      <c r="Y38" s="21">
        <v>0.95</v>
      </c>
      <c r="Z38" s="21">
        <v>0.95</v>
      </c>
      <c r="AA38" s="21">
        <f t="shared" si="1"/>
        <v>6.7799999999999994</v>
      </c>
    </row>
    <row r="39" spans="1:27" ht="15.75">
      <c r="A39" s="18" t="s">
        <v>202</v>
      </c>
      <c r="B39" s="19" t="s">
        <v>202</v>
      </c>
      <c r="C39" s="18" t="s">
        <v>203</v>
      </c>
      <c r="D39" s="20" t="s">
        <v>3</v>
      </c>
      <c r="E39" s="40" t="s">
        <v>287</v>
      </c>
      <c r="F39" s="40" t="s">
        <v>287</v>
      </c>
      <c r="G39" s="21">
        <v>45.3</v>
      </c>
      <c r="H39" s="21">
        <v>20.239999999999998</v>
      </c>
      <c r="I39" s="21">
        <v>18.98</v>
      </c>
      <c r="J39" s="21">
        <v>2.89</v>
      </c>
      <c r="K39" s="21">
        <v>0</v>
      </c>
      <c r="L39" s="21">
        <v>1.35</v>
      </c>
      <c r="M39" s="21">
        <v>0</v>
      </c>
      <c r="N39" s="21">
        <v>1</v>
      </c>
      <c r="O39" s="21">
        <v>0.84</v>
      </c>
      <c r="P39" s="21">
        <v>0</v>
      </c>
      <c r="R39" s="21">
        <f t="shared" si="0"/>
        <v>22.59</v>
      </c>
      <c r="S39" s="21">
        <v>11.4</v>
      </c>
      <c r="T39" s="21">
        <v>6.73</v>
      </c>
      <c r="U39" s="21">
        <v>2.0099999999999998</v>
      </c>
      <c r="V39" s="21">
        <v>0</v>
      </c>
      <c r="W39" s="21">
        <v>0.32</v>
      </c>
      <c r="X39" s="21">
        <v>0</v>
      </c>
      <c r="Y39" s="21">
        <v>0.68</v>
      </c>
      <c r="Z39" s="21">
        <v>1.45</v>
      </c>
      <c r="AA39" s="21">
        <f t="shared" si="1"/>
        <v>4.4599999999999991</v>
      </c>
    </row>
    <row r="40" spans="1:27" ht="15.75">
      <c r="A40" s="18" t="s">
        <v>70</v>
      </c>
      <c r="B40" s="19" t="s">
        <v>71</v>
      </c>
      <c r="C40" s="18" t="s">
        <v>72</v>
      </c>
      <c r="D40" s="20" t="s">
        <v>4</v>
      </c>
      <c r="E40" s="40" t="s">
        <v>287</v>
      </c>
      <c r="F40" s="40" t="s">
        <v>287</v>
      </c>
      <c r="G40" s="21">
        <v>40.479999999999997</v>
      </c>
      <c r="H40" s="21">
        <v>17.3</v>
      </c>
      <c r="I40" s="21">
        <v>16.809999999999999</v>
      </c>
      <c r="J40" s="21">
        <v>3.87</v>
      </c>
      <c r="K40" s="21">
        <v>0</v>
      </c>
      <c r="L40" s="21">
        <v>0.27</v>
      </c>
      <c r="M40" s="21">
        <v>0</v>
      </c>
      <c r="N40" s="21">
        <v>1</v>
      </c>
      <c r="O40" s="21">
        <v>1.23</v>
      </c>
      <c r="P40" s="21">
        <v>0</v>
      </c>
      <c r="R40" s="21">
        <f t="shared" si="0"/>
        <v>16.650000000000002</v>
      </c>
      <c r="S40" s="21">
        <v>8.1999999999999993</v>
      </c>
      <c r="T40" s="21">
        <v>6.62</v>
      </c>
      <c r="U40" s="21">
        <v>0.88</v>
      </c>
      <c r="V40" s="21">
        <v>0</v>
      </c>
      <c r="W40" s="21">
        <v>0</v>
      </c>
      <c r="X40" s="21">
        <v>0</v>
      </c>
      <c r="Y40" s="21">
        <v>0</v>
      </c>
      <c r="Z40" s="21">
        <v>0.95</v>
      </c>
      <c r="AA40" s="21">
        <f t="shared" si="1"/>
        <v>1.8300000000000027</v>
      </c>
    </row>
    <row r="41" spans="1:27" ht="15.75">
      <c r="A41" s="18" t="s">
        <v>73</v>
      </c>
      <c r="B41" s="19" t="s">
        <v>74</v>
      </c>
      <c r="C41" s="18" t="s">
        <v>75</v>
      </c>
      <c r="D41" s="20" t="s">
        <v>4</v>
      </c>
      <c r="E41" s="40" t="s">
        <v>287</v>
      </c>
      <c r="F41" s="40" t="s">
        <v>287</v>
      </c>
      <c r="G41" s="21">
        <v>17.309999999999999</v>
      </c>
      <c r="H41" s="21">
        <v>5.99</v>
      </c>
      <c r="I41" s="21">
        <v>7.63</v>
      </c>
      <c r="J41" s="21">
        <v>1.45</v>
      </c>
      <c r="K41" s="21">
        <v>0</v>
      </c>
      <c r="L41" s="21">
        <v>0.81</v>
      </c>
      <c r="M41" s="21">
        <v>0</v>
      </c>
      <c r="N41" s="21">
        <v>0.79</v>
      </c>
      <c r="O41" s="21">
        <v>0.64</v>
      </c>
      <c r="P41" s="21">
        <v>0</v>
      </c>
      <c r="R41" s="21">
        <f t="shared" si="0"/>
        <v>23.869999999999997</v>
      </c>
      <c r="S41" s="21">
        <v>8.86</v>
      </c>
      <c r="T41" s="21">
        <v>10.28</v>
      </c>
      <c r="U41" s="21">
        <v>2.81</v>
      </c>
      <c r="V41" s="21">
        <v>0</v>
      </c>
      <c r="W41" s="21">
        <v>0.68</v>
      </c>
      <c r="X41" s="21">
        <v>0.24</v>
      </c>
      <c r="Y41" s="21">
        <v>1</v>
      </c>
      <c r="Z41" s="21">
        <v>0</v>
      </c>
      <c r="AA41" s="21">
        <f t="shared" si="1"/>
        <v>4.7299999999999986</v>
      </c>
    </row>
    <row r="42" spans="1:27" ht="15.75">
      <c r="A42" s="18" t="s">
        <v>76</v>
      </c>
      <c r="B42" s="19" t="s">
        <v>76</v>
      </c>
      <c r="C42" s="18" t="s">
        <v>77</v>
      </c>
      <c r="D42" s="20" t="s">
        <v>4</v>
      </c>
      <c r="E42" s="40" t="s">
        <v>287</v>
      </c>
      <c r="F42" s="40" t="s">
        <v>287</v>
      </c>
      <c r="G42" s="21">
        <v>38.94</v>
      </c>
      <c r="H42" s="21">
        <v>17.3</v>
      </c>
      <c r="I42" s="21">
        <v>15.51</v>
      </c>
      <c r="J42" s="21">
        <v>3</v>
      </c>
      <c r="K42" s="21">
        <v>0</v>
      </c>
      <c r="L42" s="21">
        <v>1.49</v>
      </c>
      <c r="M42" s="21">
        <v>0</v>
      </c>
      <c r="N42" s="21">
        <v>1</v>
      </c>
      <c r="O42" s="21">
        <v>0.64</v>
      </c>
      <c r="P42" s="21">
        <v>0</v>
      </c>
      <c r="R42" s="21">
        <f t="shared" si="0"/>
        <v>18.779999999999998</v>
      </c>
      <c r="S42" s="21">
        <v>8.6</v>
      </c>
      <c r="T42" s="21">
        <v>5.55</v>
      </c>
      <c r="U42" s="21">
        <v>1.1100000000000001</v>
      </c>
      <c r="V42" s="21">
        <v>1.1599999999999999</v>
      </c>
      <c r="W42" s="21">
        <v>0.81</v>
      </c>
      <c r="X42" s="21">
        <v>0</v>
      </c>
      <c r="Y42" s="21">
        <v>0.18</v>
      </c>
      <c r="Z42" s="21">
        <v>1.37</v>
      </c>
      <c r="AA42" s="21">
        <f t="shared" si="1"/>
        <v>4.6299999999999981</v>
      </c>
    </row>
    <row r="43" spans="1:27" ht="15.75">
      <c r="A43" s="18" t="s">
        <v>78</v>
      </c>
      <c r="B43" s="19" t="s">
        <v>79</v>
      </c>
      <c r="C43" s="18" t="s">
        <v>80</v>
      </c>
      <c r="D43" s="20" t="s">
        <v>4</v>
      </c>
      <c r="E43" s="40" t="s">
        <v>287</v>
      </c>
      <c r="F43" s="40" t="s">
        <v>287</v>
      </c>
      <c r="G43" s="21">
        <v>49.88</v>
      </c>
      <c r="H43" s="21">
        <v>19.739999999999998</v>
      </c>
      <c r="I43" s="21">
        <v>17.95</v>
      </c>
      <c r="J43" s="21">
        <v>5.57</v>
      </c>
      <c r="K43" s="21">
        <v>0</v>
      </c>
      <c r="L43" s="21">
        <v>1.76</v>
      </c>
      <c r="M43" s="21">
        <v>0</v>
      </c>
      <c r="N43" s="21">
        <v>0.81</v>
      </c>
      <c r="O43" s="21">
        <v>4.05</v>
      </c>
      <c r="P43" s="21">
        <v>0</v>
      </c>
      <c r="R43" s="21">
        <f t="shared" si="0"/>
        <v>35.800000000000004</v>
      </c>
      <c r="S43" s="21">
        <v>11.12</v>
      </c>
      <c r="T43" s="21">
        <v>21.94</v>
      </c>
      <c r="U43" s="21">
        <v>1.91</v>
      </c>
      <c r="V43" s="21">
        <v>0</v>
      </c>
      <c r="W43" s="21">
        <v>0.34</v>
      </c>
      <c r="X43" s="21">
        <v>0</v>
      </c>
      <c r="Y43" s="21">
        <v>0.49</v>
      </c>
      <c r="Z43" s="21">
        <v>0</v>
      </c>
      <c r="AA43" s="21">
        <f t="shared" si="1"/>
        <v>2.7400000000000055</v>
      </c>
    </row>
    <row r="44" spans="1:27" ht="15.75">
      <c r="A44" s="18" t="s">
        <v>81</v>
      </c>
      <c r="B44" s="19" t="s">
        <v>82</v>
      </c>
      <c r="C44" s="18" t="s">
        <v>83</v>
      </c>
      <c r="D44" s="20" t="s">
        <v>4</v>
      </c>
      <c r="E44" s="40" t="s">
        <v>287</v>
      </c>
      <c r="F44" s="40" t="s">
        <v>287</v>
      </c>
      <c r="G44" s="21">
        <v>24.79</v>
      </c>
      <c r="H44" s="21">
        <v>8.32</v>
      </c>
      <c r="I44" s="21">
        <v>12.81</v>
      </c>
      <c r="J44" s="21">
        <v>1.95</v>
      </c>
      <c r="K44" s="21">
        <v>0</v>
      </c>
      <c r="L44" s="21">
        <v>0.32</v>
      </c>
      <c r="M44" s="21">
        <v>0</v>
      </c>
      <c r="N44" s="21">
        <v>0.92</v>
      </c>
      <c r="O44" s="21">
        <v>0.47</v>
      </c>
      <c r="P44" s="21">
        <v>0</v>
      </c>
      <c r="R44" s="21">
        <f t="shared" si="0"/>
        <v>79.22999999999999</v>
      </c>
      <c r="S44" s="21">
        <v>29.7</v>
      </c>
      <c r="T44" s="21">
        <v>37.72</v>
      </c>
      <c r="U44" s="21">
        <v>4.93</v>
      </c>
      <c r="V44" s="21">
        <v>0</v>
      </c>
      <c r="W44" s="21">
        <v>2.97</v>
      </c>
      <c r="X44" s="21">
        <v>2.69</v>
      </c>
      <c r="Y44" s="21">
        <v>1.22</v>
      </c>
      <c r="Z44" s="21">
        <v>0</v>
      </c>
      <c r="AA44" s="21">
        <f t="shared" si="1"/>
        <v>11.809999999999988</v>
      </c>
    </row>
    <row r="45" spans="1:27" ht="15.75">
      <c r="A45" s="18" t="s">
        <v>84</v>
      </c>
      <c r="B45" s="19" t="s">
        <v>85</v>
      </c>
      <c r="C45" s="18" t="s">
        <v>86</v>
      </c>
      <c r="D45" s="20" t="s">
        <v>4</v>
      </c>
      <c r="E45" s="40" t="s">
        <v>287</v>
      </c>
      <c r="F45" s="40" t="s">
        <v>287</v>
      </c>
      <c r="G45" s="21">
        <v>53.93</v>
      </c>
      <c r="H45" s="21">
        <v>19.989999999999998</v>
      </c>
      <c r="I45" s="21">
        <v>16.47</v>
      </c>
      <c r="J45" s="21">
        <v>16.61</v>
      </c>
      <c r="K45" s="21">
        <v>0</v>
      </c>
      <c r="L45" s="21">
        <v>0</v>
      </c>
      <c r="M45" s="21">
        <v>0</v>
      </c>
      <c r="N45" s="21">
        <v>0.86</v>
      </c>
      <c r="O45" s="21">
        <v>0</v>
      </c>
      <c r="P45" s="21">
        <v>0</v>
      </c>
      <c r="R45" s="21">
        <f t="shared" si="0"/>
        <v>18.269999999999996</v>
      </c>
      <c r="S45" s="21">
        <v>6.08</v>
      </c>
      <c r="T45" s="21">
        <v>8.76</v>
      </c>
      <c r="U45" s="21">
        <v>1.74</v>
      </c>
      <c r="V45" s="21">
        <v>0</v>
      </c>
      <c r="W45" s="21">
        <v>0.24</v>
      </c>
      <c r="X45" s="21">
        <v>0</v>
      </c>
      <c r="Y45" s="21">
        <v>0.74</v>
      </c>
      <c r="Z45" s="21">
        <v>0.71</v>
      </c>
      <c r="AA45" s="21">
        <f t="shared" si="1"/>
        <v>3.4299999999999962</v>
      </c>
    </row>
    <row r="46" spans="1:27" ht="15.75">
      <c r="A46" s="18" t="s">
        <v>204</v>
      </c>
      <c r="B46" s="19" t="s">
        <v>204</v>
      </c>
      <c r="C46" s="18" t="s">
        <v>205</v>
      </c>
      <c r="D46" s="20" t="s">
        <v>3</v>
      </c>
      <c r="E46" s="40" t="s">
        <v>287</v>
      </c>
      <c r="F46" s="40" t="s">
        <v>287</v>
      </c>
      <c r="G46" s="21">
        <v>29.67</v>
      </c>
      <c r="H46" s="21">
        <v>14</v>
      </c>
      <c r="I46" s="21">
        <v>10.77</v>
      </c>
      <c r="J46" s="21">
        <v>2.35</v>
      </c>
      <c r="K46" s="21">
        <v>0</v>
      </c>
      <c r="L46" s="21">
        <v>0</v>
      </c>
      <c r="M46" s="21">
        <v>0</v>
      </c>
      <c r="N46" s="21">
        <v>0.68</v>
      </c>
      <c r="O46" s="21">
        <v>1.86</v>
      </c>
      <c r="P46" s="21">
        <v>0</v>
      </c>
      <c r="R46" s="21">
        <f t="shared" si="0"/>
        <v>19.639999999999997</v>
      </c>
      <c r="S46" s="21">
        <v>7</v>
      </c>
      <c r="T46" s="21">
        <v>8.23</v>
      </c>
      <c r="U46" s="21">
        <v>2.0499999999999998</v>
      </c>
      <c r="V46" s="21">
        <v>0</v>
      </c>
      <c r="W46" s="21">
        <v>0.81</v>
      </c>
      <c r="X46" s="21">
        <v>0</v>
      </c>
      <c r="Y46" s="21">
        <v>0.81</v>
      </c>
      <c r="Z46" s="21">
        <v>0.74</v>
      </c>
      <c r="AA46" s="21">
        <f t="shared" si="1"/>
        <v>4.4099999999999966</v>
      </c>
    </row>
    <row r="47" spans="1:27" ht="15.75">
      <c r="A47" s="18" t="s">
        <v>206</v>
      </c>
      <c r="B47" s="19" t="s">
        <v>206</v>
      </c>
      <c r="C47" s="18" t="s">
        <v>207</v>
      </c>
      <c r="D47" s="20" t="s">
        <v>3</v>
      </c>
      <c r="E47" s="40" t="s">
        <v>287</v>
      </c>
      <c r="F47" s="40" t="s">
        <v>287</v>
      </c>
      <c r="G47" s="21">
        <v>22.66</v>
      </c>
      <c r="H47" s="21">
        <v>8.8000000000000007</v>
      </c>
      <c r="I47" s="29">
        <v>9.52</v>
      </c>
      <c r="J47" s="21">
        <v>0.96</v>
      </c>
      <c r="K47" s="21">
        <v>0</v>
      </c>
      <c r="L47" s="21">
        <v>0.81</v>
      </c>
      <c r="M47" s="21">
        <v>0</v>
      </c>
      <c r="N47" s="21">
        <v>1</v>
      </c>
      <c r="O47" s="21">
        <v>1.57</v>
      </c>
      <c r="P47" s="21">
        <v>0</v>
      </c>
      <c r="R47" s="21">
        <f t="shared" si="0"/>
        <v>141.47999999999999</v>
      </c>
      <c r="S47" s="21">
        <v>80.599999999999994</v>
      </c>
      <c r="T47" s="29">
        <v>23.39</v>
      </c>
      <c r="U47" s="21">
        <v>7.08</v>
      </c>
      <c r="V47" s="21">
        <v>18.059999999999999</v>
      </c>
      <c r="W47" s="21">
        <v>0</v>
      </c>
      <c r="X47" s="21">
        <v>7.98</v>
      </c>
      <c r="Y47" s="21">
        <v>4.37</v>
      </c>
      <c r="Z47" s="21">
        <v>0</v>
      </c>
      <c r="AA47" s="21">
        <f t="shared" si="1"/>
        <v>37.489999999999995</v>
      </c>
    </row>
    <row r="48" spans="1:27" ht="15.75">
      <c r="A48" s="18" t="s">
        <v>87</v>
      </c>
      <c r="B48" s="19" t="s">
        <v>88</v>
      </c>
      <c r="C48" s="18" t="s">
        <v>89</v>
      </c>
      <c r="D48" s="20" t="s">
        <v>4</v>
      </c>
      <c r="E48" s="40" t="s">
        <v>287</v>
      </c>
      <c r="F48" s="40" t="s">
        <v>287</v>
      </c>
      <c r="G48" s="21">
        <v>23.52</v>
      </c>
      <c r="H48" s="21">
        <v>11.8</v>
      </c>
      <c r="I48" s="21">
        <v>5.0599999999999996</v>
      </c>
      <c r="J48" s="21">
        <v>1.95</v>
      </c>
      <c r="K48" s="21">
        <v>0</v>
      </c>
      <c r="L48" s="21">
        <v>1.1100000000000001</v>
      </c>
      <c r="M48" s="21">
        <v>1.81</v>
      </c>
      <c r="N48" s="21">
        <v>0.95</v>
      </c>
      <c r="O48" s="21">
        <v>0.84</v>
      </c>
      <c r="P48" s="21">
        <v>0</v>
      </c>
      <c r="R48" s="21">
        <f t="shared" si="0"/>
        <v>51.32</v>
      </c>
      <c r="S48" s="21">
        <v>22.6</v>
      </c>
      <c r="T48" s="21">
        <v>22.34</v>
      </c>
      <c r="U48" s="21">
        <v>1.95</v>
      </c>
      <c r="V48" s="21">
        <v>0</v>
      </c>
      <c r="W48" s="21">
        <v>1.05</v>
      </c>
      <c r="X48" s="21">
        <v>2</v>
      </c>
      <c r="Y48" s="21">
        <v>1.38</v>
      </c>
      <c r="Z48" s="21">
        <v>0</v>
      </c>
      <c r="AA48" s="21">
        <f t="shared" si="1"/>
        <v>6.379999999999999</v>
      </c>
    </row>
    <row r="49" spans="1:27" ht="15.75">
      <c r="A49" s="18" t="s">
        <v>90</v>
      </c>
      <c r="B49" s="19" t="s">
        <v>91</v>
      </c>
      <c r="C49" s="18" t="s">
        <v>92</v>
      </c>
      <c r="D49" s="20" t="s">
        <v>4</v>
      </c>
      <c r="E49" s="40" t="s">
        <v>287</v>
      </c>
      <c r="F49" s="40" t="s">
        <v>287</v>
      </c>
      <c r="G49" s="21">
        <v>33.090000000000003</v>
      </c>
      <c r="H49" s="21">
        <v>16.8</v>
      </c>
      <c r="I49" s="21">
        <v>9.49</v>
      </c>
      <c r="J49" s="21">
        <v>3.23</v>
      </c>
      <c r="K49" s="21">
        <v>0</v>
      </c>
      <c r="L49" s="21">
        <v>1.76</v>
      </c>
      <c r="M49" s="21">
        <v>0</v>
      </c>
      <c r="N49" s="21">
        <v>1.81</v>
      </c>
      <c r="O49" s="21">
        <v>0</v>
      </c>
      <c r="P49" s="21">
        <v>0</v>
      </c>
      <c r="R49" s="21">
        <f t="shared" si="0"/>
        <v>28</v>
      </c>
      <c r="S49" s="21">
        <v>12.32</v>
      </c>
      <c r="T49" s="21">
        <v>10.79</v>
      </c>
      <c r="U49" s="21">
        <v>2.21</v>
      </c>
      <c r="V49" s="21">
        <v>0</v>
      </c>
      <c r="W49" s="21">
        <v>1.1499999999999999</v>
      </c>
      <c r="X49" s="21">
        <v>0</v>
      </c>
      <c r="Y49" s="21">
        <v>0.61</v>
      </c>
      <c r="Z49" s="21">
        <v>0.92</v>
      </c>
      <c r="AA49" s="21">
        <f t="shared" si="1"/>
        <v>4.8900000000000006</v>
      </c>
    </row>
    <row r="50" spans="1:27" ht="15.75">
      <c r="A50" s="18" t="s">
        <v>93</v>
      </c>
      <c r="B50" s="19" t="s">
        <v>94</v>
      </c>
      <c r="C50" s="18" t="s">
        <v>95</v>
      </c>
      <c r="D50" s="20" t="s">
        <v>4</v>
      </c>
      <c r="E50" s="40" t="s">
        <v>287</v>
      </c>
      <c r="F50" s="40" t="s">
        <v>287</v>
      </c>
      <c r="G50" s="21">
        <v>20.02</v>
      </c>
      <c r="H50" s="21">
        <v>8.4</v>
      </c>
      <c r="I50" s="21">
        <v>7.68</v>
      </c>
      <c r="J50" s="21">
        <v>2.76</v>
      </c>
      <c r="K50" s="21">
        <v>0</v>
      </c>
      <c r="L50" s="21">
        <v>0.33</v>
      </c>
      <c r="M50" s="21">
        <v>0</v>
      </c>
      <c r="N50" s="21">
        <v>0.74</v>
      </c>
      <c r="O50" s="21">
        <v>1.1100000000000001</v>
      </c>
      <c r="P50" s="21">
        <v>0</v>
      </c>
      <c r="R50" s="21">
        <f t="shared" si="0"/>
        <v>45.870000000000005</v>
      </c>
      <c r="S50" s="21">
        <v>18.260000000000002</v>
      </c>
      <c r="T50" s="21">
        <v>20.78</v>
      </c>
      <c r="U50" s="21">
        <v>4.6100000000000003</v>
      </c>
      <c r="V50" s="21">
        <v>0</v>
      </c>
      <c r="W50" s="21">
        <v>0.41</v>
      </c>
      <c r="X50" s="21">
        <v>0</v>
      </c>
      <c r="Y50" s="21">
        <v>1</v>
      </c>
      <c r="Z50" s="21">
        <v>0.81</v>
      </c>
      <c r="AA50" s="21">
        <f t="shared" si="1"/>
        <v>6.8300000000000018</v>
      </c>
    </row>
    <row r="51" spans="1:27" ht="15.75">
      <c r="A51" s="18" t="s">
        <v>96</v>
      </c>
      <c r="B51" s="19" t="s">
        <v>97</v>
      </c>
      <c r="C51" s="18" t="s">
        <v>98</v>
      </c>
      <c r="D51" s="20" t="s">
        <v>4</v>
      </c>
      <c r="E51" s="40" t="s">
        <v>287</v>
      </c>
      <c r="F51" s="40" t="s">
        <v>287</v>
      </c>
      <c r="G51" s="21">
        <v>17.170000000000002</v>
      </c>
      <c r="H51" s="21">
        <v>6.8</v>
      </c>
      <c r="I51" s="21">
        <v>7.67</v>
      </c>
      <c r="J51" s="21">
        <v>1.76</v>
      </c>
      <c r="K51" s="21">
        <v>0</v>
      </c>
      <c r="L51" s="21">
        <v>0</v>
      </c>
      <c r="M51" s="21">
        <v>0</v>
      </c>
      <c r="N51" s="21">
        <v>0</v>
      </c>
      <c r="O51" s="21">
        <v>0.95</v>
      </c>
      <c r="P51" s="21">
        <v>0</v>
      </c>
      <c r="R51" s="21">
        <f t="shared" si="0"/>
        <v>44.42</v>
      </c>
      <c r="S51" s="21">
        <v>16.48</v>
      </c>
      <c r="T51" s="21">
        <v>21.07</v>
      </c>
      <c r="U51" s="21">
        <v>1.88</v>
      </c>
      <c r="V51" s="21">
        <v>0</v>
      </c>
      <c r="W51" s="21">
        <v>1.75</v>
      </c>
      <c r="X51" s="21">
        <v>0</v>
      </c>
      <c r="Y51" s="21">
        <v>1</v>
      </c>
      <c r="Z51" s="21">
        <v>2.2400000000000002</v>
      </c>
      <c r="AA51" s="21">
        <f t="shared" si="1"/>
        <v>6.870000000000001</v>
      </c>
    </row>
    <row r="52" spans="1:27" ht="15.75">
      <c r="A52" s="18" t="s">
        <v>105</v>
      </c>
      <c r="B52" s="19" t="s">
        <v>105</v>
      </c>
      <c r="C52" s="18" t="s">
        <v>106</v>
      </c>
      <c r="D52" s="20" t="s">
        <v>4</v>
      </c>
      <c r="E52" s="40" t="s">
        <v>287</v>
      </c>
      <c r="F52" s="40" t="s">
        <v>287</v>
      </c>
      <c r="G52" s="21">
        <v>25</v>
      </c>
      <c r="H52" s="21">
        <v>9.26</v>
      </c>
      <c r="I52" s="21">
        <v>11.79</v>
      </c>
      <c r="J52" s="21">
        <v>2.27</v>
      </c>
      <c r="K52" s="21">
        <v>0</v>
      </c>
      <c r="L52" s="21">
        <v>0.68</v>
      </c>
      <c r="M52" s="21">
        <v>0</v>
      </c>
      <c r="N52" s="21">
        <v>1</v>
      </c>
      <c r="O52" s="21">
        <v>0</v>
      </c>
      <c r="P52" s="21">
        <v>0</v>
      </c>
      <c r="R52" s="21">
        <f t="shared" si="0"/>
        <v>20.089999999999996</v>
      </c>
      <c r="S52" s="21">
        <v>9.6</v>
      </c>
      <c r="T52" s="21">
        <v>6.8</v>
      </c>
      <c r="U52" s="21">
        <v>2.15</v>
      </c>
      <c r="V52" s="21">
        <v>0</v>
      </c>
      <c r="W52" s="21">
        <v>0</v>
      </c>
      <c r="X52" s="21">
        <v>0</v>
      </c>
      <c r="Y52" s="21">
        <v>1</v>
      </c>
      <c r="Z52" s="21">
        <v>0.54</v>
      </c>
      <c r="AA52" s="21">
        <f t="shared" si="1"/>
        <v>3.6899999999999968</v>
      </c>
    </row>
    <row r="53" spans="1:27" ht="15.75">
      <c r="A53" s="18" t="s">
        <v>208</v>
      </c>
      <c r="B53" s="19" t="s">
        <v>209</v>
      </c>
      <c r="C53" s="18" t="s">
        <v>210</v>
      </c>
      <c r="D53" s="20" t="s">
        <v>3</v>
      </c>
      <c r="E53" s="40" t="s">
        <v>287</v>
      </c>
      <c r="F53" s="40" t="s">
        <v>287</v>
      </c>
      <c r="G53" s="21">
        <v>9.7100000000000009</v>
      </c>
      <c r="H53" s="21">
        <v>1.9</v>
      </c>
      <c r="I53" s="21">
        <v>6.81</v>
      </c>
      <c r="J53" s="21">
        <v>1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72"/>
      <c r="R53" s="21">
        <f t="shared" si="0"/>
        <v>251.75000000000003</v>
      </c>
      <c r="S53" s="21">
        <v>125.93</v>
      </c>
      <c r="T53" s="21">
        <v>44.04</v>
      </c>
      <c r="U53" s="21">
        <v>47.58</v>
      </c>
      <c r="V53" s="21">
        <v>0</v>
      </c>
      <c r="W53" s="21">
        <v>12.18</v>
      </c>
      <c r="X53" s="21">
        <v>13.61</v>
      </c>
      <c r="Y53" s="21">
        <v>8.41</v>
      </c>
      <c r="Z53" s="21">
        <v>0</v>
      </c>
      <c r="AA53" s="21">
        <f t="shared" si="1"/>
        <v>81.78000000000003</v>
      </c>
    </row>
    <row r="54" spans="1:27" ht="15.75">
      <c r="A54" s="18" t="s">
        <v>110</v>
      </c>
      <c r="B54" s="19" t="s">
        <v>111</v>
      </c>
      <c r="C54" s="3" t="s">
        <v>112</v>
      </c>
      <c r="D54" s="20" t="s">
        <v>4</v>
      </c>
      <c r="E54" s="40" t="s">
        <v>287</v>
      </c>
      <c r="F54" s="40" t="s">
        <v>287</v>
      </c>
      <c r="G54" s="21">
        <v>17.66</v>
      </c>
      <c r="H54" s="21">
        <v>7.8</v>
      </c>
      <c r="I54" s="21">
        <v>6.54</v>
      </c>
      <c r="J54" s="21">
        <v>2.33</v>
      </c>
      <c r="K54" s="21">
        <v>0</v>
      </c>
      <c r="L54" s="21">
        <v>0.68</v>
      </c>
      <c r="M54" s="21">
        <v>0</v>
      </c>
      <c r="N54" s="21">
        <v>0.16</v>
      </c>
      <c r="O54" s="21">
        <v>0.16</v>
      </c>
      <c r="P54" s="21">
        <v>0</v>
      </c>
      <c r="R54" s="21">
        <f t="shared" si="0"/>
        <v>30.779999999999998</v>
      </c>
      <c r="S54" s="21">
        <v>14.7</v>
      </c>
      <c r="T54" s="21">
        <v>10.39</v>
      </c>
      <c r="U54" s="21">
        <v>1.87</v>
      </c>
      <c r="V54" s="21">
        <v>0</v>
      </c>
      <c r="W54" s="21">
        <v>1.08</v>
      </c>
      <c r="X54" s="21">
        <v>0</v>
      </c>
      <c r="Y54" s="21">
        <v>1.02</v>
      </c>
      <c r="Z54" s="21">
        <v>1.72</v>
      </c>
      <c r="AA54" s="21">
        <f t="shared" si="1"/>
        <v>5.6899999999999977</v>
      </c>
    </row>
    <row r="55" spans="1:27" ht="15.75">
      <c r="A55" s="18" t="s">
        <v>211</v>
      </c>
      <c r="B55" s="19" t="s">
        <v>211</v>
      </c>
      <c r="C55" s="18" t="s">
        <v>212</v>
      </c>
      <c r="D55" s="20" t="s">
        <v>3</v>
      </c>
      <c r="E55" s="40" t="s">
        <v>287</v>
      </c>
      <c r="F55" s="40" t="s">
        <v>287</v>
      </c>
      <c r="G55" s="21">
        <v>42.1</v>
      </c>
      <c r="H55" s="21">
        <v>19.239999999999998</v>
      </c>
      <c r="I55" s="21">
        <v>15.36</v>
      </c>
      <c r="J55" s="21">
        <v>3.62</v>
      </c>
      <c r="K55" s="21">
        <v>0</v>
      </c>
      <c r="L55" s="21">
        <v>0</v>
      </c>
      <c r="M55" s="21">
        <v>0</v>
      </c>
      <c r="N55" s="21">
        <v>1.81</v>
      </c>
      <c r="O55" s="21">
        <v>2.0699999999999998</v>
      </c>
      <c r="P55" s="21">
        <v>0</v>
      </c>
      <c r="R55" s="21">
        <f t="shared" si="0"/>
        <v>41.059999999999995</v>
      </c>
      <c r="S55" s="21">
        <v>18.260000000000002</v>
      </c>
      <c r="T55" s="21">
        <v>14.67</v>
      </c>
      <c r="U55" s="21">
        <v>4.9400000000000004</v>
      </c>
      <c r="V55" s="21">
        <v>0</v>
      </c>
      <c r="W55" s="21">
        <v>2.19</v>
      </c>
      <c r="X55" s="21">
        <v>0</v>
      </c>
      <c r="Y55" s="21">
        <v>1</v>
      </c>
      <c r="Z55" s="21">
        <v>0</v>
      </c>
      <c r="AA55" s="21">
        <f t="shared" si="1"/>
        <v>8.1299999999999937</v>
      </c>
    </row>
    <row r="56" spans="1:27" ht="15.75">
      <c r="A56" s="18" t="s">
        <v>113</v>
      </c>
      <c r="B56" s="19" t="s">
        <v>114</v>
      </c>
      <c r="C56" s="18" t="s">
        <v>115</v>
      </c>
      <c r="D56" s="20" t="s">
        <v>4</v>
      </c>
      <c r="E56" s="40" t="s">
        <v>287</v>
      </c>
      <c r="F56" s="40" t="s">
        <v>287</v>
      </c>
      <c r="G56" s="21">
        <v>28.48</v>
      </c>
      <c r="H56" s="21">
        <v>9.92</v>
      </c>
      <c r="I56" s="21">
        <v>15.85</v>
      </c>
      <c r="J56" s="21">
        <v>2.14</v>
      </c>
      <c r="K56" s="21">
        <v>0</v>
      </c>
      <c r="L56" s="21">
        <v>0</v>
      </c>
      <c r="M56" s="21">
        <v>0</v>
      </c>
      <c r="N56" s="21">
        <v>0.56999999999999995</v>
      </c>
      <c r="O56" s="21">
        <v>0</v>
      </c>
      <c r="P56" s="21">
        <v>0</v>
      </c>
      <c r="R56" s="21">
        <f t="shared" ref="R56:R87" si="2">SUM(S56:Z56)</f>
        <v>47.91</v>
      </c>
      <c r="S56" s="21">
        <v>24.8</v>
      </c>
      <c r="T56" s="21">
        <v>15.53</v>
      </c>
      <c r="U56" s="21">
        <v>2.61</v>
      </c>
      <c r="V56" s="21">
        <v>0</v>
      </c>
      <c r="W56" s="21">
        <v>1.62</v>
      </c>
      <c r="X56" s="21">
        <v>0</v>
      </c>
      <c r="Y56" s="21">
        <v>1</v>
      </c>
      <c r="Z56" s="21">
        <v>2.35</v>
      </c>
      <c r="AA56" s="21">
        <f t="shared" si="1"/>
        <v>7.5799999999999965</v>
      </c>
    </row>
    <row r="57" spans="1:27" ht="15.75">
      <c r="A57" s="18" t="s">
        <v>213</v>
      </c>
      <c r="B57" s="19" t="s">
        <v>214</v>
      </c>
      <c r="C57" s="18" t="s">
        <v>215</v>
      </c>
      <c r="D57" s="20" t="s">
        <v>3</v>
      </c>
      <c r="E57" s="40" t="s">
        <v>287</v>
      </c>
      <c r="F57" s="40" t="s">
        <v>287</v>
      </c>
      <c r="G57" s="21">
        <v>13.89</v>
      </c>
      <c r="H57" s="21">
        <v>6.8</v>
      </c>
      <c r="I57" s="21">
        <v>4.8499999999999996</v>
      </c>
      <c r="J57" s="21">
        <v>0.88</v>
      </c>
      <c r="K57" s="21">
        <v>0</v>
      </c>
      <c r="L57" s="21">
        <v>0</v>
      </c>
      <c r="M57" s="21">
        <v>0</v>
      </c>
      <c r="N57" s="21">
        <v>0.82</v>
      </c>
      <c r="O57" s="21">
        <v>0.54</v>
      </c>
      <c r="P57" s="21">
        <v>0</v>
      </c>
      <c r="R57" s="21">
        <f t="shared" si="2"/>
        <v>29.44</v>
      </c>
      <c r="S57" s="21">
        <v>7</v>
      </c>
      <c r="T57" s="21">
        <v>16.03</v>
      </c>
      <c r="U57" s="21">
        <v>2.0699999999999998</v>
      </c>
      <c r="V57" s="21">
        <v>0</v>
      </c>
      <c r="W57" s="21">
        <v>1.55</v>
      </c>
      <c r="X57" s="21">
        <v>0.67</v>
      </c>
      <c r="Y57" s="21">
        <v>0.81</v>
      </c>
      <c r="Z57" s="21">
        <v>1.31</v>
      </c>
      <c r="AA57" s="21">
        <f t="shared" si="1"/>
        <v>6.41</v>
      </c>
    </row>
    <row r="58" spans="1:27" ht="15.75">
      <c r="A58" s="18" t="s">
        <v>219</v>
      </c>
      <c r="B58" s="19" t="s">
        <v>220</v>
      </c>
      <c r="C58" s="18" t="s">
        <v>221</v>
      </c>
      <c r="D58" s="20" t="s">
        <v>3</v>
      </c>
      <c r="E58" s="40" t="s">
        <v>287</v>
      </c>
      <c r="F58" s="40" t="s">
        <v>287</v>
      </c>
      <c r="G58" s="21">
        <v>5.99</v>
      </c>
      <c r="H58" s="21">
        <v>2.74</v>
      </c>
      <c r="I58" s="21">
        <v>2.84</v>
      </c>
      <c r="J58" s="21">
        <v>0.41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R58" s="21">
        <f t="shared" si="2"/>
        <v>49.62</v>
      </c>
      <c r="S58" s="21">
        <v>19.5</v>
      </c>
      <c r="T58" s="21">
        <v>20.91</v>
      </c>
      <c r="U58" s="21">
        <v>3.01</v>
      </c>
      <c r="V58" s="21">
        <v>0</v>
      </c>
      <c r="W58" s="21">
        <v>2.6</v>
      </c>
      <c r="X58" s="21">
        <v>0</v>
      </c>
      <c r="Y58" s="21">
        <v>1</v>
      </c>
      <c r="Z58" s="21">
        <v>2.6</v>
      </c>
      <c r="AA58" s="21">
        <f t="shared" si="1"/>
        <v>9.2099999999999973</v>
      </c>
    </row>
    <row r="59" spans="1:27" ht="15.75">
      <c r="A59" s="18" t="s">
        <v>222</v>
      </c>
      <c r="B59" s="19" t="s">
        <v>223</v>
      </c>
      <c r="C59" s="18" t="s">
        <v>224</v>
      </c>
      <c r="D59" s="20" t="s">
        <v>3</v>
      </c>
      <c r="E59" s="40" t="s">
        <v>287</v>
      </c>
      <c r="F59" s="40" t="s">
        <v>287</v>
      </c>
      <c r="G59" s="21">
        <v>7.51</v>
      </c>
      <c r="H59" s="21">
        <v>2.85</v>
      </c>
      <c r="I59" s="21">
        <v>2.0099999999999998</v>
      </c>
      <c r="J59" s="21">
        <v>2.23</v>
      </c>
      <c r="K59" s="21">
        <v>0</v>
      </c>
      <c r="L59" s="21">
        <v>0</v>
      </c>
      <c r="M59" s="21">
        <v>0</v>
      </c>
      <c r="N59" s="21">
        <v>0</v>
      </c>
      <c r="O59" s="21">
        <v>0.43</v>
      </c>
      <c r="P59" s="21">
        <v>0</v>
      </c>
      <c r="R59" s="21">
        <f t="shared" si="2"/>
        <v>43.84</v>
      </c>
      <c r="S59" s="21">
        <v>20.34</v>
      </c>
      <c r="T59" s="21">
        <v>13.81</v>
      </c>
      <c r="U59" s="21">
        <f>2.14+3.66</f>
        <v>5.8000000000000007</v>
      </c>
      <c r="V59" s="21">
        <v>0</v>
      </c>
      <c r="W59" s="21">
        <v>0.27</v>
      </c>
      <c r="X59" s="21">
        <v>0</v>
      </c>
      <c r="Y59" s="21">
        <v>1.54</v>
      </c>
      <c r="Z59" s="21">
        <v>2.08</v>
      </c>
      <c r="AA59" s="21">
        <f t="shared" si="1"/>
        <v>9.6900000000000031</v>
      </c>
    </row>
    <row r="60" spans="1:27" ht="15.75">
      <c r="A60" s="18" t="s">
        <v>118</v>
      </c>
      <c r="B60" s="19" t="s">
        <v>119</v>
      </c>
      <c r="C60" s="18" t="s">
        <v>120</v>
      </c>
      <c r="D60" s="20" t="s">
        <v>4</v>
      </c>
      <c r="E60" s="40" t="s">
        <v>287</v>
      </c>
      <c r="F60" s="40" t="s">
        <v>287</v>
      </c>
      <c r="G60" s="21">
        <v>74.849999999999994</v>
      </c>
      <c r="H60" s="21">
        <v>23.8</v>
      </c>
      <c r="I60" s="21">
        <v>4.625</v>
      </c>
      <c r="J60" s="21">
        <v>5</v>
      </c>
      <c r="K60" s="21">
        <v>0</v>
      </c>
      <c r="L60" s="21">
        <v>3.45</v>
      </c>
      <c r="M60" s="21">
        <v>2.8</v>
      </c>
      <c r="N60" s="21">
        <v>2</v>
      </c>
      <c r="O60" s="21">
        <v>0</v>
      </c>
      <c r="P60" s="21">
        <v>0</v>
      </c>
      <c r="R60" s="21">
        <f t="shared" si="2"/>
        <v>159.73000000000005</v>
      </c>
      <c r="S60" s="21">
        <v>35.78</v>
      </c>
      <c r="T60" s="21">
        <v>98.95</v>
      </c>
      <c r="U60" s="21">
        <v>9.9</v>
      </c>
      <c r="V60" s="21">
        <v>0</v>
      </c>
      <c r="W60" s="21">
        <v>0</v>
      </c>
      <c r="X60" s="21">
        <v>4.83</v>
      </c>
      <c r="Y60" s="21">
        <v>5.77</v>
      </c>
      <c r="Z60" s="21">
        <v>4.5</v>
      </c>
      <c r="AA60" s="21">
        <f t="shared" si="1"/>
        <v>25.000000000000043</v>
      </c>
    </row>
    <row r="61" spans="1:27" ht="15.75">
      <c r="A61" s="18" t="s">
        <v>225</v>
      </c>
      <c r="B61" s="19" t="s">
        <v>226</v>
      </c>
      <c r="C61" s="18" t="s">
        <v>227</v>
      </c>
      <c r="D61" s="20" t="s">
        <v>3</v>
      </c>
      <c r="E61" s="40" t="s">
        <v>287</v>
      </c>
      <c r="F61" s="73" t="s">
        <v>287</v>
      </c>
      <c r="G61" s="21">
        <v>4.4000000000000004</v>
      </c>
      <c r="H61" s="21">
        <v>2.04</v>
      </c>
      <c r="I61" s="21">
        <v>1.53</v>
      </c>
      <c r="J61" s="21">
        <v>0.35</v>
      </c>
      <c r="K61" s="21">
        <v>0</v>
      </c>
      <c r="L61" s="21">
        <v>0</v>
      </c>
      <c r="M61" s="21">
        <v>0</v>
      </c>
      <c r="N61" s="21">
        <v>0</v>
      </c>
      <c r="O61" s="21">
        <v>0.48</v>
      </c>
      <c r="P61" s="21">
        <v>0</v>
      </c>
      <c r="R61" s="21">
        <f t="shared" si="2"/>
        <v>120.42999999999999</v>
      </c>
      <c r="S61" s="21">
        <v>32.28</v>
      </c>
      <c r="T61" s="21">
        <v>70.55</v>
      </c>
      <c r="U61" s="21">
        <v>2.82</v>
      </c>
      <c r="V61" s="21">
        <v>6.97</v>
      </c>
      <c r="W61" s="21">
        <v>2.97</v>
      </c>
      <c r="X61" s="21">
        <v>3.03</v>
      </c>
      <c r="Y61" s="21">
        <v>1</v>
      </c>
      <c r="Z61" s="21">
        <v>0.81</v>
      </c>
      <c r="AA61" s="21">
        <f t="shared" si="1"/>
        <v>17.599999999999994</v>
      </c>
    </row>
    <row r="62" spans="1:27" ht="15.75">
      <c r="A62" s="18" t="s">
        <v>121</v>
      </c>
      <c r="B62" s="19" t="s">
        <v>122</v>
      </c>
      <c r="C62" s="18" t="s">
        <v>123</v>
      </c>
      <c r="D62" s="20" t="s">
        <v>4</v>
      </c>
      <c r="E62" s="40" t="s">
        <v>287</v>
      </c>
      <c r="F62" s="40" t="s">
        <v>287</v>
      </c>
      <c r="G62" s="21">
        <v>20.8</v>
      </c>
      <c r="H62" s="21">
        <v>7.4</v>
      </c>
      <c r="I62" s="21">
        <v>9.09</v>
      </c>
      <c r="J62" s="21">
        <v>1.95</v>
      </c>
      <c r="K62" s="21">
        <v>0</v>
      </c>
      <c r="L62" s="21">
        <v>0.56999999999999995</v>
      </c>
      <c r="M62" s="21">
        <v>0</v>
      </c>
      <c r="N62" s="21">
        <v>0.74</v>
      </c>
      <c r="O62" s="21">
        <v>1.05</v>
      </c>
      <c r="P62" s="21">
        <v>0</v>
      </c>
      <c r="R62" s="21">
        <f t="shared" si="2"/>
        <v>155.07000000000002</v>
      </c>
      <c r="S62" s="21">
        <v>32.69</v>
      </c>
      <c r="T62" s="21">
        <v>101.05</v>
      </c>
      <c r="U62" s="21">
        <v>7.11</v>
      </c>
      <c r="V62" s="21">
        <v>6.72</v>
      </c>
      <c r="W62" s="21">
        <v>0</v>
      </c>
      <c r="X62" s="21">
        <v>3.42</v>
      </c>
      <c r="Y62" s="21">
        <v>3</v>
      </c>
      <c r="Z62" s="21">
        <v>1.08</v>
      </c>
      <c r="AA62" s="21">
        <f t="shared" si="1"/>
        <v>21.330000000000027</v>
      </c>
    </row>
    <row r="63" spans="1:27" ht="15.75">
      <c r="A63" s="18" t="s">
        <v>228</v>
      </c>
      <c r="B63" s="19" t="s">
        <v>229</v>
      </c>
      <c r="C63" s="18" t="s">
        <v>230</v>
      </c>
      <c r="D63" s="20" t="s">
        <v>3</v>
      </c>
      <c r="E63" s="40" t="s">
        <v>287</v>
      </c>
      <c r="F63" s="40" t="s">
        <v>287</v>
      </c>
      <c r="G63" s="21">
        <v>26.26</v>
      </c>
      <c r="H63" s="21">
        <v>5.83</v>
      </c>
      <c r="I63" s="21">
        <v>13.69</v>
      </c>
      <c r="J63" s="21">
        <v>2.64</v>
      </c>
      <c r="K63" s="21">
        <v>0</v>
      </c>
      <c r="L63" s="21">
        <v>0.74</v>
      </c>
      <c r="M63" s="21">
        <v>0.2</v>
      </c>
      <c r="N63" s="21">
        <v>1.5</v>
      </c>
      <c r="O63" s="21">
        <v>1.66</v>
      </c>
      <c r="P63" s="21">
        <v>0</v>
      </c>
      <c r="R63" s="21">
        <f t="shared" si="2"/>
        <v>33.239999999999995</v>
      </c>
      <c r="S63" s="21">
        <v>14.6</v>
      </c>
      <c r="T63" s="21">
        <v>12.45</v>
      </c>
      <c r="U63" s="21">
        <v>1.74</v>
      </c>
      <c r="V63" s="21">
        <v>0</v>
      </c>
      <c r="W63" s="21">
        <v>1.62</v>
      </c>
      <c r="X63" s="21">
        <v>0.44</v>
      </c>
      <c r="Y63" s="21">
        <v>1</v>
      </c>
      <c r="Z63" s="21">
        <v>1.39</v>
      </c>
      <c r="AA63" s="21">
        <f t="shared" si="1"/>
        <v>6.1899999999999942</v>
      </c>
    </row>
    <row r="64" spans="1:27" ht="15.75">
      <c r="A64" s="18" t="s">
        <v>231</v>
      </c>
      <c r="B64" s="19" t="s">
        <v>232</v>
      </c>
      <c r="C64" s="18" t="s">
        <v>233</v>
      </c>
      <c r="D64" s="20" t="s">
        <v>3</v>
      </c>
      <c r="E64" s="40" t="s">
        <v>287</v>
      </c>
      <c r="F64" s="40" t="s">
        <v>287</v>
      </c>
      <c r="G64" s="21">
        <v>69.67</v>
      </c>
      <c r="H64" s="21">
        <v>34.520000000000003</v>
      </c>
      <c r="I64" s="21">
        <v>24.46</v>
      </c>
      <c r="J64" s="21">
        <v>5.58</v>
      </c>
      <c r="K64" s="21">
        <v>0</v>
      </c>
      <c r="L64" s="21">
        <v>0</v>
      </c>
      <c r="M64" s="21">
        <v>0</v>
      </c>
      <c r="N64" s="21">
        <v>1.87</v>
      </c>
      <c r="O64" s="21">
        <v>3.24</v>
      </c>
      <c r="P64" s="21">
        <v>0</v>
      </c>
      <c r="R64" s="21">
        <f t="shared" si="2"/>
        <v>55.77000000000001</v>
      </c>
      <c r="S64" s="21">
        <v>22.6</v>
      </c>
      <c r="T64" s="21">
        <v>16.04</v>
      </c>
      <c r="U64" s="21">
        <v>8.57</v>
      </c>
      <c r="V64" s="21">
        <v>0</v>
      </c>
      <c r="W64" s="21">
        <v>2.66</v>
      </c>
      <c r="X64" s="21">
        <v>1.49</v>
      </c>
      <c r="Y64" s="21">
        <v>2</v>
      </c>
      <c r="Z64" s="21">
        <v>2.41</v>
      </c>
      <c r="AA64" s="21">
        <f t="shared" si="1"/>
        <v>17.13000000000001</v>
      </c>
    </row>
    <row r="65" spans="1:27" ht="15.75">
      <c r="A65" s="18" t="s">
        <v>124</v>
      </c>
      <c r="B65" s="19" t="s">
        <v>125</v>
      </c>
      <c r="C65" s="18" t="s">
        <v>126</v>
      </c>
      <c r="D65" s="20" t="s">
        <v>4</v>
      </c>
      <c r="E65" s="40" t="s">
        <v>287</v>
      </c>
      <c r="F65" s="40" t="s">
        <v>287</v>
      </c>
      <c r="G65" s="21">
        <v>10.65</v>
      </c>
      <c r="H65" s="21">
        <v>4</v>
      </c>
      <c r="I65" s="21">
        <v>4.0199999999999996</v>
      </c>
      <c r="J65" s="21">
        <v>1.55</v>
      </c>
      <c r="K65" s="21">
        <v>0</v>
      </c>
      <c r="L65" s="21">
        <v>0.61</v>
      </c>
      <c r="M65" s="21">
        <v>0</v>
      </c>
      <c r="N65" s="21">
        <v>0</v>
      </c>
      <c r="O65" s="21">
        <v>0.47</v>
      </c>
      <c r="P65" s="21">
        <v>0</v>
      </c>
      <c r="R65" s="21">
        <f t="shared" si="2"/>
        <v>6.46</v>
      </c>
      <c r="S65" s="21">
        <v>2.6</v>
      </c>
      <c r="T65" s="21">
        <v>1.78</v>
      </c>
      <c r="U65" s="21"/>
      <c r="V65" s="21">
        <v>0.86</v>
      </c>
      <c r="W65" s="21">
        <v>0.27</v>
      </c>
      <c r="X65" s="21">
        <v>0.33</v>
      </c>
      <c r="Y65" s="21">
        <v>0</v>
      </c>
      <c r="Z65" s="21">
        <v>0.62</v>
      </c>
      <c r="AA65" s="21">
        <f t="shared" si="1"/>
        <v>2.08</v>
      </c>
    </row>
    <row r="66" spans="1:27" ht="15.75">
      <c r="A66" s="18" t="s">
        <v>130</v>
      </c>
      <c r="B66" s="19" t="s">
        <v>131</v>
      </c>
      <c r="C66" s="18" t="s">
        <v>132</v>
      </c>
      <c r="D66" s="20" t="s">
        <v>4</v>
      </c>
      <c r="E66" s="40" t="s">
        <v>287</v>
      </c>
      <c r="F66" s="40" t="s">
        <v>287</v>
      </c>
      <c r="G66" s="21">
        <v>46.41</v>
      </c>
      <c r="H66" s="21">
        <v>14.9</v>
      </c>
      <c r="I66" s="21">
        <v>20.62</v>
      </c>
      <c r="J66" s="21">
        <v>5.31</v>
      </c>
      <c r="K66" s="21">
        <v>0</v>
      </c>
      <c r="L66" s="21">
        <v>0</v>
      </c>
      <c r="M66" s="21">
        <v>4.28</v>
      </c>
      <c r="N66" s="21">
        <v>1.29</v>
      </c>
      <c r="O66" s="21">
        <v>0</v>
      </c>
      <c r="P66" s="21">
        <v>0</v>
      </c>
      <c r="R66" s="21">
        <f t="shared" si="2"/>
        <v>38.880000000000003</v>
      </c>
      <c r="S66" s="21">
        <v>17.100000000000001</v>
      </c>
      <c r="T66" s="21">
        <v>15.12</v>
      </c>
      <c r="U66" s="21">
        <v>3.02</v>
      </c>
      <c r="V66" s="21">
        <v>0</v>
      </c>
      <c r="W66" s="21">
        <v>0</v>
      </c>
      <c r="X66" s="21">
        <v>0</v>
      </c>
      <c r="Y66" s="21">
        <v>1</v>
      </c>
      <c r="Z66" s="21">
        <v>2.64</v>
      </c>
      <c r="AA66" s="21"/>
    </row>
    <row r="67" spans="1:27" ht="15.75">
      <c r="A67" s="18" t="s">
        <v>236</v>
      </c>
      <c r="B67" s="19" t="s">
        <v>237</v>
      </c>
      <c r="C67" s="18" t="s">
        <v>238</v>
      </c>
      <c r="D67" s="20" t="s">
        <v>3</v>
      </c>
      <c r="E67" s="40" t="s">
        <v>287</v>
      </c>
      <c r="F67" s="40" t="s">
        <v>287</v>
      </c>
      <c r="G67" s="21">
        <v>22.34</v>
      </c>
      <c r="H67" s="21">
        <v>12.02</v>
      </c>
      <c r="I67" s="21">
        <v>5.03</v>
      </c>
      <c r="J67" s="21">
        <v>4.49</v>
      </c>
      <c r="K67" s="21">
        <v>0</v>
      </c>
      <c r="L67" s="21">
        <v>0</v>
      </c>
      <c r="M67" s="21">
        <v>0</v>
      </c>
      <c r="N67" s="21">
        <v>0.81</v>
      </c>
      <c r="O67" s="21">
        <v>0</v>
      </c>
      <c r="P67" s="21">
        <v>0</v>
      </c>
      <c r="R67" s="21">
        <f t="shared" si="2"/>
        <v>34.889999999999993</v>
      </c>
      <c r="S67" s="21">
        <v>14.2</v>
      </c>
      <c r="T67" s="21">
        <v>11.81</v>
      </c>
      <c r="U67" s="21">
        <v>5.31</v>
      </c>
      <c r="V67" s="21">
        <v>0</v>
      </c>
      <c r="W67" s="21">
        <v>0.66</v>
      </c>
      <c r="X67" s="21">
        <v>0</v>
      </c>
      <c r="Y67" s="21">
        <v>1</v>
      </c>
      <c r="Z67" s="21">
        <v>1.91</v>
      </c>
      <c r="AA67" s="21">
        <f t="shared" ref="AA67:AA89" si="3">R67-S67-T67</f>
        <v>8.8799999999999937</v>
      </c>
    </row>
    <row r="68" spans="1:27" ht="15.75">
      <c r="A68" s="18" t="s">
        <v>239</v>
      </c>
      <c r="B68" s="19" t="s">
        <v>239</v>
      </c>
      <c r="C68" s="18" t="s">
        <v>240</v>
      </c>
      <c r="D68" s="20" t="s">
        <v>3</v>
      </c>
      <c r="E68" s="40" t="s">
        <v>287</v>
      </c>
      <c r="F68" s="73" t="s">
        <v>287</v>
      </c>
      <c r="G68" s="21">
        <v>5.6</v>
      </c>
      <c r="H68" s="21">
        <v>1.7</v>
      </c>
      <c r="I68" s="21">
        <v>3.19</v>
      </c>
      <c r="J68" s="21">
        <v>0.35</v>
      </c>
      <c r="K68" s="21">
        <v>0</v>
      </c>
      <c r="L68" s="21">
        <v>0</v>
      </c>
      <c r="M68" s="21">
        <v>0</v>
      </c>
      <c r="N68" s="21">
        <v>0</v>
      </c>
      <c r="O68" s="21">
        <v>0.36</v>
      </c>
      <c r="P68" s="21">
        <v>0</v>
      </c>
      <c r="R68" s="21">
        <f t="shared" si="2"/>
        <v>50.97</v>
      </c>
      <c r="S68" s="21">
        <v>22.18</v>
      </c>
      <c r="T68" s="21">
        <v>22.93</v>
      </c>
      <c r="U68" s="21">
        <v>2.89</v>
      </c>
      <c r="V68" s="21">
        <v>0</v>
      </c>
      <c r="W68" s="21">
        <v>0.61</v>
      </c>
      <c r="X68" s="21">
        <v>0</v>
      </c>
      <c r="Y68" s="21">
        <v>1</v>
      </c>
      <c r="Z68" s="21">
        <v>1.36</v>
      </c>
      <c r="AA68" s="21">
        <f t="shared" si="3"/>
        <v>5.8599999999999994</v>
      </c>
    </row>
    <row r="69" spans="1:27" ht="15.75">
      <c r="A69" s="18" t="s">
        <v>174</v>
      </c>
      <c r="B69" s="19" t="s">
        <v>174</v>
      </c>
      <c r="C69" s="18" t="s">
        <v>175</v>
      </c>
      <c r="D69" s="20" t="s">
        <v>3</v>
      </c>
      <c r="E69" s="40" t="s">
        <v>287</v>
      </c>
      <c r="F69" s="40" t="s">
        <v>287</v>
      </c>
      <c r="G69" s="21">
        <v>119.56</v>
      </c>
      <c r="H69" s="21">
        <v>32.299999999999997</v>
      </c>
      <c r="I69" s="21">
        <v>72.680000000000007</v>
      </c>
      <c r="J69" s="21">
        <v>6.15</v>
      </c>
      <c r="K69" s="21">
        <v>0.21</v>
      </c>
      <c r="L69" s="21">
        <v>2.2999999999999998</v>
      </c>
      <c r="M69" s="21">
        <v>2.87</v>
      </c>
      <c r="N69" s="21">
        <v>2</v>
      </c>
      <c r="O69" s="21">
        <v>1.1499999999999999</v>
      </c>
      <c r="P69" s="21">
        <v>0</v>
      </c>
      <c r="R69" s="21">
        <f t="shared" si="2"/>
        <v>45.540000000000006</v>
      </c>
      <c r="S69" s="21">
        <v>19.45</v>
      </c>
      <c r="T69" s="21">
        <v>18.53</v>
      </c>
      <c r="U69" s="21">
        <v>2.89</v>
      </c>
      <c r="V69" s="21">
        <v>0</v>
      </c>
      <c r="W69" s="21">
        <v>1.57</v>
      </c>
      <c r="X69" s="21">
        <v>0</v>
      </c>
      <c r="Y69" s="21">
        <v>1</v>
      </c>
      <c r="Z69" s="21">
        <v>2.1</v>
      </c>
      <c r="AA69" s="21">
        <f t="shared" si="3"/>
        <v>7.5600000000000058</v>
      </c>
    </row>
    <row r="70" spans="1:27" ht="15.75">
      <c r="A70" s="18" t="s">
        <v>133</v>
      </c>
      <c r="B70" s="19" t="s">
        <v>134</v>
      </c>
      <c r="C70" s="18" t="s">
        <v>135</v>
      </c>
      <c r="D70" s="20" t="s">
        <v>4</v>
      </c>
      <c r="E70" s="40" t="s">
        <v>287</v>
      </c>
      <c r="F70" s="40" t="s">
        <v>287</v>
      </c>
      <c r="G70" s="21">
        <v>25.71</v>
      </c>
      <c r="H70" s="21">
        <v>9.8699999999999992</v>
      </c>
      <c r="I70" s="21">
        <v>10.56</v>
      </c>
      <c r="J70" s="21">
        <v>2.64</v>
      </c>
      <c r="K70" s="21">
        <v>0</v>
      </c>
      <c r="L70" s="21">
        <v>1.1499999999999999</v>
      </c>
      <c r="M70" s="21">
        <v>0</v>
      </c>
      <c r="N70" s="21">
        <v>0.61</v>
      </c>
      <c r="O70" s="21">
        <v>0.88</v>
      </c>
      <c r="P70" s="21">
        <v>0</v>
      </c>
      <c r="R70" s="21">
        <f t="shared" si="2"/>
        <v>35.660000000000004</v>
      </c>
      <c r="S70" s="21">
        <v>16.28</v>
      </c>
      <c r="T70" s="21">
        <v>13.73</v>
      </c>
      <c r="U70" s="21">
        <v>2.62</v>
      </c>
      <c r="V70" s="21">
        <v>0</v>
      </c>
      <c r="W70" s="21">
        <v>0</v>
      </c>
      <c r="X70" s="21">
        <v>0</v>
      </c>
      <c r="Y70" s="21">
        <v>0.68</v>
      </c>
      <c r="Z70" s="21">
        <v>2.35</v>
      </c>
      <c r="AA70" s="21">
        <f t="shared" si="3"/>
        <v>5.6500000000000021</v>
      </c>
    </row>
    <row r="71" spans="1:27" ht="15.75">
      <c r="A71" s="18" t="s">
        <v>241</v>
      </c>
      <c r="B71" s="19" t="s">
        <v>242</v>
      </c>
      <c r="C71" s="18" t="s">
        <v>243</v>
      </c>
      <c r="D71" s="20" t="s">
        <v>3</v>
      </c>
      <c r="E71" s="40" t="s">
        <v>287</v>
      </c>
      <c r="F71" s="73" t="s">
        <v>287</v>
      </c>
      <c r="G71" s="21">
        <v>3.68</v>
      </c>
      <c r="H71" s="21">
        <v>1</v>
      </c>
      <c r="I71" s="21">
        <v>1.85</v>
      </c>
      <c r="J71" s="21">
        <v>0.35</v>
      </c>
      <c r="K71" s="21">
        <v>0</v>
      </c>
      <c r="L71" s="21">
        <v>0.18</v>
      </c>
      <c r="M71" s="21">
        <v>0</v>
      </c>
      <c r="N71" s="21">
        <v>0</v>
      </c>
      <c r="O71" s="21">
        <v>0.3</v>
      </c>
      <c r="P71" s="21">
        <v>0</v>
      </c>
      <c r="R71" s="21">
        <f t="shared" si="2"/>
        <v>24.080000000000002</v>
      </c>
      <c r="S71" s="21">
        <v>8.56</v>
      </c>
      <c r="T71" s="21">
        <v>11.68</v>
      </c>
      <c r="U71" s="21">
        <v>0</v>
      </c>
      <c r="V71" s="21">
        <v>0</v>
      </c>
      <c r="W71" s="21">
        <v>0.64</v>
      </c>
      <c r="X71" s="21">
        <v>0</v>
      </c>
      <c r="Y71" s="21">
        <v>1</v>
      </c>
      <c r="Z71" s="21">
        <v>2.2000000000000002</v>
      </c>
      <c r="AA71" s="21">
        <f t="shared" si="3"/>
        <v>3.8400000000000016</v>
      </c>
    </row>
    <row r="72" spans="1:27" ht="15.75">
      <c r="A72" s="18" t="s">
        <v>136</v>
      </c>
      <c r="B72" s="19" t="s">
        <v>137</v>
      </c>
      <c r="C72" s="18" t="s">
        <v>138</v>
      </c>
      <c r="D72" s="20" t="s">
        <v>4</v>
      </c>
      <c r="E72" s="40" t="s">
        <v>287</v>
      </c>
      <c r="F72" s="40" t="s">
        <v>287</v>
      </c>
      <c r="G72" s="21">
        <v>53.73</v>
      </c>
      <c r="H72" s="21">
        <v>19.940000000000001</v>
      </c>
      <c r="I72" s="21">
        <v>27.71</v>
      </c>
      <c r="J72" s="21">
        <v>2.72</v>
      </c>
      <c r="K72" s="21">
        <v>0</v>
      </c>
      <c r="L72" s="21">
        <v>0.41</v>
      </c>
      <c r="M72" s="21">
        <v>0</v>
      </c>
      <c r="N72" s="21">
        <v>2</v>
      </c>
      <c r="O72" s="21">
        <v>0.95</v>
      </c>
      <c r="P72" s="21">
        <v>0</v>
      </c>
      <c r="R72" s="21">
        <f t="shared" si="2"/>
        <v>8.9699999999999989</v>
      </c>
      <c r="S72" s="21">
        <v>2</v>
      </c>
      <c r="T72" s="21">
        <v>5.97</v>
      </c>
      <c r="U72" s="21">
        <v>1</v>
      </c>
      <c r="V72" s="21"/>
      <c r="W72" s="21"/>
      <c r="X72" s="21"/>
      <c r="Y72" s="21"/>
      <c r="Z72" s="21"/>
      <c r="AA72" s="21">
        <f t="shared" si="3"/>
        <v>0.99999999999999911</v>
      </c>
    </row>
    <row r="73" spans="1:27" ht="15.75">
      <c r="A73" s="18" t="s">
        <v>139</v>
      </c>
      <c r="B73" s="19" t="s">
        <v>140</v>
      </c>
      <c r="C73" s="18" t="s">
        <v>141</v>
      </c>
      <c r="D73" s="20" t="s">
        <v>4</v>
      </c>
      <c r="E73" s="40" t="s">
        <v>287</v>
      </c>
      <c r="F73" s="40" t="s">
        <v>287</v>
      </c>
      <c r="G73" s="21">
        <v>42.14</v>
      </c>
      <c r="H73" s="21">
        <v>17.2</v>
      </c>
      <c r="I73" s="21">
        <v>18.37</v>
      </c>
      <c r="J73" s="21">
        <v>2</v>
      </c>
      <c r="K73" s="21">
        <v>0</v>
      </c>
      <c r="L73" s="21">
        <v>1.53</v>
      </c>
      <c r="M73" s="21">
        <v>0</v>
      </c>
      <c r="N73" s="21">
        <v>1.47</v>
      </c>
      <c r="O73" s="21">
        <v>1.57</v>
      </c>
      <c r="P73" s="21">
        <v>0</v>
      </c>
      <c r="R73" s="21">
        <f t="shared" si="2"/>
        <v>49.91</v>
      </c>
      <c r="S73" s="21">
        <v>26.35</v>
      </c>
      <c r="T73" s="21">
        <v>16.98</v>
      </c>
      <c r="U73" s="21">
        <v>2.36</v>
      </c>
      <c r="V73" s="21">
        <v>0</v>
      </c>
      <c r="W73" s="21">
        <v>0</v>
      </c>
      <c r="X73" s="21">
        <v>0</v>
      </c>
      <c r="Y73" s="21">
        <v>1.81</v>
      </c>
      <c r="Z73" s="21">
        <v>2.41</v>
      </c>
      <c r="AA73" s="21">
        <f t="shared" si="3"/>
        <v>6.5799999999999947</v>
      </c>
    </row>
    <row r="74" spans="1:27" ht="15.75">
      <c r="A74" s="18" t="s">
        <v>142</v>
      </c>
      <c r="B74" s="19" t="s">
        <v>143</v>
      </c>
      <c r="C74" s="18" t="s">
        <v>144</v>
      </c>
      <c r="D74" s="20" t="s">
        <v>4</v>
      </c>
      <c r="E74" s="40" t="s">
        <v>287</v>
      </c>
      <c r="F74" s="40" t="s">
        <v>287</v>
      </c>
      <c r="G74" s="21">
        <v>36.67</v>
      </c>
      <c r="H74" s="21" t="s">
        <v>543</v>
      </c>
      <c r="I74" s="21">
        <v>13.5</v>
      </c>
      <c r="J74" s="21">
        <v>3.23</v>
      </c>
      <c r="K74" s="21">
        <v>0</v>
      </c>
      <c r="L74" s="21">
        <v>0</v>
      </c>
      <c r="M74" s="21">
        <v>0</v>
      </c>
      <c r="N74" s="21">
        <v>1</v>
      </c>
      <c r="O74" s="21">
        <v>1.1399999999999999</v>
      </c>
      <c r="P74" s="21">
        <v>0</v>
      </c>
      <c r="R74" s="21">
        <f t="shared" si="2"/>
        <v>12.860000000000001</v>
      </c>
      <c r="S74" s="21">
        <v>6.1</v>
      </c>
      <c r="T74" s="21">
        <v>4.38</v>
      </c>
      <c r="U74" s="21">
        <v>0.88</v>
      </c>
      <c r="V74" s="21">
        <v>0</v>
      </c>
      <c r="W74" s="21">
        <v>0</v>
      </c>
      <c r="X74" s="21">
        <v>0</v>
      </c>
      <c r="Y74" s="21">
        <v>0.82</v>
      </c>
      <c r="Z74" s="21">
        <v>0.68</v>
      </c>
      <c r="AA74" s="21">
        <f t="shared" si="3"/>
        <v>2.3800000000000017</v>
      </c>
    </row>
    <row r="75" spans="1:27" ht="15.75">
      <c r="A75" s="18" t="s">
        <v>244</v>
      </c>
      <c r="B75" s="19" t="s">
        <v>245</v>
      </c>
      <c r="C75" s="18" t="s">
        <v>246</v>
      </c>
      <c r="D75" s="20" t="s">
        <v>3</v>
      </c>
      <c r="E75" s="40" t="s">
        <v>287</v>
      </c>
      <c r="F75" s="40" t="s">
        <v>287</v>
      </c>
      <c r="G75" s="21">
        <v>43.74</v>
      </c>
      <c r="H75" s="21">
        <v>16.239999999999998</v>
      </c>
      <c r="I75" s="21">
        <v>18.45</v>
      </c>
      <c r="J75" s="21">
        <v>4.76</v>
      </c>
      <c r="K75" s="21">
        <v>0</v>
      </c>
      <c r="L75" s="21">
        <v>1.47</v>
      </c>
      <c r="M75" s="21">
        <v>0</v>
      </c>
      <c r="N75" s="21">
        <v>1</v>
      </c>
      <c r="O75" s="21">
        <v>1.82</v>
      </c>
      <c r="P75" s="21">
        <v>0</v>
      </c>
      <c r="R75" s="21">
        <f t="shared" si="2"/>
        <v>5.48</v>
      </c>
      <c r="S75" s="21">
        <v>2.48</v>
      </c>
      <c r="T75" s="21">
        <v>2.5</v>
      </c>
      <c r="U75" s="21">
        <v>0.5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f t="shared" si="3"/>
        <v>0.50000000000000044</v>
      </c>
    </row>
    <row r="76" spans="1:27" ht="15.75">
      <c r="A76" s="18" t="s">
        <v>145</v>
      </c>
      <c r="B76" s="19" t="s">
        <v>146</v>
      </c>
      <c r="C76" s="18" t="s">
        <v>147</v>
      </c>
      <c r="D76" s="20" t="s">
        <v>4</v>
      </c>
      <c r="E76" s="40" t="s">
        <v>287</v>
      </c>
      <c r="F76" s="74" t="s">
        <v>287</v>
      </c>
      <c r="G76" s="21">
        <v>261.73</v>
      </c>
      <c r="H76" s="21">
        <v>131.33000000000001</v>
      </c>
      <c r="I76" s="21">
        <v>39.79</v>
      </c>
      <c r="J76" s="21">
        <v>58.12</v>
      </c>
      <c r="K76" s="21">
        <v>0</v>
      </c>
      <c r="L76" s="21">
        <v>9.18</v>
      </c>
      <c r="M76" s="21">
        <v>14.57</v>
      </c>
      <c r="N76" s="21">
        <v>8.74</v>
      </c>
      <c r="O76" s="21">
        <v>0</v>
      </c>
      <c r="P76" s="21">
        <v>0</v>
      </c>
      <c r="R76" s="21">
        <f t="shared" si="2"/>
        <v>6.96</v>
      </c>
      <c r="S76" s="21">
        <v>3.72</v>
      </c>
      <c r="T76" s="21">
        <v>1.87</v>
      </c>
      <c r="U76" s="21">
        <v>1.01</v>
      </c>
      <c r="V76" s="21">
        <v>0</v>
      </c>
      <c r="W76" s="21">
        <v>0.16</v>
      </c>
      <c r="X76" s="21">
        <v>0</v>
      </c>
      <c r="Y76" s="21">
        <v>0</v>
      </c>
      <c r="Z76" s="21">
        <v>0.2</v>
      </c>
      <c r="AA76" s="21">
        <f t="shared" si="3"/>
        <v>1.3699999999999997</v>
      </c>
    </row>
    <row r="77" spans="1:27" ht="15.75">
      <c r="A77" s="18" t="s">
        <v>148</v>
      </c>
      <c r="B77" s="19" t="s">
        <v>149</v>
      </c>
      <c r="C77" s="18" t="s">
        <v>150</v>
      </c>
      <c r="D77" s="20" t="s">
        <v>4</v>
      </c>
      <c r="E77" s="40" t="s">
        <v>287</v>
      </c>
      <c r="F77" s="74" t="s">
        <v>287</v>
      </c>
      <c r="G77" s="21">
        <v>28.5</v>
      </c>
      <c r="H77" s="21">
        <v>13.88</v>
      </c>
      <c r="I77" s="21">
        <v>9.2899999999999991</v>
      </c>
      <c r="J77" s="21">
        <v>1.87</v>
      </c>
      <c r="K77" s="21">
        <v>0</v>
      </c>
      <c r="L77" s="21">
        <v>1.1000000000000001</v>
      </c>
      <c r="M77" s="21">
        <v>0</v>
      </c>
      <c r="N77" s="21">
        <v>1.02</v>
      </c>
      <c r="O77" s="21">
        <v>1.34</v>
      </c>
      <c r="P77" s="21">
        <v>0</v>
      </c>
      <c r="R77" s="21">
        <f t="shared" si="2"/>
        <v>4.21</v>
      </c>
      <c r="S77" s="21">
        <v>2.3199999999999998</v>
      </c>
      <c r="T77" s="21">
        <v>1.1000000000000001</v>
      </c>
      <c r="U77" s="21">
        <v>0.28000000000000003</v>
      </c>
      <c r="V77" s="21">
        <v>0</v>
      </c>
      <c r="W77" s="21">
        <v>0.17</v>
      </c>
      <c r="X77" s="21">
        <v>0</v>
      </c>
      <c r="Y77" s="21">
        <v>0</v>
      </c>
      <c r="Z77" s="21">
        <v>0.34</v>
      </c>
      <c r="AA77" s="21">
        <f t="shared" si="3"/>
        <v>0.79</v>
      </c>
    </row>
    <row r="78" spans="1:27" ht="15.75">
      <c r="A78" s="18" t="s">
        <v>247</v>
      </c>
      <c r="B78" s="19" t="s">
        <v>248</v>
      </c>
      <c r="C78" s="18" t="s">
        <v>247</v>
      </c>
      <c r="D78" s="20" t="s">
        <v>3</v>
      </c>
      <c r="E78" s="40" t="s">
        <v>287</v>
      </c>
      <c r="F78" s="40" t="s">
        <v>287</v>
      </c>
      <c r="G78" s="21">
        <v>36.56</v>
      </c>
      <c r="H78" s="21">
        <v>14.93</v>
      </c>
      <c r="I78" s="21">
        <v>9.4499999999999993</v>
      </c>
      <c r="J78" s="21">
        <v>6.43</v>
      </c>
      <c r="K78" s="21">
        <v>0</v>
      </c>
      <c r="L78" s="21">
        <v>1.22</v>
      </c>
      <c r="M78" s="21">
        <v>1.89</v>
      </c>
      <c r="N78" s="21">
        <v>1.5</v>
      </c>
      <c r="O78" s="21">
        <v>1.1499999999999999</v>
      </c>
      <c r="P78" s="21">
        <v>0</v>
      </c>
      <c r="R78" s="21">
        <f t="shared" si="2"/>
        <v>22.71</v>
      </c>
      <c r="S78" s="21">
        <v>3</v>
      </c>
      <c r="T78" s="21">
        <v>13.39</v>
      </c>
      <c r="U78" s="21">
        <v>3.06</v>
      </c>
      <c r="V78" s="21">
        <v>0</v>
      </c>
      <c r="W78" s="21">
        <v>0.54</v>
      </c>
      <c r="X78" s="21">
        <v>0.3</v>
      </c>
      <c r="Y78" s="21">
        <v>1</v>
      </c>
      <c r="Z78" s="21">
        <v>1.42</v>
      </c>
      <c r="AA78" s="21">
        <f t="shared" si="3"/>
        <v>6.32</v>
      </c>
    </row>
    <row r="79" spans="1:27" ht="15.75">
      <c r="A79" s="18" t="s">
        <v>249</v>
      </c>
      <c r="B79" s="19" t="s">
        <v>250</v>
      </c>
      <c r="C79" s="3" t="s">
        <v>251</v>
      </c>
      <c r="D79" s="20" t="s">
        <v>3</v>
      </c>
      <c r="E79" s="40" t="s">
        <v>287</v>
      </c>
      <c r="F79" s="40" t="s">
        <v>287</v>
      </c>
      <c r="G79" s="21">
        <v>6.51</v>
      </c>
      <c r="H79" s="21">
        <v>2.8</v>
      </c>
      <c r="I79" s="21">
        <v>2.84</v>
      </c>
      <c r="J79" s="21">
        <v>0.35</v>
      </c>
      <c r="K79" s="21">
        <v>0</v>
      </c>
      <c r="L79" s="21">
        <v>0.17</v>
      </c>
      <c r="M79" s="21">
        <v>0</v>
      </c>
      <c r="N79" s="21">
        <v>0</v>
      </c>
      <c r="O79" s="21">
        <v>0.35</v>
      </c>
      <c r="P79" s="21">
        <v>0</v>
      </c>
      <c r="R79" s="21">
        <f t="shared" si="2"/>
        <v>76.970000000000013</v>
      </c>
      <c r="S79" s="21">
        <v>34.6</v>
      </c>
      <c r="T79" s="21">
        <v>31.43</v>
      </c>
      <c r="U79" s="21">
        <v>5.58</v>
      </c>
      <c r="V79" s="21">
        <v>0</v>
      </c>
      <c r="W79" s="21">
        <v>1.18</v>
      </c>
      <c r="X79" s="21">
        <v>0</v>
      </c>
      <c r="Y79" s="21">
        <v>2</v>
      </c>
      <c r="Z79" s="21">
        <v>2.1800000000000002</v>
      </c>
      <c r="AA79" s="21">
        <f t="shared" si="3"/>
        <v>10.940000000000012</v>
      </c>
    </row>
    <row r="80" spans="1:27" ht="15.75">
      <c r="A80" s="18" t="s">
        <v>151</v>
      </c>
      <c r="B80" s="19" t="s">
        <v>151</v>
      </c>
      <c r="C80" s="18" t="s">
        <v>152</v>
      </c>
      <c r="D80" s="20" t="s">
        <v>4</v>
      </c>
      <c r="E80" s="40" t="s">
        <v>287</v>
      </c>
      <c r="F80" s="40" t="s">
        <v>287</v>
      </c>
      <c r="G80" s="21">
        <v>35.119999999999997</v>
      </c>
      <c r="H80" s="21">
        <v>17.260000000000002</v>
      </c>
      <c r="I80" s="21">
        <v>13.15</v>
      </c>
      <c r="J80" s="21">
        <v>4.3099999999999996</v>
      </c>
      <c r="K80" s="21">
        <v>0</v>
      </c>
      <c r="L80" s="21">
        <v>0</v>
      </c>
      <c r="M80" s="21">
        <v>0</v>
      </c>
      <c r="N80" s="21">
        <v>0</v>
      </c>
      <c r="O80" s="21">
        <v>0.41</v>
      </c>
      <c r="P80" s="21">
        <v>0</v>
      </c>
      <c r="R80" s="21">
        <f t="shared" si="2"/>
        <v>28.94</v>
      </c>
      <c r="S80" s="21">
        <v>13.22</v>
      </c>
      <c r="T80" s="21">
        <v>12.9</v>
      </c>
      <c r="U80" s="21">
        <v>1.27</v>
      </c>
      <c r="V80" s="21">
        <v>0</v>
      </c>
      <c r="W80" s="21">
        <v>0</v>
      </c>
      <c r="X80" s="21">
        <v>0</v>
      </c>
      <c r="Y80" s="21">
        <v>1.55</v>
      </c>
      <c r="Z80" s="21">
        <v>0</v>
      </c>
      <c r="AA80" s="21">
        <f t="shared" si="3"/>
        <v>2.8200000000000003</v>
      </c>
    </row>
    <row r="81" spans="1:27" ht="15.75">
      <c r="A81" s="18" t="s">
        <v>127</v>
      </c>
      <c r="B81" s="19" t="s">
        <v>128</v>
      </c>
      <c r="C81" s="18" t="s">
        <v>129</v>
      </c>
      <c r="D81" s="20" t="s">
        <v>4</v>
      </c>
      <c r="E81" s="40" t="s">
        <v>287</v>
      </c>
      <c r="F81" s="74" t="s">
        <v>287</v>
      </c>
      <c r="G81" s="21">
        <v>135.52000000000001</v>
      </c>
      <c r="H81" s="21">
        <v>74.900000000000006</v>
      </c>
      <c r="I81" s="21">
        <v>21.1</v>
      </c>
      <c r="J81" s="21">
        <v>6.89</v>
      </c>
      <c r="K81" s="21">
        <v>24.88</v>
      </c>
      <c r="L81" s="21">
        <v>0</v>
      </c>
      <c r="M81" s="21">
        <v>4.75</v>
      </c>
      <c r="N81" s="21">
        <v>3</v>
      </c>
      <c r="O81" s="21">
        <v>0</v>
      </c>
      <c r="P81" s="21">
        <v>0</v>
      </c>
      <c r="R81" s="21">
        <f t="shared" si="2"/>
        <v>6.0200000000000005</v>
      </c>
      <c r="S81" s="21">
        <v>2.2000000000000002</v>
      </c>
      <c r="T81" s="21">
        <v>3.08</v>
      </c>
      <c r="U81" s="21">
        <v>0.28999999999999998</v>
      </c>
      <c r="V81" s="21">
        <v>0</v>
      </c>
      <c r="W81" s="21">
        <v>0.17</v>
      </c>
      <c r="X81" s="21">
        <v>0</v>
      </c>
      <c r="Y81" s="21">
        <v>0</v>
      </c>
      <c r="Z81" s="21">
        <v>0.28000000000000003</v>
      </c>
      <c r="AA81" s="21">
        <f t="shared" si="3"/>
        <v>0.74000000000000021</v>
      </c>
    </row>
    <row r="82" spans="1:27" ht="15.75">
      <c r="A82" s="18" t="s">
        <v>172</v>
      </c>
      <c r="B82" s="19" t="s">
        <v>172</v>
      </c>
      <c r="C82" s="18" t="s">
        <v>173</v>
      </c>
      <c r="D82" s="20" t="s">
        <v>3</v>
      </c>
      <c r="E82" s="40" t="s">
        <v>287</v>
      </c>
      <c r="F82" s="74" t="s">
        <v>287</v>
      </c>
      <c r="G82" s="21">
        <v>138.80000000000001</v>
      </c>
      <c r="H82" s="21">
        <v>35</v>
      </c>
      <c r="I82" s="21">
        <v>89.62</v>
      </c>
      <c r="J82" s="21">
        <v>7.57</v>
      </c>
      <c r="K82" s="21">
        <v>0</v>
      </c>
      <c r="L82" s="21">
        <v>0.43</v>
      </c>
      <c r="M82" s="21">
        <v>3.97</v>
      </c>
      <c r="N82" s="21">
        <v>1.65</v>
      </c>
      <c r="O82" s="21">
        <v>0.56000000000000005</v>
      </c>
      <c r="P82" s="21">
        <v>0</v>
      </c>
      <c r="R82" s="21">
        <f t="shared" si="2"/>
        <v>4.2</v>
      </c>
      <c r="S82" s="21">
        <v>1.34</v>
      </c>
      <c r="T82" s="21">
        <v>2.12</v>
      </c>
      <c r="U82" s="21">
        <v>0.28000000000000003</v>
      </c>
      <c r="V82" s="21">
        <v>0</v>
      </c>
      <c r="W82" s="21">
        <v>0.23</v>
      </c>
      <c r="X82" s="21">
        <v>0</v>
      </c>
      <c r="Y82" s="21">
        <v>0</v>
      </c>
      <c r="Z82" s="21">
        <v>0.23</v>
      </c>
      <c r="AA82" s="21">
        <f t="shared" si="3"/>
        <v>0.74000000000000021</v>
      </c>
    </row>
    <row r="83" spans="1:27" ht="15.75">
      <c r="A83" s="18" t="s">
        <v>156</v>
      </c>
      <c r="B83" s="19" t="s">
        <v>157</v>
      </c>
      <c r="C83" s="18" t="s">
        <v>158</v>
      </c>
      <c r="D83" s="20" t="s">
        <v>4</v>
      </c>
      <c r="E83" s="40" t="s">
        <v>287</v>
      </c>
      <c r="F83" s="40" t="s">
        <v>287</v>
      </c>
      <c r="G83" s="21">
        <v>27.9</v>
      </c>
      <c r="H83" s="21">
        <v>7</v>
      </c>
      <c r="I83" s="21">
        <v>14.68</v>
      </c>
      <c r="J83" s="21">
        <v>2.11</v>
      </c>
      <c r="K83" s="21">
        <v>0</v>
      </c>
      <c r="L83" s="21">
        <v>1.38</v>
      </c>
      <c r="M83" s="21">
        <v>1.05</v>
      </c>
      <c r="N83" s="21">
        <v>0.81</v>
      </c>
      <c r="O83" s="21">
        <v>0.87</v>
      </c>
      <c r="P83" s="21">
        <v>0</v>
      </c>
      <c r="R83" s="21">
        <f t="shared" si="2"/>
        <v>46.05</v>
      </c>
      <c r="S83" s="21">
        <v>17.7</v>
      </c>
      <c r="T83" s="21">
        <v>18.739999999999998</v>
      </c>
      <c r="U83" s="21">
        <v>3.7</v>
      </c>
      <c r="V83" s="21">
        <v>0</v>
      </c>
      <c r="W83" s="21">
        <v>2.73</v>
      </c>
      <c r="X83" s="21">
        <v>0</v>
      </c>
      <c r="Y83" s="21">
        <v>1</v>
      </c>
      <c r="Z83" s="21">
        <v>2.1800000000000002</v>
      </c>
      <c r="AA83" s="21">
        <f t="shared" si="3"/>
        <v>9.61</v>
      </c>
    </row>
    <row r="84" spans="1:27" ht="15.75">
      <c r="A84" s="18" t="s">
        <v>252</v>
      </c>
      <c r="B84" s="19" t="s">
        <v>253</v>
      </c>
      <c r="C84" s="18" t="s">
        <v>254</v>
      </c>
      <c r="D84" s="20" t="s">
        <v>3</v>
      </c>
      <c r="E84" s="40" t="s">
        <v>287</v>
      </c>
      <c r="F84" s="40" t="s">
        <v>287</v>
      </c>
      <c r="G84" s="21">
        <v>42.27</v>
      </c>
      <c r="H84" s="21">
        <v>18</v>
      </c>
      <c r="I84" s="21">
        <v>16.149999999999999</v>
      </c>
      <c r="J84" s="21">
        <v>4.55</v>
      </c>
      <c r="K84" s="21">
        <v>0</v>
      </c>
      <c r="L84" s="21">
        <v>1.27</v>
      </c>
      <c r="M84" s="21">
        <v>0</v>
      </c>
      <c r="N84" s="21">
        <v>1</v>
      </c>
      <c r="O84" s="21">
        <v>1.3</v>
      </c>
      <c r="P84" s="21">
        <v>0</v>
      </c>
      <c r="R84" s="21">
        <f t="shared" si="2"/>
        <v>45.009999999999991</v>
      </c>
      <c r="S84" s="21">
        <v>20.83</v>
      </c>
      <c r="T84" s="21">
        <v>12.91</v>
      </c>
      <c r="U84" s="21">
        <v>4.28</v>
      </c>
      <c r="V84" s="21">
        <v>0</v>
      </c>
      <c r="W84" s="21">
        <v>2.3199999999999998</v>
      </c>
      <c r="X84" s="21">
        <v>2.62</v>
      </c>
      <c r="Y84" s="21">
        <v>1</v>
      </c>
      <c r="Z84" s="21">
        <v>1.05</v>
      </c>
      <c r="AA84" s="21">
        <f t="shared" si="3"/>
        <v>11.269999999999992</v>
      </c>
    </row>
    <row r="85" spans="1:27" ht="15.75">
      <c r="A85" s="18" t="s">
        <v>544</v>
      </c>
      <c r="B85" s="19" t="s">
        <v>180</v>
      </c>
      <c r="C85" s="18" t="s">
        <v>181</v>
      </c>
      <c r="D85" s="20" t="s">
        <v>3</v>
      </c>
      <c r="E85" s="40" t="s">
        <v>287</v>
      </c>
      <c r="F85" s="40" t="s">
        <v>287</v>
      </c>
      <c r="G85" s="21">
        <v>170.76</v>
      </c>
      <c r="H85" s="21">
        <v>37.340000000000003</v>
      </c>
      <c r="I85" s="21">
        <v>111.51</v>
      </c>
      <c r="J85" s="21">
        <v>9.68</v>
      </c>
      <c r="K85" s="21">
        <v>4.21</v>
      </c>
      <c r="L85" s="21">
        <v>0</v>
      </c>
      <c r="M85" s="21">
        <v>3.14</v>
      </c>
      <c r="N85" s="21">
        <v>3.5</v>
      </c>
      <c r="O85" s="21">
        <v>1.38</v>
      </c>
      <c r="P85" s="21">
        <v>0</v>
      </c>
      <c r="R85" s="21">
        <f t="shared" si="2"/>
        <v>5.95</v>
      </c>
      <c r="S85" s="21">
        <v>2.74</v>
      </c>
      <c r="T85" s="21">
        <v>1.87</v>
      </c>
      <c r="U85" s="21">
        <v>0.78</v>
      </c>
      <c r="V85" s="21">
        <v>0</v>
      </c>
      <c r="W85" s="21">
        <v>0.17</v>
      </c>
      <c r="X85" s="21">
        <v>0</v>
      </c>
      <c r="Y85" s="21">
        <v>0</v>
      </c>
      <c r="Z85" s="21">
        <v>0.39</v>
      </c>
      <c r="AA85" s="21">
        <f t="shared" si="3"/>
        <v>1.3399999999999999</v>
      </c>
    </row>
    <row r="86" spans="1:27" ht="15.75">
      <c r="A86" s="18" t="s">
        <v>255</v>
      </c>
      <c r="B86" s="19" t="s">
        <v>255</v>
      </c>
      <c r="C86" s="18" t="s">
        <v>256</v>
      </c>
      <c r="D86" s="20" t="s">
        <v>3</v>
      </c>
      <c r="E86" s="40" t="s">
        <v>287</v>
      </c>
      <c r="F86" s="40" t="s">
        <v>287</v>
      </c>
      <c r="G86" s="21">
        <v>44.13</v>
      </c>
      <c r="H86" s="21">
        <v>17.2</v>
      </c>
      <c r="I86" s="21">
        <v>22.05</v>
      </c>
      <c r="J86" s="21">
        <v>2.59</v>
      </c>
      <c r="K86" s="21">
        <v>0</v>
      </c>
      <c r="L86" s="21">
        <v>0</v>
      </c>
      <c r="M86" s="21">
        <v>0</v>
      </c>
      <c r="N86" s="21">
        <v>0.81</v>
      </c>
      <c r="O86" s="21">
        <v>1.49</v>
      </c>
      <c r="P86" s="21">
        <v>0</v>
      </c>
      <c r="R86" s="21">
        <f t="shared" si="2"/>
        <v>43.5</v>
      </c>
      <c r="S86" s="21">
        <v>19.3</v>
      </c>
      <c r="T86" s="21">
        <v>15.31</v>
      </c>
      <c r="U86" s="21">
        <v>4.0199999999999996</v>
      </c>
      <c r="V86" s="21">
        <v>0</v>
      </c>
      <c r="W86" s="21">
        <v>1.76</v>
      </c>
      <c r="X86" s="21">
        <v>0</v>
      </c>
      <c r="Y86" s="21">
        <v>1.84</v>
      </c>
      <c r="Z86" s="21">
        <v>1.27</v>
      </c>
      <c r="AA86" s="21">
        <f t="shared" si="3"/>
        <v>8.8899999999999988</v>
      </c>
    </row>
    <row r="87" spans="1:27" ht="15.75">
      <c r="A87" s="18" t="s">
        <v>257</v>
      </c>
      <c r="B87" s="19" t="s">
        <v>257</v>
      </c>
      <c r="C87" s="18" t="s">
        <v>258</v>
      </c>
      <c r="D87" s="20" t="s">
        <v>3</v>
      </c>
      <c r="E87" s="40" t="s">
        <v>287</v>
      </c>
      <c r="F87" s="40" t="s">
        <v>287</v>
      </c>
      <c r="G87" s="21">
        <v>71.650000000000006</v>
      </c>
      <c r="H87" s="21">
        <v>28</v>
      </c>
      <c r="I87" s="21">
        <v>34.49</v>
      </c>
      <c r="J87" s="21">
        <v>3.99</v>
      </c>
      <c r="K87" s="21">
        <v>0</v>
      </c>
      <c r="L87" s="21">
        <v>1.89</v>
      </c>
      <c r="M87" s="21">
        <v>2.06</v>
      </c>
      <c r="N87" s="21">
        <v>1.22</v>
      </c>
      <c r="O87" s="21">
        <v>0</v>
      </c>
      <c r="P87" s="21">
        <v>0</v>
      </c>
      <c r="R87" s="21">
        <f t="shared" si="2"/>
        <v>42.52</v>
      </c>
      <c r="S87" s="21">
        <v>16.100000000000001</v>
      </c>
      <c r="T87" s="21">
        <v>18.47</v>
      </c>
      <c r="U87" s="21">
        <v>5.64</v>
      </c>
      <c r="V87" s="21">
        <v>0</v>
      </c>
      <c r="W87" s="21">
        <v>0</v>
      </c>
      <c r="X87" s="21">
        <v>0</v>
      </c>
      <c r="Y87" s="21">
        <v>0.81</v>
      </c>
      <c r="Z87" s="21">
        <v>1.5</v>
      </c>
      <c r="AA87" s="21">
        <f t="shared" si="3"/>
        <v>7.9500000000000028</v>
      </c>
    </row>
    <row r="88" spans="1:27" ht="15.75">
      <c r="A88" s="18" t="s">
        <v>153</v>
      </c>
      <c r="B88" s="19" t="s">
        <v>154</v>
      </c>
      <c r="C88" s="18" t="s">
        <v>155</v>
      </c>
      <c r="D88" s="20" t="s">
        <v>4</v>
      </c>
      <c r="E88" s="40" t="s">
        <v>287</v>
      </c>
      <c r="F88" s="40" t="s">
        <v>287</v>
      </c>
      <c r="G88" s="21">
        <v>41.45</v>
      </c>
      <c r="H88" s="21">
        <v>18.899999999999999</v>
      </c>
      <c r="I88" s="21">
        <v>16.78</v>
      </c>
      <c r="J88" s="21">
        <v>2.5499999999999998</v>
      </c>
      <c r="K88" s="21">
        <v>0</v>
      </c>
      <c r="L88" s="21">
        <v>1.22</v>
      </c>
      <c r="M88" s="21">
        <v>0</v>
      </c>
      <c r="N88" s="21">
        <v>0.96</v>
      </c>
      <c r="O88" s="21">
        <v>1.04</v>
      </c>
      <c r="P88" s="21">
        <v>0</v>
      </c>
      <c r="R88" s="21">
        <f t="shared" ref="R88:R89" si="4">SUM(S88:Z88)</f>
        <v>65.300000000000011</v>
      </c>
      <c r="S88" s="21">
        <v>26</v>
      </c>
      <c r="T88" s="21">
        <v>29.73</v>
      </c>
      <c r="U88" s="21">
        <v>3.99</v>
      </c>
      <c r="V88" s="21">
        <v>0</v>
      </c>
      <c r="W88" s="21">
        <v>2.4300000000000002</v>
      </c>
      <c r="X88" s="21">
        <v>1.93</v>
      </c>
      <c r="Y88" s="21">
        <v>1.22</v>
      </c>
      <c r="Z88" s="21">
        <v>0</v>
      </c>
      <c r="AA88" s="21">
        <f t="shared" si="3"/>
        <v>9.5700000000000109</v>
      </c>
    </row>
    <row r="89" spans="1:27" ht="15.75">
      <c r="A89" s="18" t="s">
        <v>259</v>
      </c>
      <c r="B89" s="19" t="s">
        <v>260</v>
      </c>
      <c r="C89" s="18" t="s">
        <v>261</v>
      </c>
      <c r="D89" s="20" t="s">
        <v>3</v>
      </c>
      <c r="E89" s="40" t="s">
        <v>287</v>
      </c>
      <c r="F89" s="40" t="s">
        <v>287</v>
      </c>
      <c r="G89" s="21">
        <v>19.78</v>
      </c>
      <c r="H89" s="21">
        <v>4.5</v>
      </c>
      <c r="I89" s="21">
        <v>12.71</v>
      </c>
      <c r="J89" s="21">
        <v>1.62</v>
      </c>
      <c r="K89" s="21">
        <v>0</v>
      </c>
      <c r="L89" s="21">
        <v>0</v>
      </c>
      <c r="M89" s="21">
        <v>0</v>
      </c>
      <c r="N89" s="21">
        <v>0.54</v>
      </c>
      <c r="O89" s="21">
        <v>0.41</v>
      </c>
      <c r="P89" s="21">
        <v>0</v>
      </c>
      <c r="R89" s="21">
        <f t="shared" si="4"/>
        <v>31.299999999999997</v>
      </c>
      <c r="S89" s="21">
        <v>4.7</v>
      </c>
      <c r="T89" s="21">
        <v>21.24</v>
      </c>
      <c r="U89" s="21">
        <v>2.29</v>
      </c>
      <c r="V89" s="21">
        <v>0</v>
      </c>
      <c r="W89" s="21">
        <v>0</v>
      </c>
      <c r="X89" s="21">
        <v>0</v>
      </c>
      <c r="Y89" s="21">
        <v>0.89</v>
      </c>
      <c r="Z89" s="21">
        <v>2.1800000000000002</v>
      </c>
      <c r="AA89" s="21">
        <f t="shared" si="3"/>
        <v>5.3599999999999994</v>
      </c>
    </row>
    <row r="90" spans="1:27" ht="15.75">
      <c r="A90" s="18" t="s">
        <v>159</v>
      </c>
      <c r="B90" s="19" t="s">
        <v>159</v>
      </c>
      <c r="C90" s="18" t="s">
        <v>160</v>
      </c>
      <c r="D90" s="20" t="s">
        <v>4</v>
      </c>
      <c r="E90" s="74" t="s">
        <v>287</v>
      </c>
      <c r="F90" s="74" t="s">
        <v>287</v>
      </c>
      <c r="G90" s="21">
        <v>40.96</v>
      </c>
      <c r="H90" s="21">
        <v>14.92</v>
      </c>
      <c r="I90" s="21">
        <v>17.440000000000001</v>
      </c>
      <c r="J90" s="21">
        <v>3.09</v>
      </c>
      <c r="K90" s="21">
        <v>0</v>
      </c>
      <c r="L90" s="21">
        <v>1.93</v>
      </c>
      <c r="M90" s="21">
        <v>0</v>
      </c>
      <c r="N90" s="21">
        <v>1</v>
      </c>
      <c r="O90" s="21">
        <v>2.58</v>
      </c>
      <c r="P90" s="21">
        <v>0</v>
      </c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>
      <c r="A91" s="18" t="s">
        <v>275</v>
      </c>
      <c r="B91" s="19"/>
      <c r="C91" s="18"/>
      <c r="D91" s="20"/>
      <c r="E91" s="73"/>
      <c r="F91" s="73"/>
      <c r="G91" s="21"/>
      <c r="H91" s="21"/>
      <c r="I91" s="21"/>
      <c r="J91" s="21"/>
      <c r="K91" s="21"/>
      <c r="L91" s="21"/>
      <c r="M91" s="21"/>
      <c r="N91" s="21"/>
      <c r="O91" s="21"/>
      <c r="P91" s="21"/>
      <c r="R91" s="21">
        <f>SUM(S91:Z91)</f>
        <v>17.010000000000002</v>
      </c>
      <c r="S91" s="21">
        <v>7</v>
      </c>
      <c r="T91" s="21">
        <v>6.28</v>
      </c>
      <c r="U91" s="21">
        <f>0.81+0.93</f>
        <v>1.7400000000000002</v>
      </c>
      <c r="V91" s="21">
        <v>0</v>
      </c>
      <c r="W91" s="21">
        <v>0.27</v>
      </c>
      <c r="X91" s="21">
        <v>0</v>
      </c>
      <c r="Y91" s="21">
        <v>0.74</v>
      </c>
      <c r="Z91" s="21">
        <v>0.98</v>
      </c>
      <c r="AA91" s="21">
        <f>R91-S91-T91</f>
        <v>3.7300000000000013</v>
      </c>
    </row>
    <row r="92" spans="1:27" s="1" customFormat="1" ht="12">
      <c r="A92" s="2"/>
      <c r="B92" s="2"/>
      <c r="C92" s="2"/>
      <c r="D92" s="34" t="s">
        <v>5</v>
      </c>
      <c r="E92" s="34"/>
      <c r="F92" s="34"/>
      <c r="G92" s="35">
        <f t="shared" ref="G92:P92" si="5">SUM(G24:G90)</f>
        <v>2788.3</v>
      </c>
      <c r="H92" s="35">
        <f t="shared" si="5"/>
        <v>1117.6000000000004</v>
      </c>
      <c r="I92" s="35">
        <f t="shared" si="5"/>
        <v>1098.395</v>
      </c>
      <c r="J92" s="35">
        <f t="shared" si="5"/>
        <v>276.36999999999995</v>
      </c>
      <c r="K92" s="35">
        <f t="shared" si="5"/>
        <v>31.95</v>
      </c>
      <c r="L92" s="35">
        <f t="shared" si="5"/>
        <v>53.910000000000004</v>
      </c>
      <c r="M92" s="35">
        <f t="shared" si="5"/>
        <v>46.010000000000005</v>
      </c>
      <c r="N92" s="35">
        <f t="shared" si="5"/>
        <v>69.36</v>
      </c>
      <c r="O92" s="35">
        <f t="shared" si="5"/>
        <v>62.879999999999988</v>
      </c>
      <c r="P92" s="35">
        <f t="shared" si="5"/>
        <v>0</v>
      </c>
      <c r="R92" s="35">
        <f t="shared" ref="R92:AA92" si="6">SUM(R24:R90)</f>
        <v>2913.2499999999986</v>
      </c>
      <c r="S92" s="35">
        <f t="shared" si="6"/>
        <v>1191.3199999999997</v>
      </c>
      <c r="T92" s="35">
        <f t="shared" si="6"/>
        <v>1173.0999999999995</v>
      </c>
      <c r="U92" s="35">
        <f t="shared" si="6"/>
        <v>237.08</v>
      </c>
      <c r="V92" s="35">
        <f t="shared" si="6"/>
        <v>35.419999999999995</v>
      </c>
      <c r="W92" s="35">
        <f t="shared" si="6"/>
        <v>67.799999999999983</v>
      </c>
      <c r="X92" s="35">
        <f t="shared" si="6"/>
        <v>49.179999999999993</v>
      </c>
      <c r="Y92" s="35">
        <f t="shared" si="6"/>
        <v>75.53</v>
      </c>
      <c r="Z92" s="35">
        <f t="shared" si="6"/>
        <v>83.820000000000022</v>
      </c>
      <c r="AA92" s="35">
        <f t="shared" si="6"/>
        <v>542.17000000000007</v>
      </c>
    </row>
  </sheetData>
  <sheetProtection algorithmName="SHA-512" hashValue="nWa7hwUuRvfPyKOr8EnATxBZsfMk6Mw7LDYPEhqy5ZbdERZTba3Dbz1mwb+4W8gZAnryPDZrxCpoHAAYuBHS0w==" saltValue="6P41+s6eZdTqtnCPB+emsg==" spinCount="100000" sheet="1" objects="1" scenarios="1"/>
  <mergeCells count="2">
    <mergeCell ref="H22:O22"/>
    <mergeCell ref="R22:AA22"/>
  </mergeCells>
  <conditionalFormatting sqref="C24:C89 C91">
    <cfRule type="duplicateValues" dxfId="4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D372D-18D5-4439-8886-EED6D8DAA846}">
  <sheetPr codeName="Sheet5"/>
  <dimension ref="A1:G70"/>
  <sheetViews>
    <sheetView topLeftCell="A40" workbookViewId="0">
      <selection activeCell="D70" sqref="D70"/>
    </sheetView>
  </sheetViews>
  <sheetFormatPr defaultRowHeight="15"/>
  <cols>
    <col min="1" max="1" width="36" bestFit="1" customWidth="1"/>
    <col min="2" max="2" width="10.33203125" bestFit="1" customWidth="1"/>
    <col min="3" max="3" width="9" bestFit="1" customWidth="1"/>
    <col min="4" max="4" width="9.6640625" bestFit="1" customWidth="1"/>
    <col min="7" max="7" width="36" bestFit="1" customWidth="1"/>
  </cols>
  <sheetData>
    <row r="1" spans="1:7">
      <c r="A1" t="s">
        <v>326</v>
      </c>
      <c r="B1" t="s">
        <v>327</v>
      </c>
      <c r="C1" t="s">
        <v>328</v>
      </c>
      <c r="D1" t="s">
        <v>329</v>
      </c>
      <c r="G1" t="s">
        <v>326</v>
      </c>
    </row>
    <row r="2" spans="1:7">
      <c r="A2" t="s">
        <v>330</v>
      </c>
      <c r="B2" t="s">
        <v>331</v>
      </c>
      <c r="C2" t="s">
        <v>331</v>
      </c>
      <c r="D2" t="s">
        <v>332</v>
      </c>
      <c r="G2" t="s">
        <v>330</v>
      </c>
    </row>
    <row r="3" spans="1:7">
      <c r="A3" t="s">
        <v>333</v>
      </c>
      <c r="B3" t="s">
        <v>334</v>
      </c>
      <c r="C3" t="s">
        <v>334</v>
      </c>
      <c r="D3" t="s">
        <v>335</v>
      </c>
      <c r="G3" s="66" t="s">
        <v>567</v>
      </c>
    </row>
    <row r="4" spans="1:7">
      <c r="A4" t="s">
        <v>336</v>
      </c>
      <c r="B4" t="s">
        <v>337</v>
      </c>
      <c r="C4" t="s">
        <v>337</v>
      </c>
      <c r="D4" t="s">
        <v>338</v>
      </c>
      <c r="G4" t="s">
        <v>336</v>
      </c>
    </row>
    <row r="5" spans="1:7">
      <c r="A5" t="s">
        <v>339</v>
      </c>
      <c r="B5" t="s">
        <v>340</v>
      </c>
      <c r="C5" t="s">
        <v>340</v>
      </c>
      <c r="D5" t="s">
        <v>341</v>
      </c>
      <c r="G5" t="s">
        <v>339</v>
      </c>
    </row>
    <row r="6" spans="1:7">
      <c r="A6" t="s">
        <v>342</v>
      </c>
      <c r="B6" t="s">
        <v>343</v>
      </c>
      <c r="C6" t="s">
        <v>343</v>
      </c>
      <c r="D6" t="s">
        <v>344</v>
      </c>
      <c r="G6" t="s">
        <v>342</v>
      </c>
    </row>
    <row r="7" spans="1:7">
      <c r="A7" t="s">
        <v>345</v>
      </c>
      <c r="B7" t="s">
        <v>346</v>
      </c>
      <c r="C7" t="s">
        <v>346</v>
      </c>
      <c r="D7" t="s">
        <v>347</v>
      </c>
      <c r="G7" s="66" t="s">
        <v>568</v>
      </c>
    </row>
    <row r="8" spans="1:7">
      <c r="A8" t="s">
        <v>184</v>
      </c>
      <c r="B8" t="s">
        <v>348</v>
      </c>
      <c r="C8" t="s">
        <v>348</v>
      </c>
      <c r="D8" t="s">
        <v>349</v>
      </c>
      <c r="G8" t="s">
        <v>184</v>
      </c>
    </row>
    <row r="9" spans="1:7">
      <c r="A9" t="s">
        <v>350</v>
      </c>
      <c r="B9" t="s">
        <v>351</v>
      </c>
      <c r="C9" t="s">
        <v>351</v>
      </c>
      <c r="D9" t="s">
        <v>352</v>
      </c>
      <c r="G9" t="s">
        <v>350</v>
      </c>
    </row>
    <row r="10" spans="1:7">
      <c r="A10" t="s">
        <v>63</v>
      </c>
      <c r="B10" t="s">
        <v>353</v>
      </c>
      <c r="C10" t="s">
        <v>353</v>
      </c>
      <c r="D10" t="s">
        <v>354</v>
      </c>
      <c r="G10" t="s">
        <v>63</v>
      </c>
    </row>
    <row r="11" spans="1:7">
      <c r="A11" t="s">
        <v>355</v>
      </c>
      <c r="B11" t="s">
        <v>356</v>
      </c>
      <c r="C11" t="s">
        <v>356</v>
      </c>
      <c r="D11" t="s">
        <v>357</v>
      </c>
      <c r="G11" t="s">
        <v>355</v>
      </c>
    </row>
    <row r="12" spans="1:7">
      <c r="A12" t="s">
        <v>358</v>
      </c>
      <c r="B12" t="s">
        <v>359</v>
      </c>
      <c r="C12" t="s">
        <v>359</v>
      </c>
      <c r="D12" t="s">
        <v>360</v>
      </c>
      <c r="G12" t="s">
        <v>358</v>
      </c>
    </row>
    <row r="13" spans="1:7">
      <c r="A13" t="s">
        <v>361</v>
      </c>
      <c r="B13" t="s">
        <v>362</v>
      </c>
      <c r="C13" t="s">
        <v>362</v>
      </c>
      <c r="D13" t="s">
        <v>363</v>
      </c>
      <c r="G13" s="66" t="s">
        <v>569</v>
      </c>
    </row>
    <row r="14" spans="1:7">
      <c r="A14" t="s">
        <v>364</v>
      </c>
      <c r="B14" t="s">
        <v>365</v>
      </c>
      <c r="C14" t="s">
        <v>365</v>
      </c>
      <c r="D14" t="s">
        <v>366</v>
      </c>
      <c r="G14" t="s">
        <v>364</v>
      </c>
    </row>
    <row r="15" spans="1:7">
      <c r="A15" t="s">
        <v>367</v>
      </c>
      <c r="B15" t="s">
        <v>368</v>
      </c>
      <c r="C15" t="s">
        <v>368</v>
      </c>
      <c r="D15" t="s">
        <v>369</v>
      </c>
      <c r="G15" t="s">
        <v>367</v>
      </c>
    </row>
    <row r="16" spans="1:7">
      <c r="A16" t="s">
        <v>370</v>
      </c>
      <c r="B16" t="s">
        <v>371</v>
      </c>
      <c r="C16" t="s">
        <v>371</v>
      </c>
      <c r="D16" t="s">
        <v>372</v>
      </c>
      <c r="G16" t="s">
        <v>370</v>
      </c>
    </row>
    <row r="17" spans="1:7">
      <c r="A17" t="s">
        <v>373</v>
      </c>
      <c r="B17" t="s">
        <v>374</v>
      </c>
      <c r="C17" t="s">
        <v>374</v>
      </c>
      <c r="D17" t="s">
        <v>375</v>
      </c>
      <c r="G17" t="s">
        <v>373</v>
      </c>
    </row>
    <row r="18" spans="1:7">
      <c r="A18" t="s">
        <v>72</v>
      </c>
      <c r="B18" t="s">
        <v>376</v>
      </c>
      <c r="C18" t="s">
        <v>376</v>
      </c>
      <c r="D18" t="s">
        <v>377</v>
      </c>
      <c r="G18" t="s">
        <v>72</v>
      </c>
    </row>
    <row r="19" spans="1:7">
      <c r="A19" t="s">
        <v>378</v>
      </c>
      <c r="B19" t="s">
        <v>379</v>
      </c>
      <c r="C19" t="s">
        <v>379</v>
      </c>
      <c r="D19" t="s">
        <v>380</v>
      </c>
      <c r="G19" t="s">
        <v>378</v>
      </c>
    </row>
    <row r="20" spans="1:7">
      <c r="A20" t="s">
        <v>381</v>
      </c>
      <c r="B20" t="s">
        <v>382</v>
      </c>
      <c r="C20" t="s">
        <v>382</v>
      </c>
      <c r="D20" t="s">
        <v>383</v>
      </c>
      <c r="G20" t="s">
        <v>381</v>
      </c>
    </row>
    <row r="21" spans="1:7">
      <c r="A21" t="s">
        <v>384</v>
      </c>
      <c r="B21" t="s">
        <v>385</v>
      </c>
      <c r="C21" t="s">
        <v>385</v>
      </c>
      <c r="D21" t="s">
        <v>386</v>
      </c>
      <c r="G21" t="s">
        <v>384</v>
      </c>
    </row>
    <row r="22" spans="1:7">
      <c r="A22" t="s">
        <v>387</v>
      </c>
      <c r="B22" t="s">
        <v>388</v>
      </c>
      <c r="C22" t="s">
        <v>388</v>
      </c>
      <c r="D22" t="s">
        <v>389</v>
      </c>
      <c r="G22" t="s">
        <v>387</v>
      </c>
    </row>
    <row r="23" spans="1:7">
      <c r="A23" t="s">
        <v>390</v>
      </c>
      <c r="B23" t="s">
        <v>391</v>
      </c>
      <c r="C23" t="s">
        <v>391</v>
      </c>
      <c r="D23" t="s">
        <v>392</v>
      </c>
      <c r="G23" t="s">
        <v>390</v>
      </c>
    </row>
    <row r="24" spans="1:7">
      <c r="A24" t="s">
        <v>393</v>
      </c>
      <c r="B24" t="s">
        <v>394</v>
      </c>
      <c r="C24" t="s">
        <v>394</v>
      </c>
      <c r="D24" t="s">
        <v>395</v>
      </c>
      <c r="G24" t="s">
        <v>393</v>
      </c>
    </row>
    <row r="25" spans="1:7">
      <c r="A25" t="s">
        <v>396</v>
      </c>
      <c r="B25" t="s">
        <v>397</v>
      </c>
      <c r="C25" t="s">
        <v>397</v>
      </c>
      <c r="D25" t="s">
        <v>398</v>
      </c>
      <c r="G25" t="s">
        <v>396</v>
      </c>
    </row>
    <row r="26" spans="1:7">
      <c r="A26" t="s">
        <v>399</v>
      </c>
      <c r="B26" t="s">
        <v>400</v>
      </c>
      <c r="C26" t="s">
        <v>400</v>
      </c>
      <c r="D26" t="s">
        <v>401</v>
      </c>
      <c r="G26" t="s">
        <v>399</v>
      </c>
    </row>
    <row r="27" spans="1:7">
      <c r="A27" t="s">
        <v>402</v>
      </c>
      <c r="B27" t="s">
        <v>403</v>
      </c>
      <c r="C27" t="s">
        <v>403</v>
      </c>
      <c r="D27" t="s">
        <v>404</v>
      </c>
      <c r="G27" t="s">
        <v>402</v>
      </c>
    </row>
    <row r="28" spans="1:7">
      <c r="A28" t="s">
        <v>405</v>
      </c>
      <c r="B28" t="s">
        <v>406</v>
      </c>
      <c r="C28" t="s">
        <v>406</v>
      </c>
      <c r="D28" t="s">
        <v>407</v>
      </c>
      <c r="G28" t="s">
        <v>405</v>
      </c>
    </row>
    <row r="29" spans="1:7">
      <c r="A29" t="s">
        <v>98</v>
      </c>
      <c r="B29" t="s">
        <v>408</v>
      </c>
      <c r="C29" t="s">
        <v>408</v>
      </c>
      <c r="D29" t="s">
        <v>409</v>
      </c>
      <c r="G29" t="s">
        <v>98</v>
      </c>
    </row>
    <row r="30" spans="1:7">
      <c r="A30" t="s">
        <v>410</v>
      </c>
      <c r="B30" t="s">
        <v>411</v>
      </c>
      <c r="C30" t="s">
        <v>411</v>
      </c>
      <c r="D30" t="s">
        <v>412</v>
      </c>
      <c r="G30" t="s">
        <v>410</v>
      </c>
    </row>
    <row r="31" spans="1:7">
      <c r="A31" t="s">
        <v>209</v>
      </c>
      <c r="B31" t="s">
        <v>413</v>
      </c>
      <c r="C31" t="s">
        <v>413</v>
      </c>
      <c r="D31" t="s">
        <v>414</v>
      </c>
      <c r="G31" t="s">
        <v>209</v>
      </c>
    </row>
    <row r="32" spans="1:7">
      <c r="A32" t="s">
        <v>112</v>
      </c>
      <c r="B32" t="s">
        <v>415</v>
      </c>
      <c r="C32" t="s">
        <v>415</v>
      </c>
      <c r="D32" t="s">
        <v>416</v>
      </c>
      <c r="G32" t="s">
        <v>112</v>
      </c>
    </row>
    <row r="33" spans="1:7">
      <c r="A33" t="s">
        <v>417</v>
      </c>
      <c r="B33" t="s">
        <v>418</v>
      </c>
      <c r="C33" t="s">
        <v>418</v>
      </c>
      <c r="D33" t="s">
        <v>419</v>
      </c>
      <c r="G33" t="s">
        <v>417</v>
      </c>
    </row>
    <row r="34" spans="1:7">
      <c r="A34" t="s">
        <v>420</v>
      </c>
      <c r="B34" t="s">
        <v>421</v>
      </c>
      <c r="C34" t="s">
        <v>421</v>
      </c>
      <c r="D34" t="s">
        <v>422</v>
      </c>
      <c r="G34" t="s">
        <v>420</v>
      </c>
    </row>
    <row r="35" spans="1:7">
      <c r="A35" t="s">
        <v>423</v>
      </c>
      <c r="B35" t="s">
        <v>424</v>
      </c>
      <c r="C35" t="s">
        <v>424</v>
      </c>
      <c r="D35" t="s">
        <v>425</v>
      </c>
      <c r="G35" t="s">
        <v>423</v>
      </c>
    </row>
    <row r="36" spans="1:7">
      <c r="A36" t="s">
        <v>426</v>
      </c>
      <c r="B36" t="s">
        <v>427</v>
      </c>
      <c r="C36" t="s">
        <v>427</v>
      </c>
      <c r="D36" t="s">
        <v>428</v>
      </c>
      <c r="G36" t="s">
        <v>220</v>
      </c>
    </row>
    <row r="37" spans="1:7">
      <c r="A37" t="s">
        <v>429</v>
      </c>
      <c r="B37" t="s">
        <v>430</v>
      </c>
      <c r="C37" t="s">
        <v>430</v>
      </c>
      <c r="D37" t="s">
        <v>431</v>
      </c>
      <c r="G37" t="s">
        <v>429</v>
      </c>
    </row>
    <row r="38" spans="1:7">
      <c r="A38" t="s">
        <v>120</v>
      </c>
      <c r="B38" t="s">
        <v>432</v>
      </c>
      <c r="C38" t="s">
        <v>432</v>
      </c>
      <c r="D38" t="s">
        <v>433</v>
      </c>
      <c r="G38" t="s">
        <v>120</v>
      </c>
    </row>
    <row r="39" spans="1:7">
      <c r="A39" t="s">
        <v>434</v>
      </c>
      <c r="B39" t="s">
        <v>435</v>
      </c>
      <c r="C39" t="s">
        <v>435</v>
      </c>
      <c r="D39" t="s">
        <v>436</v>
      </c>
      <c r="G39" t="s">
        <v>434</v>
      </c>
    </row>
    <row r="40" spans="1:7">
      <c r="A40" t="s">
        <v>437</v>
      </c>
      <c r="B40" t="s">
        <v>438</v>
      </c>
      <c r="C40" t="s">
        <v>438</v>
      </c>
      <c r="D40" t="s">
        <v>439</v>
      </c>
      <c r="G40" t="s">
        <v>437</v>
      </c>
    </row>
    <row r="41" spans="1:7">
      <c r="A41" t="s">
        <v>440</v>
      </c>
      <c r="B41" t="s">
        <v>441</v>
      </c>
      <c r="C41" t="s">
        <v>441</v>
      </c>
      <c r="D41" t="s">
        <v>442</v>
      </c>
      <c r="G41" t="s">
        <v>440</v>
      </c>
    </row>
    <row r="42" spans="1:7">
      <c r="A42" t="s">
        <v>443</v>
      </c>
      <c r="B42" t="s">
        <v>444</v>
      </c>
      <c r="C42" t="s">
        <v>444</v>
      </c>
      <c r="D42" t="s">
        <v>445</v>
      </c>
      <c r="G42" t="s">
        <v>443</v>
      </c>
    </row>
    <row r="43" spans="1:7">
      <c r="A43" t="s">
        <v>446</v>
      </c>
      <c r="B43" t="s">
        <v>447</v>
      </c>
      <c r="C43" t="s">
        <v>447</v>
      </c>
      <c r="D43" t="s">
        <v>448</v>
      </c>
      <c r="G43" t="s">
        <v>446</v>
      </c>
    </row>
    <row r="44" spans="1:7">
      <c r="A44" t="s">
        <v>449</v>
      </c>
      <c r="B44" t="s">
        <v>450</v>
      </c>
      <c r="C44" t="s">
        <v>450</v>
      </c>
      <c r="D44" t="s">
        <v>451</v>
      </c>
      <c r="G44" t="s">
        <v>449</v>
      </c>
    </row>
    <row r="45" spans="1:7">
      <c r="A45" t="s">
        <v>452</v>
      </c>
      <c r="B45" t="s">
        <v>453</v>
      </c>
      <c r="C45" t="s">
        <v>453</v>
      </c>
      <c r="D45" t="s">
        <v>454</v>
      </c>
      <c r="G45" t="s">
        <v>452</v>
      </c>
    </row>
    <row r="46" spans="1:7">
      <c r="A46" t="s">
        <v>455</v>
      </c>
      <c r="B46" t="s">
        <v>456</v>
      </c>
      <c r="C46" t="s">
        <v>456</v>
      </c>
      <c r="D46" t="s">
        <v>457</v>
      </c>
      <c r="G46" t="s">
        <v>455</v>
      </c>
    </row>
    <row r="47" spans="1:7">
      <c r="A47" t="s">
        <v>458</v>
      </c>
      <c r="B47" t="s">
        <v>459</v>
      </c>
      <c r="C47" t="s">
        <v>459</v>
      </c>
      <c r="D47" t="s">
        <v>460</v>
      </c>
      <c r="G47" t="s">
        <v>458</v>
      </c>
    </row>
    <row r="48" spans="1:7">
      <c r="A48" t="s">
        <v>461</v>
      </c>
      <c r="B48" t="s">
        <v>462</v>
      </c>
      <c r="C48" t="s">
        <v>462</v>
      </c>
      <c r="D48" t="s">
        <v>463</v>
      </c>
      <c r="G48" t="s">
        <v>461</v>
      </c>
    </row>
    <row r="49" spans="1:7">
      <c r="A49" t="s">
        <v>464</v>
      </c>
      <c r="B49" t="s">
        <v>465</v>
      </c>
      <c r="C49" t="s">
        <v>465</v>
      </c>
      <c r="D49" t="s">
        <v>466</v>
      </c>
      <c r="G49" t="s">
        <v>464</v>
      </c>
    </row>
    <row r="50" spans="1:7">
      <c r="A50" t="s">
        <v>467</v>
      </c>
      <c r="B50" t="s">
        <v>468</v>
      </c>
      <c r="C50" t="s">
        <v>468</v>
      </c>
      <c r="D50" t="s">
        <v>469</v>
      </c>
      <c r="G50" t="s">
        <v>467</v>
      </c>
    </row>
    <row r="51" spans="1:7">
      <c r="A51" t="s">
        <v>470</v>
      </c>
      <c r="B51" t="s">
        <v>471</v>
      </c>
      <c r="C51" t="s">
        <v>471</v>
      </c>
      <c r="D51" t="s">
        <v>472</v>
      </c>
      <c r="G51" t="s">
        <v>470</v>
      </c>
    </row>
    <row r="52" spans="1:7">
      <c r="A52" t="s">
        <v>134</v>
      </c>
      <c r="B52" t="s">
        <v>473</v>
      </c>
      <c r="C52" t="s">
        <v>473</v>
      </c>
      <c r="D52" t="s">
        <v>474</v>
      </c>
      <c r="G52" t="s">
        <v>134</v>
      </c>
    </row>
    <row r="53" spans="1:7">
      <c r="A53" t="s">
        <v>475</v>
      </c>
      <c r="B53" t="s">
        <v>476</v>
      </c>
      <c r="C53" t="s">
        <v>476</v>
      </c>
      <c r="D53" t="s">
        <v>477</v>
      </c>
      <c r="G53" t="s">
        <v>475</v>
      </c>
    </row>
    <row r="54" spans="1:7">
      <c r="A54" t="s">
        <v>478</v>
      </c>
      <c r="B54" t="s">
        <v>479</v>
      </c>
      <c r="C54" t="s">
        <v>479</v>
      </c>
      <c r="D54" t="s">
        <v>480</v>
      </c>
      <c r="G54" t="s">
        <v>571</v>
      </c>
    </row>
    <row r="55" spans="1:7">
      <c r="A55" t="s">
        <v>481</v>
      </c>
      <c r="B55" t="s">
        <v>482</v>
      </c>
      <c r="C55" t="s">
        <v>482</v>
      </c>
      <c r="D55" t="s">
        <v>483</v>
      </c>
      <c r="G55" t="s">
        <v>481</v>
      </c>
    </row>
    <row r="56" spans="1:7">
      <c r="A56" t="s">
        <v>142</v>
      </c>
      <c r="B56" t="s">
        <v>484</v>
      </c>
      <c r="C56" t="s">
        <v>484</v>
      </c>
      <c r="D56" t="s">
        <v>485</v>
      </c>
      <c r="G56" t="s">
        <v>142</v>
      </c>
    </row>
    <row r="57" spans="1:7">
      <c r="A57" t="s">
        <v>486</v>
      </c>
      <c r="B57" t="s">
        <v>487</v>
      </c>
      <c r="C57" t="s">
        <v>487</v>
      </c>
      <c r="D57" t="s">
        <v>488</v>
      </c>
      <c r="G57" t="s">
        <v>486</v>
      </c>
    </row>
    <row r="58" spans="1:7">
      <c r="A58" t="s">
        <v>489</v>
      </c>
      <c r="B58" t="s">
        <v>490</v>
      </c>
      <c r="C58" t="s">
        <v>490</v>
      </c>
      <c r="D58" t="s">
        <v>491</v>
      </c>
      <c r="G58" t="s">
        <v>572</v>
      </c>
    </row>
    <row r="59" spans="1:7">
      <c r="A59" t="s">
        <v>492</v>
      </c>
      <c r="B59" t="s">
        <v>493</v>
      </c>
      <c r="C59" t="s">
        <v>493</v>
      </c>
      <c r="D59" t="s">
        <v>494</v>
      </c>
      <c r="G59" t="s">
        <v>573</v>
      </c>
    </row>
    <row r="60" spans="1:7">
      <c r="A60" t="s">
        <v>247</v>
      </c>
      <c r="B60" t="s">
        <v>495</v>
      </c>
      <c r="C60" t="s">
        <v>495</v>
      </c>
      <c r="D60" t="s">
        <v>496</v>
      </c>
      <c r="G60" t="s">
        <v>247</v>
      </c>
    </row>
    <row r="61" spans="1:7">
      <c r="A61" t="s">
        <v>497</v>
      </c>
      <c r="B61" t="s">
        <v>498</v>
      </c>
      <c r="C61" t="s">
        <v>498</v>
      </c>
      <c r="D61" t="s">
        <v>499</v>
      </c>
      <c r="G61" t="s">
        <v>497</v>
      </c>
    </row>
    <row r="62" spans="1:7">
      <c r="A62" t="s">
        <v>152</v>
      </c>
      <c r="B62" t="s">
        <v>500</v>
      </c>
      <c r="C62" t="s">
        <v>500</v>
      </c>
      <c r="D62" t="s">
        <v>501</v>
      </c>
      <c r="G62" t="s">
        <v>152</v>
      </c>
    </row>
    <row r="63" spans="1:7">
      <c r="A63" t="s">
        <v>502</v>
      </c>
      <c r="B63" t="s">
        <v>503</v>
      </c>
      <c r="C63" t="s">
        <v>503</v>
      </c>
      <c r="D63" t="s">
        <v>504</v>
      </c>
      <c r="G63" t="s">
        <v>502</v>
      </c>
    </row>
    <row r="64" spans="1:7">
      <c r="A64" t="s">
        <v>544</v>
      </c>
      <c r="B64" t="s">
        <v>505</v>
      </c>
      <c r="C64" t="s">
        <v>505</v>
      </c>
      <c r="D64" t="s">
        <v>506</v>
      </c>
      <c r="G64" s="66" t="s">
        <v>574</v>
      </c>
    </row>
    <row r="65" spans="1:7">
      <c r="A65" t="s">
        <v>507</v>
      </c>
      <c r="B65" t="s">
        <v>508</v>
      </c>
      <c r="C65" t="s">
        <v>508</v>
      </c>
      <c r="D65" t="s">
        <v>509</v>
      </c>
      <c r="G65" t="s">
        <v>507</v>
      </c>
    </row>
    <row r="66" spans="1:7">
      <c r="A66" t="s">
        <v>510</v>
      </c>
      <c r="B66" t="s">
        <v>511</v>
      </c>
      <c r="C66" t="s">
        <v>511</v>
      </c>
      <c r="D66" t="s">
        <v>512</v>
      </c>
      <c r="G66" t="s">
        <v>510</v>
      </c>
    </row>
    <row r="67" spans="1:7">
      <c r="A67" t="s">
        <v>513</v>
      </c>
      <c r="B67" t="s">
        <v>514</v>
      </c>
      <c r="C67" t="s">
        <v>514</v>
      </c>
      <c r="D67" t="s">
        <v>515</v>
      </c>
      <c r="G67" t="s">
        <v>513</v>
      </c>
    </row>
    <row r="68" spans="1:7">
      <c r="A68" t="s">
        <v>516</v>
      </c>
      <c r="B68" t="s">
        <v>517</v>
      </c>
      <c r="C68" t="s">
        <v>517</v>
      </c>
      <c r="D68" t="s">
        <v>518</v>
      </c>
      <c r="G68" s="66" t="s">
        <v>575</v>
      </c>
    </row>
    <row r="69" spans="1:7">
      <c r="A69" t="s">
        <v>519</v>
      </c>
      <c r="B69" t="s">
        <v>520</v>
      </c>
      <c r="C69" t="s">
        <v>520</v>
      </c>
      <c r="D69" t="s">
        <v>521</v>
      </c>
      <c r="G69" s="18" t="s">
        <v>259</v>
      </c>
    </row>
    <row r="70" spans="1:7">
      <c r="A70" t="s">
        <v>160</v>
      </c>
      <c r="B70" t="s">
        <v>522</v>
      </c>
      <c r="C70" t="s">
        <v>522</v>
      </c>
      <c r="D70" t="s">
        <v>523</v>
      </c>
      <c r="G70" s="18" t="s">
        <v>159</v>
      </c>
    </row>
  </sheetData>
  <sheetProtection algorithmName="SHA-512" hashValue="VnR6EuhbCyLj+kbuwdPEOcXTJJ77g+uV8/Bb3JdJHt2y7WSHqQi//bhKFkyucn0g/YDKktcFyeQ7CskIjyEZmw==" saltValue="x1Sp2SctOIwzbYpK6zeAIw==" spinCount="100000" sheet="1" objects="1" scenarios="1"/>
  <conditionalFormatting sqref="G3 G7 G13 G64 G68">
    <cfRule type="expression" dxfId="3" priority="8">
      <formula>#REF!="a"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DCD2-33E9-4E83-AE99-D09AA4D27619}">
  <sheetPr codeName="Sheet6"/>
  <dimension ref="A1:T26"/>
  <sheetViews>
    <sheetView tabSelected="1" workbookViewId="0">
      <selection activeCell="D2" sqref="D2"/>
    </sheetView>
  </sheetViews>
  <sheetFormatPr defaultColWidth="8.88671875" defaultRowHeight="15"/>
  <cols>
    <col min="1" max="1" width="35.77734375" customWidth="1"/>
    <col min="2" max="3" width="0" hidden="1" customWidth="1"/>
    <col min="5" max="6" width="0" hidden="1" customWidth="1"/>
    <col min="7" max="7" width="7.88671875" customWidth="1"/>
    <col min="16" max="16" width="8.88671875" hidden="1" customWidth="1"/>
    <col min="18" max="18" width="3.5546875" customWidth="1"/>
    <col min="19" max="19" width="35.5546875" customWidth="1"/>
  </cols>
  <sheetData>
    <row r="1" spans="1:20" ht="15.75" thickBot="1"/>
    <row r="2" spans="1:20" ht="16.5" thickBot="1">
      <c r="A2" s="55" t="s">
        <v>524</v>
      </c>
      <c r="D2" s="67"/>
      <c r="R2" s="43" t="s">
        <v>533</v>
      </c>
    </row>
    <row r="3" spans="1:20" ht="15.75" thickBot="1">
      <c r="A3" s="55" t="e">
        <f>VLOOKUP(D2,Passwords!D:G,4,0)</f>
        <v>#N/A</v>
      </c>
    </row>
    <row r="4" spans="1:20" ht="15.75" thickBot="1">
      <c r="R4" s="68">
        <v>1</v>
      </c>
      <c r="S4" s="69" t="s">
        <v>534</v>
      </c>
    </row>
    <row r="5" spans="1:20" ht="46.5" thickBot="1">
      <c r="A5" s="43" t="s">
        <v>547</v>
      </c>
      <c r="R5" s="64">
        <v>2</v>
      </c>
      <c r="S5" s="65" t="s">
        <v>539</v>
      </c>
    </row>
    <row r="6" spans="1:20" ht="60.75" thickBot="1">
      <c r="A6" s="52" t="s">
        <v>6</v>
      </c>
      <c r="B6" s="52" t="s">
        <v>7</v>
      </c>
      <c r="C6" s="52" t="s">
        <v>7</v>
      </c>
      <c r="D6" s="53" t="s">
        <v>8</v>
      </c>
      <c r="E6" s="53" t="s">
        <v>280</v>
      </c>
      <c r="F6" s="53" t="s">
        <v>281</v>
      </c>
      <c r="G6" s="54" t="s">
        <v>580</v>
      </c>
      <c r="H6" s="54" t="s">
        <v>581</v>
      </c>
      <c r="I6" s="54" t="s">
        <v>593</v>
      </c>
      <c r="J6" s="54" t="s">
        <v>594</v>
      </c>
      <c r="K6" s="54" t="s">
        <v>595</v>
      </c>
      <c r="L6" s="54" t="s">
        <v>596</v>
      </c>
      <c r="M6" s="54" t="s">
        <v>597</v>
      </c>
      <c r="N6" s="54" t="s">
        <v>598</v>
      </c>
      <c r="O6" s="54" t="s">
        <v>599</v>
      </c>
      <c r="P6" s="56" t="s">
        <v>579</v>
      </c>
      <c r="R6" s="64">
        <v>3</v>
      </c>
      <c r="S6" s="70" t="s">
        <v>532</v>
      </c>
    </row>
    <row r="7" spans="1:20" ht="30.75" thickBot="1">
      <c r="A7" s="57" t="e">
        <f>A3</f>
        <v>#N/A</v>
      </c>
      <c r="B7" s="58" t="s">
        <v>43</v>
      </c>
      <c r="C7" s="57" t="s">
        <v>44</v>
      </c>
      <c r="D7" s="59" t="s">
        <v>4</v>
      </c>
      <c r="E7" s="60" t="s">
        <v>287</v>
      </c>
      <c r="F7" s="60" t="s">
        <v>287</v>
      </c>
      <c r="G7" s="61" t="e">
        <f>VLOOKUP($A$3,'2024-25'!$A$24:$P$91,7,0)</f>
        <v>#N/A</v>
      </c>
      <c r="H7" s="61" t="e">
        <f>VLOOKUP($A$3,'2024-25'!$A$24:$P$91,8,0)</f>
        <v>#N/A</v>
      </c>
      <c r="I7" s="61" t="e">
        <f>VLOOKUP($A$3,'2024-25'!$A$24:$P$91,9,0)</f>
        <v>#N/A</v>
      </c>
      <c r="J7" s="61" t="e">
        <f>VLOOKUP($A$3,'2024-25'!$A$24:$P$91,10,0)</f>
        <v>#N/A</v>
      </c>
      <c r="K7" s="61" t="e">
        <f>VLOOKUP($A$3,'2024-25'!$A$24:$P$91,11,0)</f>
        <v>#N/A</v>
      </c>
      <c r="L7" s="61" t="e">
        <f>VLOOKUP($A$3,'2024-25'!$A$24:$P$91,12,0)</f>
        <v>#N/A</v>
      </c>
      <c r="M7" s="61" t="e">
        <f>VLOOKUP($A$3,'2024-25'!$A$24:$P$91,13,0)</f>
        <v>#N/A</v>
      </c>
      <c r="N7" s="61" t="e">
        <f>VLOOKUP($A$3,'2024-25'!$A$24:$P$91,14,0)</f>
        <v>#N/A</v>
      </c>
      <c r="O7" s="61" t="e">
        <f>VLOOKUP($A$3,'2024-25'!$A$24:$P$91,15,0)</f>
        <v>#N/A</v>
      </c>
      <c r="P7" s="61" t="e">
        <f>VLOOKUP($A$3,'2024-25'!$A$24:$P$91,16,0)</f>
        <v>#N/A</v>
      </c>
      <c r="R7" s="64">
        <v>4</v>
      </c>
      <c r="S7" s="98" t="s">
        <v>600</v>
      </c>
    </row>
    <row r="8" spans="1:20" ht="15.75" thickBot="1">
      <c r="R8" s="64">
        <v>5</v>
      </c>
      <c r="S8" s="65" t="s">
        <v>601</v>
      </c>
      <c r="T8" s="62"/>
    </row>
    <row r="9" spans="1:20" ht="46.5" thickBot="1">
      <c r="A9" s="43" t="s">
        <v>582</v>
      </c>
      <c r="R9" s="64">
        <v>6</v>
      </c>
      <c r="S9" s="65" t="s">
        <v>602</v>
      </c>
    </row>
    <row r="10" spans="1:20" ht="48">
      <c r="A10" s="52" t="s">
        <v>6</v>
      </c>
      <c r="B10" s="52" t="s">
        <v>7</v>
      </c>
      <c r="C10" s="52" t="s">
        <v>7</v>
      </c>
      <c r="D10" s="53" t="s">
        <v>525</v>
      </c>
      <c r="E10" s="53" t="s">
        <v>280</v>
      </c>
      <c r="F10" s="53" t="s">
        <v>281</v>
      </c>
      <c r="G10" s="54" t="s">
        <v>591</v>
      </c>
      <c r="H10" s="54" t="s">
        <v>583</v>
      </c>
      <c r="I10" s="54" t="s">
        <v>584</v>
      </c>
      <c r="J10" s="54" t="s">
        <v>585</v>
      </c>
      <c r="K10" s="54" t="s">
        <v>586</v>
      </c>
      <c r="L10" s="54" t="s">
        <v>587</v>
      </c>
      <c r="M10" s="54" t="s">
        <v>588</v>
      </c>
      <c r="N10" s="54" t="s">
        <v>589</v>
      </c>
      <c r="O10" s="54" t="s">
        <v>590</v>
      </c>
      <c r="P10" s="56" t="s">
        <v>592</v>
      </c>
    </row>
    <row r="11" spans="1:20">
      <c r="A11" s="57" t="e">
        <f>A3</f>
        <v>#N/A</v>
      </c>
      <c r="B11" s="58" t="s">
        <v>43</v>
      </c>
      <c r="C11" s="57" t="s">
        <v>44</v>
      </c>
      <c r="D11" s="59"/>
      <c r="E11" s="60" t="s">
        <v>287</v>
      </c>
      <c r="F11" s="60" t="s">
        <v>287</v>
      </c>
      <c r="G11" s="61">
        <f t="shared" ref="G11" si="0">SUM(H11:O11)</f>
        <v>0</v>
      </c>
      <c r="H11" s="63"/>
      <c r="I11" s="63"/>
      <c r="J11" s="63"/>
      <c r="K11" s="63"/>
      <c r="L11" s="63"/>
      <c r="M11" s="63"/>
      <c r="N11" s="63"/>
      <c r="O11" s="63"/>
      <c r="P11" s="63"/>
    </row>
    <row r="13" spans="1:20" ht="15.75">
      <c r="A13" s="43" t="s">
        <v>526</v>
      </c>
    </row>
    <row r="14" spans="1:20" ht="48">
      <c r="A14" s="52" t="s">
        <v>6</v>
      </c>
      <c r="B14" s="52" t="s">
        <v>7</v>
      </c>
      <c r="C14" s="52" t="s">
        <v>7</v>
      </c>
      <c r="D14" s="53" t="s">
        <v>525</v>
      </c>
      <c r="E14" s="53" t="s">
        <v>280</v>
      </c>
      <c r="F14" s="53" t="s">
        <v>281</v>
      </c>
      <c r="G14" s="54" t="s">
        <v>557</v>
      </c>
      <c r="H14" s="54" t="s">
        <v>558</v>
      </c>
      <c r="I14" s="54" t="s">
        <v>559</v>
      </c>
      <c r="J14" s="54" t="s">
        <v>560</v>
      </c>
      <c r="K14" s="54" t="s">
        <v>561</v>
      </c>
      <c r="L14" s="54" t="s">
        <v>562</v>
      </c>
      <c r="M14" s="54" t="s">
        <v>563</v>
      </c>
      <c r="N14" s="54" t="s">
        <v>564</v>
      </c>
      <c r="O14" s="54" t="s">
        <v>565</v>
      </c>
      <c r="P14" s="56" t="s">
        <v>566</v>
      </c>
    </row>
    <row r="15" spans="1:20">
      <c r="A15" s="57" t="s">
        <v>527</v>
      </c>
      <c r="B15" s="58" t="s">
        <v>43</v>
      </c>
      <c r="C15" s="57" t="s">
        <v>44</v>
      </c>
      <c r="D15" s="59"/>
      <c r="E15" s="60" t="s">
        <v>287</v>
      </c>
      <c r="F15" s="60" t="s">
        <v>287</v>
      </c>
      <c r="G15" s="61" t="e">
        <f t="shared" ref="G15:O15" si="1">G11-G7</f>
        <v>#N/A</v>
      </c>
      <c r="H15" s="61" t="e">
        <f t="shared" si="1"/>
        <v>#N/A</v>
      </c>
      <c r="I15" s="61" t="e">
        <f t="shared" si="1"/>
        <v>#N/A</v>
      </c>
      <c r="J15" s="61" t="e">
        <f t="shared" si="1"/>
        <v>#N/A</v>
      </c>
      <c r="K15" s="61" t="e">
        <f t="shared" si="1"/>
        <v>#N/A</v>
      </c>
      <c r="L15" s="61" t="e">
        <f t="shared" si="1"/>
        <v>#N/A</v>
      </c>
      <c r="M15" s="61" t="e">
        <f t="shared" si="1"/>
        <v>#N/A</v>
      </c>
      <c r="N15" s="61" t="e">
        <f t="shared" si="1"/>
        <v>#N/A</v>
      </c>
      <c r="O15" s="61" t="e">
        <f t="shared" si="1"/>
        <v>#N/A</v>
      </c>
      <c r="P15" s="61" t="e">
        <f>P11-P7</f>
        <v>#N/A</v>
      </c>
    </row>
    <row r="17" spans="1:15" ht="15.75">
      <c r="A17" s="43" t="s">
        <v>535</v>
      </c>
    </row>
    <row r="18" spans="1:15" ht="24" customHeight="1">
      <c r="A18" s="71" t="s">
        <v>536</v>
      </c>
      <c r="D18" s="104" t="s">
        <v>535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</row>
    <row r="19" spans="1:15">
      <c r="A19" s="66" t="s">
        <v>537</v>
      </c>
      <c r="B19" s="66"/>
      <c r="C19" s="66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1:15">
      <c r="A20" s="66" t="s">
        <v>26</v>
      </c>
      <c r="B20" s="66"/>
      <c r="C20" s="66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</row>
    <row r="21" spans="1:15">
      <c r="A21" s="66" t="s">
        <v>27</v>
      </c>
      <c r="B21" s="66"/>
      <c r="C21" s="66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</row>
    <row r="22" spans="1:15">
      <c r="A22" s="66" t="s">
        <v>538</v>
      </c>
      <c r="B22" s="66"/>
      <c r="C22" s="66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</row>
    <row r="23" spans="1:15">
      <c r="A23" s="66" t="s">
        <v>14</v>
      </c>
      <c r="B23" s="66"/>
      <c r="C23" s="66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</row>
    <row r="24" spans="1:15">
      <c r="A24" s="66" t="s">
        <v>15</v>
      </c>
      <c r="B24" s="66"/>
      <c r="C24" s="66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</row>
    <row r="25" spans="1:15">
      <c r="A25" s="66" t="s">
        <v>16</v>
      </c>
      <c r="B25" s="66"/>
      <c r="C25" s="66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</row>
    <row r="26" spans="1:15">
      <c r="A26" s="66" t="s">
        <v>17</v>
      </c>
      <c r="B26" s="66"/>
      <c r="C26" s="66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</row>
  </sheetData>
  <sheetProtection algorithmName="SHA-512" hashValue="9OkMt0313k9N0vQZPXVBS967iZgB1TpX4r4ICRtyl3kP+/M5TkCAOOZlLWmsqLR65V0cfaMmsM/Q4/zruHgyNQ==" saltValue="dEFiSDpF7hJVL08nqfJR4g==" spinCount="100000" sheet="1" objects="1" scenarios="1"/>
  <protectedRanges>
    <protectedRange sqref="D19:O26" name="Range4"/>
    <protectedRange sqref="A3" name="Range2"/>
    <protectedRange sqref="H11:P11" name="Range1"/>
    <protectedRange sqref="D2" name="Range3"/>
  </protectedRanges>
  <mergeCells count="9">
    <mergeCell ref="D24:O24"/>
    <mergeCell ref="D25:O25"/>
    <mergeCell ref="D26:O26"/>
    <mergeCell ref="D18:O18"/>
    <mergeCell ref="D19:O19"/>
    <mergeCell ref="D20:O20"/>
    <mergeCell ref="D21:O21"/>
    <mergeCell ref="D22:O22"/>
    <mergeCell ref="D23:O23"/>
  </mergeCells>
  <conditionalFormatting sqref="C7">
    <cfRule type="duplicateValues" dxfId="2" priority="3"/>
  </conditionalFormatting>
  <conditionalFormatting sqref="C11">
    <cfRule type="duplicateValues" dxfId="1" priority="2"/>
  </conditionalFormatting>
  <conditionalFormatting sqref="C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6A6AAA-F904-47B7-9CEB-C4E6FED590A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5FD530C-A5EB-47ED-AE4B-2778F9F4C2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A517B-191B-4C46-B359-B7539E8F94A4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EB16653-317A-400D-9C0A-2052A4419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 School payroll</vt:lpstr>
      <vt:lpstr>2019-2020 Data</vt:lpstr>
      <vt:lpstr>2020-2021 Data</vt:lpstr>
      <vt:lpstr>2021-2022</vt:lpstr>
      <vt:lpstr>2024-25</vt:lpstr>
      <vt:lpstr>2022-2023</vt:lpstr>
      <vt:lpstr>Passwords</vt:lpstr>
      <vt:lpstr>Template for Schools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Onifade, Linda</dc:creator>
  <cp:keywords/>
  <dc:description/>
  <cp:lastModifiedBy>Michelle Hibbert</cp:lastModifiedBy>
  <cp:revision/>
  <dcterms:created xsi:type="dcterms:W3CDTF">2021-01-07T15:34:15Z</dcterms:created>
  <dcterms:modified xsi:type="dcterms:W3CDTF">2026-03-16T17:30:21Z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4400</vt:r8>
  </property>
</Properties>
</file>