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Employment Website Links For Quarterly Update\"/>
    </mc:Choice>
  </mc:AlternateContent>
  <xr:revisionPtr revIDLastSave="0" documentId="13_ncr:1_{89673328-6E00-4804-B9BB-C12DD3374F0C}" xr6:coauthVersionLast="47" xr6:coauthVersionMax="47" xr10:uidLastSave="{00000000-0000-0000-0000-000000000000}"/>
  <bookViews>
    <workbookView xWindow="13605" yWindow="-16125" windowWidth="19005" windowHeight="15375" xr2:uid="{00000000-000D-0000-FFFF-FFFF00000000}"/>
  </bookViews>
  <sheets>
    <sheet name="Explanation" sheetId="4" r:id="rId1"/>
    <sheet name="2026-27" sheetId="7" r:id="rId2"/>
    <sheet name="2023-26" sheetId="8" r:id="rId3"/>
    <sheet name="2022-23" sheetId="6" r:id="rId4"/>
    <sheet name="2021-2022" sheetId="5" r:id="rId5"/>
    <sheet name="2020-2021" sheetId="3" r:id="rId6"/>
    <sheet name="2019-2020" sheetId="1" r:id="rId7"/>
    <sheet name="2018-2019" sheetId="2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7" l="1"/>
  <c r="H26" i="7" s="1"/>
  <c r="I15" i="7"/>
  <c r="I26" i="7" s="1"/>
  <c r="I17" i="7"/>
  <c r="I18" i="7"/>
  <c r="I19" i="7"/>
  <c r="I20" i="7"/>
  <c r="I21" i="7"/>
  <c r="I22" i="7"/>
  <c r="I23" i="7"/>
  <c r="I24" i="7"/>
  <c r="I16" i="7"/>
  <c r="I7" i="7"/>
  <c r="I8" i="7"/>
  <c r="I9" i="7"/>
  <c r="I10" i="7"/>
  <c r="I11" i="7"/>
  <c r="I12" i="7"/>
  <c r="I13" i="7"/>
  <c r="I14" i="7"/>
  <c r="I6" i="7"/>
  <c r="H18" i="8"/>
  <c r="I18" i="8"/>
  <c r="I25" i="7" l="1"/>
  <c r="H25" i="7" l="1"/>
  <c r="J10" i="8"/>
  <c r="J11" i="8"/>
  <c r="J12" i="8"/>
  <c r="J13" i="8"/>
  <c r="J14" i="8"/>
  <c r="J15" i="8"/>
  <c r="J16" i="8"/>
  <c r="J17" i="8"/>
  <c r="J9" i="8"/>
  <c r="N30" i="6"/>
  <c r="M30" i="6"/>
  <c r="K30" i="6"/>
  <c r="J30" i="6"/>
  <c r="I30" i="6"/>
  <c r="H30" i="6"/>
  <c r="N15" i="6"/>
  <c r="M15" i="6"/>
  <c r="K15" i="6"/>
  <c r="J15" i="6"/>
  <c r="I15" i="6"/>
  <c r="H15" i="6"/>
  <c r="I24" i="5"/>
  <c r="N24" i="5"/>
  <c r="M24" i="5"/>
  <c r="K24" i="5"/>
  <c r="J24" i="5"/>
  <c r="J18" i="8" l="1"/>
  <c r="H31" i="6"/>
  <c r="K31" i="6"/>
  <c r="J31" i="6"/>
  <c r="M31" i="6"/>
  <c r="I31" i="6"/>
  <c r="O30" i="6"/>
  <c r="L15" i="6"/>
  <c r="O15" i="6"/>
  <c r="N31" i="6"/>
  <c r="O24" i="5"/>
  <c r="N15" i="5"/>
  <c r="N25" i="5" s="1"/>
  <c r="O25" i="5" s="1"/>
  <c r="M15" i="5"/>
  <c r="M25" i="5" s="1"/>
  <c r="I15" i="5"/>
  <c r="I25" i="5" s="1"/>
  <c r="J15" i="5"/>
  <c r="J25" i="5" s="1"/>
  <c r="K15" i="5"/>
  <c r="K25" i="5" s="1"/>
  <c r="H15" i="5"/>
  <c r="H24" i="5" s="1"/>
  <c r="H25" i="5" s="1"/>
  <c r="O31" i="6" l="1"/>
  <c r="L30" i="6"/>
  <c r="L31" i="6"/>
  <c r="L24" i="5"/>
  <c r="O15" i="5"/>
  <c r="L15" i="5"/>
  <c r="N64" i="3"/>
  <c r="O64" i="3" s="1"/>
  <c r="M64" i="3"/>
  <c r="I64" i="3"/>
  <c r="J64" i="3"/>
  <c r="K64" i="3"/>
  <c r="H64" i="3"/>
  <c r="L64" i="3" l="1"/>
  <c r="M50" i="3"/>
  <c r="N50" i="3"/>
  <c r="H50" i="3"/>
  <c r="I50" i="3"/>
  <c r="J50" i="3"/>
  <c r="K50" i="3"/>
  <c r="L50" i="3" s="1"/>
  <c r="O50" i="3" l="1"/>
  <c r="M43" i="3"/>
  <c r="M65" i="3" s="1"/>
  <c r="N43" i="3"/>
  <c r="O43" i="3" s="1"/>
  <c r="H43" i="3"/>
  <c r="H65" i="3" s="1"/>
  <c r="I43" i="3"/>
  <c r="I65" i="3" s="1"/>
  <c r="J43" i="3"/>
  <c r="J65" i="3" s="1"/>
  <c r="K43" i="3"/>
  <c r="K65" i="3" s="1"/>
  <c r="L65" i="3" l="1"/>
  <c r="N65" i="3"/>
  <c r="O65" i="3" s="1"/>
  <c r="L43" i="3"/>
  <c r="M44" i="2"/>
  <c r="N44" i="2"/>
  <c r="H44" i="2"/>
  <c r="I44" i="2"/>
  <c r="J44" i="2"/>
  <c r="K44" i="2"/>
  <c r="M29" i="2"/>
  <c r="N29" i="2"/>
  <c r="H29" i="2"/>
  <c r="I29" i="2"/>
  <c r="J29" i="2"/>
  <c r="K29" i="2"/>
  <c r="L29" i="2" l="1"/>
  <c r="O29" i="2"/>
  <c r="L44" i="2"/>
  <c r="O44" i="2"/>
  <c r="M11" i="2"/>
  <c r="N11" i="2"/>
  <c r="H11" i="2"/>
  <c r="I11" i="2"/>
  <c r="J11" i="2"/>
  <c r="K11" i="2"/>
  <c r="B7" i="2"/>
  <c r="B6" i="2"/>
  <c r="O11" i="2" l="1"/>
  <c r="L11" i="2"/>
  <c r="L49" i="1"/>
  <c r="M49" i="1"/>
  <c r="G49" i="1"/>
  <c r="H49" i="1"/>
  <c r="I49" i="1"/>
  <c r="J49" i="1"/>
  <c r="N49" i="1" l="1"/>
  <c r="K49" i="1"/>
  <c r="G26" i="1"/>
  <c r="H26" i="1"/>
  <c r="I26" i="1"/>
  <c r="J26" i="1"/>
  <c r="L26" i="1"/>
  <c r="M26" i="1"/>
  <c r="I14" i="1"/>
  <c r="I50" i="1" s="1"/>
  <c r="J14" i="1"/>
  <c r="J50" i="1" s="1"/>
  <c r="L14" i="1"/>
  <c r="L50" i="1" s="1"/>
  <c r="M14" i="1"/>
  <c r="M50" i="1" s="1"/>
  <c r="H14" i="1"/>
  <c r="G14" i="1"/>
  <c r="G50" i="1" l="1"/>
  <c r="N26" i="1"/>
  <c r="H50" i="1"/>
  <c r="K50" i="1" s="1"/>
  <c r="K26" i="1"/>
  <c r="N14" i="1"/>
  <c r="K14" i="1"/>
  <c r="N50" i="1"/>
  <c r="L25" i="5" l="1"/>
</calcChain>
</file>

<file path=xl/sharedStrings.xml><?xml version="1.0" encoding="utf-8"?>
<sst xmlns="http://schemas.openxmlformats.org/spreadsheetml/2006/main" count="1115" uniqueCount="616">
  <si>
    <t>Quarter</t>
  </si>
  <si>
    <t>Application Ref</t>
  </si>
  <si>
    <t>Settlement</t>
  </si>
  <si>
    <t>Address</t>
  </si>
  <si>
    <t>Previous Use</t>
  </si>
  <si>
    <t xml:space="preserve">New Use </t>
  </si>
  <si>
    <t>D1 Loss</t>
  </si>
  <si>
    <t>D1 Gain</t>
  </si>
  <si>
    <t xml:space="preserve">D2 Loss </t>
  </si>
  <si>
    <t>D2 Gain</t>
  </si>
  <si>
    <t xml:space="preserve">Net total Gains </t>
  </si>
  <si>
    <t>M²</t>
  </si>
  <si>
    <t>2019-2020 Non-Residential Institutions, Assembly and Leisure Facilities &amp; Sui Generis Floorspace Completions</t>
  </si>
  <si>
    <t>SG Loss</t>
  </si>
  <si>
    <t>SG Gain</t>
  </si>
  <si>
    <t xml:space="preserve">Net Total Gains </t>
  </si>
  <si>
    <t>14/00970/FUL</t>
  </si>
  <si>
    <t>16/03132/MKCOD3</t>
  </si>
  <si>
    <t>16/00349/FUL</t>
  </si>
  <si>
    <t>18/00679/FUL</t>
  </si>
  <si>
    <t>19/01274/FUL</t>
  </si>
  <si>
    <t>13/01267/FUL</t>
  </si>
  <si>
    <t>Kiln Farm</t>
  </si>
  <si>
    <t>Stony Stratford</t>
  </si>
  <si>
    <t>Wavendon</t>
  </si>
  <si>
    <t>Newport Pagnell</t>
  </si>
  <si>
    <t>Crownhill</t>
  </si>
  <si>
    <t>CMK</t>
  </si>
  <si>
    <t>90 High Street</t>
  </si>
  <si>
    <t>Land NW of Eagle Farm</t>
  </si>
  <si>
    <t>Former Aston Martin Site</t>
  </si>
  <si>
    <t>1 Cline Court</t>
  </si>
  <si>
    <t>Ashton House</t>
  </si>
  <si>
    <t xml:space="preserve">Kiln Farm House </t>
  </si>
  <si>
    <t>Sui Generis Units</t>
  </si>
  <si>
    <t>Gym &amp; Temple</t>
  </si>
  <si>
    <t xml:space="preserve">Vacant Land </t>
  </si>
  <si>
    <t>Garage</t>
  </si>
  <si>
    <t>Retail</t>
  </si>
  <si>
    <t>Recruitment Agency</t>
  </si>
  <si>
    <t xml:space="preserve">Office and Community Use </t>
  </si>
  <si>
    <t xml:space="preserve">Non-cosmetic Surgery </t>
  </si>
  <si>
    <t>Primary School</t>
  </si>
  <si>
    <t>Chiropractor Clinic</t>
  </si>
  <si>
    <t>Dentist</t>
  </si>
  <si>
    <t>18/00743/FUL</t>
  </si>
  <si>
    <t>15/03033/FUL</t>
  </si>
  <si>
    <t>16/02793/REM</t>
  </si>
  <si>
    <t>17/03291/FUL</t>
  </si>
  <si>
    <t>Vacant Land</t>
  </si>
  <si>
    <t xml:space="preserve">Playing Field </t>
  </si>
  <si>
    <t>Community Building</t>
  </si>
  <si>
    <t>Gym</t>
  </si>
  <si>
    <t>Temple</t>
  </si>
  <si>
    <t>Bletchley</t>
  </si>
  <si>
    <t>Neath Hill</t>
  </si>
  <si>
    <t>Brooklands</t>
  </si>
  <si>
    <t>Browns Wood</t>
  </si>
  <si>
    <t>Browns Wood Playing field</t>
  </si>
  <si>
    <t>Brooklands Square A&amp;C</t>
  </si>
  <si>
    <t>Land at Glazier Drive</t>
  </si>
  <si>
    <t>Former Co-op Building</t>
  </si>
  <si>
    <t>3D Pitch and Bike track</t>
  </si>
  <si>
    <t>Leisure</t>
  </si>
  <si>
    <t>18/02890/FUL</t>
  </si>
  <si>
    <t>18/00304/FUL</t>
  </si>
  <si>
    <t>High Street</t>
  </si>
  <si>
    <t xml:space="preserve">Alpha Club </t>
  </si>
  <si>
    <t>Vets</t>
  </si>
  <si>
    <t>Private Club</t>
  </si>
  <si>
    <t>16/01107/FUL</t>
  </si>
  <si>
    <t>18/01047/FUL</t>
  </si>
  <si>
    <t>Bleak Hall</t>
  </si>
  <si>
    <t>Shell Garage</t>
  </si>
  <si>
    <t xml:space="preserve">North Gate </t>
  </si>
  <si>
    <t>Residential</t>
  </si>
  <si>
    <t xml:space="preserve">Petrol Station </t>
  </si>
  <si>
    <t>Total Q1</t>
  </si>
  <si>
    <t>Total Q2</t>
  </si>
  <si>
    <t>Total Q4</t>
  </si>
  <si>
    <t>Total Q3</t>
  </si>
  <si>
    <t xml:space="preserve">Total All Quarters </t>
  </si>
  <si>
    <t xml:space="preserve">No applications completed this quarter </t>
  </si>
  <si>
    <t>19/00036/FUL</t>
  </si>
  <si>
    <t xml:space="preserve">85 High Street </t>
  </si>
  <si>
    <t>17/03045/FUL</t>
  </si>
  <si>
    <t>3-9 Presley Way</t>
  </si>
  <si>
    <t>Industrial Unit</t>
  </si>
  <si>
    <t>19/01311/FUL</t>
  </si>
  <si>
    <t>Broughton</t>
  </si>
  <si>
    <t>Unit 6 Bodmin Place</t>
  </si>
  <si>
    <t>Vacant Medical</t>
  </si>
  <si>
    <t>18/01107/FUL</t>
  </si>
  <si>
    <t>Westcroft</t>
  </si>
  <si>
    <t>10C Barnsdale Drive</t>
  </si>
  <si>
    <t>Professional Services</t>
  </si>
  <si>
    <t>Non-residential Institute</t>
  </si>
  <si>
    <t>16/03586/FUL</t>
  </si>
  <si>
    <t>Netherfield</t>
  </si>
  <si>
    <t>33-37 Farthing Grove</t>
  </si>
  <si>
    <t>Office</t>
  </si>
  <si>
    <t>Clinic</t>
  </si>
  <si>
    <t>16/00451/FUL</t>
  </si>
  <si>
    <t>Eaglestone</t>
  </si>
  <si>
    <t>Site North of Fleming Drive</t>
  </si>
  <si>
    <t xml:space="preserve">Academic Centre </t>
  </si>
  <si>
    <t>17/01505/FUL</t>
  </si>
  <si>
    <t>Shenley Church End</t>
  </si>
  <si>
    <t>11 Benbow Court</t>
  </si>
  <si>
    <t>Tuition Centre</t>
  </si>
  <si>
    <t>19/02231/FUL</t>
  </si>
  <si>
    <t>21 Presley way</t>
  </si>
  <si>
    <t>16/02185/FUL</t>
  </si>
  <si>
    <t>Castlethorpe</t>
  </si>
  <si>
    <t>Castlethorpe First School</t>
  </si>
  <si>
    <t>Classroom</t>
  </si>
  <si>
    <t>14/01313/FUL</t>
  </si>
  <si>
    <t>Loughton</t>
  </si>
  <si>
    <t>The Grove Independent School</t>
  </si>
  <si>
    <t>School</t>
  </si>
  <si>
    <t>18/02961/PANOTH</t>
  </si>
  <si>
    <t>Golf Centre Lower End Road</t>
  </si>
  <si>
    <t>Golf Course</t>
  </si>
  <si>
    <t>17/01342/FUL</t>
  </si>
  <si>
    <t>Granby</t>
  </si>
  <si>
    <t>12 Peverel Drive</t>
  </si>
  <si>
    <t>Warehouse</t>
  </si>
  <si>
    <t>19/03015/FUL</t>
  </si>
  <si>
    <t>Wolverton</t>
  </si>
  <si>
    <t>11 Bridgeturn Avenue</t>
  </si>
  <si>
    <t>17/00126/REM</t>
  </si>
  <si>
    <t>Newton Leys</t>
  </si>
  <si>
    <t>Drayton Road</t>
  </si>
  <si>
    <t>Community Centre</t>
  </si>
  <si>
    <t>16/01417/FUL</t>
  </si>
  <si>
    <t>School House</t>
  </si>
  <si>
    <t>Community Hall</t>
  </si>
  <si>
    <t xml:space="preserve">Community Hall/Café </t>
  </si>
  <si>
    <t>17/00701/FUL</t>
  </si>
  <si>
    <t>Crauford Arms Hotel</t>
  </si>
  <si>
    <t>Tattoo Parlour</t>
  </si>
  <si>
    <t>15/02352/FUL</t>
  </si>
  <si>
    <t>25 Dickens Road</t>
  </si>
  <si>
    <t>Light Industrial</t>
  </si>
  <si>
    <t>Storage</t>
  </si>
  <si>
    <t>18/02139/PANAGF</t>
  </si>
  <si>
    <t>Haversham</t>
  </si>
  <si>
    <t>Hill Farm</t>
  </si>
  <si>
    <t>Milking Parlour</t>
  </si>
  <si>
    <t>19/02492/FUL</t>
  </si>
  <si>
    <t>3 Horwod Court</t>
  </si>
  <si>
    <t xml:space="preserve">Storage </t>
  </si>
  <si>
    <t>Car Spray Shop</t>
  </si>
  <si>
    <t>19/01481/FUL</t>
  </si>
  <si>
    <t>29B Farthing Grove</t>
  </si>
  <si>
    <t>Public House</t>
  </si>
  <si>
    <t>Laundrette</t>
  </si>
  <si>
    <t>17/00509/FUL</t>
  </si>
  <si>
    <t>14 Bodmin Place</t>
  </si>
  <si>
    <t>Retail Unit</t>
  </si>
  <si>
    <t>Beauty Salon</t>
  </si>
  <si>
    <t>2018-2019 Non-Residential Institutions, Assembly and Leisure Facilities &amp; Sui Generis Floorspace Completions</t>
  </si>
  <si>
    <t>Wolverton Mill</t>
  </si>
  <si>
    <t>Milton Keynes Museum</t>
  </si>
  <si>
    <t>The Ridgeway Centre</t>
  </si>
  <si>
    <t>New Build</t>
  </si>
  <si>
    <t>Museum</t>
  </si>
  <si>
    <t>Church hall</t>
  </si>
  <si>
    <t>Development Type</t>
  </si>
  <si>
    <t>15/00206/FUL</t>
  </si>
  <si>
    <t>15/02365/FUL</t>
  </si>
  <si>
    <t>FCC Europe Ltd Robuck Way</t>
  </si>
  <si>
    <t>Knowl Hill</t>
  </si>
  <si>
    <t>Oakgrove</t>
  </si>
  <si>
    <t>4 Ada Walk</t>
  </si>
  <si>
    <t>COU</t>
  </si>
  <si>
    <t xml:space="preserve">Vacant Unit </t>
  </si>
  <si>
    <t>Tanning Salon</t>
  </si>
  <si>
    <t>Vehicle Service Centre</t>
  </si>
  <si>
    <t>14/02626/MKCOD3</t>
  </si>
  <si>
    <t>16/03520/MKCOD3</t>
  </si>
  <si>
    <t>14/02264/FUL</t>
  </si>
  <si>
    <t>14/02425/FUL</t>
  </si>
  <si>
    <t>15/02491/MKCOD3</t>
  </si>
  <si>
    <t>15/02131/FUL</t>
  </si>
  <si>
    <t>16/00217/FUL</t>
  </si>
  <si>
    <t>17/00503/FUL</t>
  </si>
  <si>
    <t>15/02490/MKCOD3</t>
  </si>
  <si>
    <t>16/02753/FUL</t>
  </si>
  <si>
    <t>15/03076/MKCOD3</t>
  </si>
  <si>
    <t>17/00246/MKCOD3</t>
  </si>
  <si>
    <t>Springfield</t>
  </si>
  <si>
    <t>Coffee Hall</t>
  </si>
  <si>
    <t>Shenley Wood</t>
  </si>
  <si>
    <t>Old Wolverton</t>
  </si>
  <si>
    <t>Kents Hill Park</t>
  </si>
  <si>
    <t>Greenleys</t>
  </si>
  <si>
    <t>Land for Brooklands Secondary School</t>
  </si>
  <si>
    <t>Orchard Academy Springfield Boulevard</t>
  </si>
  <si>
    <t>Ousedale School The Grove</t>
  </si>
  <si>
    <t>Extension</t>
  </si>
  <si>
    <t xml:space="preserve">School </t>
  </si>
  <si>
    <t>Church</t>
  </si>
  <si>
    <t>Land at Merlewood Drive</t>
  </si>
  <si>
    <t>Slated Row School Old Wolverton Rd</t>
  </si>
  <si>
    <t>Second Floor Ternion Court Upper Forth St</t>
  </si>
  <si>
    <t>Mk Gallery 3 Theatre Walk</t>
  </si>
  <si>
    <t>Art Gallery</t>
  </si>
  <si>
    <t>Land off Timbold Drive</t>
  </si>
  <si>
    <t>Land West of Timbold Drive</t>
  </si>
  <si>
    <t>Haversham First School</t>
  </si>
  <si>
    <t>15/01063/FUL</t>
  </si>
  <si>
    <t>Shenley Brook End</t>
  </si>
  <si>
    <t>Manifold Lane</t>
  </si>
  <si>
    <t>17/01312/FUL</t>
  </si>
  <si>
    <t>12 Garrick Walk</t>
  </si>
  <si>
    <t>17/01832/FUL</t>
  </si>
  <si>
    <t>Lyon Road - Travis Perkins</t>
  </si>
  <si>
    <t>Builders Merchant</t>
  </si>
  <si>
    <t>17/01770/FUL</t>
  </si>
  <si>
    <t>60 Midsummer Place</t>
  </si>
  <si>
    <t xml:space="preserve">Extension </t>
  </si>
  <si>
    <t>Vacant Space</t>
  </si>
  <si>
    <t>13/02415/FUL</t>
  </si>
  <si>
    <t>15/00670/FUL</t>
  </si>
  <si>
    <t>17/00386/FUL</t>
  </si>
  <si>
    <t>14/01628/FULEIS</t>
  </si>
  <si>
    <t>15/01888/FUL</t>
  </si>
  <si>
    <t>13/01518/FUL</t>
  </si>
  <si>
    <t>16/01337/REM</t>
  </si>
  <si>
    <t>17/00533/FUL</t>
  </si>
  <si>
    <t>17/01432/FUL</t>
  </si>
  <si>
    <t>17/00269/MKCOD3</t>
  </si>
  <si>
    <t>Middleton</t>
  </si>
  <si>
    <t>Leadenhall</t>
  </si>
  <si>
    <t xml:space="preserve">The Radcliffe School Aylesbury Street </t>
  </si>
  <si>
    <t>St Giles Residential Care Home St Giles Mews</t>
  </si>
  <si>
    <t>Block E3.4 Car Park Land east of John Lewis</t>
  </si>
  <si>
    <t xml:space="preserve">Land to rear of 32 High Street </t>
  </si>
  <si>
    <t>Stony Stratford Community Church Horsefair Green</t>
  </si>
  <si>
    <t xml:space="preserve">Brooklands Square Fen Street </t>
  </si>
  <si>
    <t>Milton Keynes Village Practice Griffith Gate</t>
  </si>
  <si>
    <t>The MK Academy Fulwoods Drive</t>
  </si>
  <si>
    <t>Westcroft Library Wimborne Crescent</t>
  </si>
  <si>
    <t xml:space="preserve">New Build </t>
  </si>
  <si>
    <t>School Gym</t>
  </si>
  <si>
    <t>Care Home Office</t>
  </si>
  <si>
    <t>Care Home</t>
  </si>
  <si>
    <t>Community Facility</t>
  </si>
  <si>
    <t>Car Park</t>
  </si>
  <si>
    <t>Place of worship</t>
  </si>
  <si>
    <t>Farmland</t>
  </si>
  <si>
    <t>Doctors Surgery</t>
  </si>
  <si>
    <t xml:space="preserve">School  </t>
  </si>
  <si>
    <t xml:space="preserve">Library </t>
  </si>
  <si>
    <t>17/00626/FUL</t>
  </si>
  <si>
    <t>Unit 6 Xscape Building</t>
  </si>
  <si>
    <t>Night Club</t>
  </si>
  <si>
    <t>Trampoline Park</t>
  </si>
  <si>
    <t>14/02244/FUL</t>
  </si>
  <si>
    <t>Tongwell</t>
  </si>
  <si>
    <t>12/00479/FUL</t>
  </si>
  <si>
    <t>Hardmead</t>
  </si>
  <si>
    <t>Home Farm</t>
  </si>
  <si>
    <t>Mercedes-Benz UK Delaware Road</t>
  </si>
  <si>
    <t>Handover Centre</t>
  </si>
  <si>
    <t>Agricultural Barn</t>
  </si>
  <si>
    <t>2020-2021 Non-Residential Institutions, Assembly and Leisure Facilities &amp; Sui Generis Floorspace Completions</t>
  </si>
  <si>
    <t>15/01472/MKCOD3</t>
  </si>
  <si>
    <t>Brooksward School</t>
  </si>
  <si>
    <t>Type of Development</t>
  </si>
  <si>
    <t>17/03257/FUL</t>
  </si>
  <si>
    <t>St Mary Magdalene School</t>
  </si>
  <si>
    <t>18/02891/FUL</t>
  </si>
  <si>
    <t>The Premier Academy</t>
  </si>
  <si>
    <t>17/02167/FUL</t>
  </si>
  <si>
    <t>Bridge Academy</t>
  </si>
  <si>
    <t>17/02466/FUL</t>
  </si>
  <si>
    <t>Newton Blossomville</t>
  </si>
  <si>
    <t>Newton Park Farm</t>
  </si>
  <si>
    <t>Wedding Events Space</t>
  </si>
  <si>
    <t>16/03433/FUL</t>
  </si>
  <si>
    <t>Gloucester House</t>
  </si>
  <si>
    <t>18/01038/FUL</t>
  </si>
  <si>
    <t>Middleton Primary School</t>
  </si>
  <si>
    <t>18/01883/FUL</t>
  </si>
  <si>
    <t>207 Sovereign Court</t>
  </si>
  <si>
    <t>17/00670/FUL</t>
  </si>
  <si>
    <t>Knowlhill</t>
  </si>
  <si>
    <t>NHBC Davey Avenue</t>
  </si>
  <si>
    <t>14/01247/FUL</t>
  </si>
  <si>
    <t>Bradwell</t>
  </si>
  <si>
    <t>Bradwell Memorial Hall</t>
  </si>
  <si>
    <t>Community Space</t>
  </si>
  <si>
    <t>14/01870/MKCOD3</t>
  </si>
  <si>
    <t>Olney</t>
  </si>
  <si>
    <t>Olney Infant School</t>
  </si>
  <si>
    <t>15/00236/FUL</t>
  </si>
  <si>
    <t>New Bradwell</t>
  </si>
  <si>
    <t>New Bradwell School</t>
  </si>
  <si>
    <t>19/01914/FUL</t>
  </si>
  <si>
    <t>The Radcliffe School</t>
  </si>
  <si>
    <t>18/02303/FUL</t>
  </si>
  <si>
    <t>651 Fortuna House</t>
  </si>
  <si>
    <t>Non-residential Institution</t>
  </si>
  <si>
    <t>16/02125/FUL</t>
  </si>
  <si>
    <t>151 Grafton Gate</t>
  </si>
  <si>
    <t>Dentist Surgery</t>
  </si>
  <si>
    <t>17/00794/FUL</t>
  </si>
  <si>
    <t xml:space="preserve">216 Upper Fifth Street </t>
  </si>
  <si>
    <t>19/01775/FUL</t>
  </si>
  <si>
    <t>Unit F Exchange House</t>
  </si>
  <si>
    <t>16/02356/FUL</t>
  </si>
  <si>
    <t>Walton Hall</t>
  </si>
  <si>
    <t xml:space="preserve">The Old Rectory </t>
  </si>
  <si>
    <t>Restaurant/Café</t>
  </si>
  <si>
    <t>Dance Studio</t>
  </si>
  <si>
    <t>18/02081/FUL</t>
  </si>
  <si>
    <t>18/00064/FUL</t>
  </si>
  <si>
    <t>Harley Hall</t>
  </si>
  <si>
    <t>Workshop</t>
  </si>
  <si>
    <t>18/02498/FUL</t>
  </si>
  <si>
    <t>23A High Street</t>
  </si>
  <si>
    <t>18/00318/FUL</t>
  </si>
  <si>
    <t>Stacey Bushes</t>
  </si>
  <si>
    <t>1 Erica Road</t>
  </si>
  <si>
    <t>18/01168/FULR3</t>
  </si>
  <si>
    <t>Whitehouse</t>
  </si>
  <si>
    <t>Land off Barossa Way</t>
  </si>
  <si>
    <t>Health Centre</t>
  </si>
  <si>
    <t>Yoga Studio</t>
  </si>
  <si>
    <t>Indoor Golf Simulator</t>
  </si>
  <si>
    <t>17/03258/FUL</t>
  </si>
  <si>
    <t>Stoke Goldington</t>
  </si>
  <si>
    <t>35-39 High Street</t>
  </si>
  <si>
    <t>Car sales showroom</t>
  </si>
  <si>
    <t>18/00816/FUL</t>
  </si>
  <si>
    <t>14 The Green</t>
  </si>
  <si>
    <t xml:space="preserve">Tanning Salon </t>
  </si>
  <si>
    <t>17/01619/FUL</t>
  </si>
  <si>
    <t>37 Barton Road</t>
  </si>
  <si>
    <t>MOT Testing Station</t>
  </si>
  <si>
    <t>16/02105/FUL</t>
  </si>
  <si>
    <t>Ashlands</t>
  </si>
  <si>
    <t>Land NW of Thornbury</t>
  </si>
  <si>
    <t>Blue Light Hub</t>
  </si>
  <si>
    <t>17/02666/FUL</t>
  </si>
  <si>
    <t>7 High Street</t>
  </si>
  <si>
    <t xml:space="preserve">Police Station </t>
  </si>
  <si>
    <t>17/00938/FUL</t>
  </si>
  <si>
    <t>Astwood</t>
  </si>
  <si>
    <t>Frogs Hall Farm</t>
  </si>
  <si>
    <t>Specialist Car Modifications</t>
  </si>
  <si>
    <t>18/01420/FUL</t>
  </si>
  <si>
    <t>135 Queensway</t>
  </si>
  <si>
    <t>19/00251/FUL</t>
  </si>
  <si>
    <t>27 Queensway</t>
  </si>
  <si>
    <t>Taxi Hire Office</t>
  </si>
  <si>
    <t>17/02596/FUL</t>
  </si>
  <si>
    <t>Unit 23 First Avenue</t>
  </si>
  <si>
    <t>17/00655/FUL</t>
  </si>
  <si>
    <t>801 Lower Twelfth Street</t>
  </si>
  <si>
    <t>17/00534/FUL</t>
  </si>
  <si>
    <t>20-22 Seclow Gate</t>
  </si>
  <si>
    <t>Betting Office</t>
  </si>
  <si>
    <t>Gaming Centre</t>
  </si>
  <si>
    <t>18/01078/FUL</t>
  </si>
  <si>
    <t>9 Brooklyn House</t>
  </si>
  <si>
    <t>18/00672/FUL</t>
  </si>
  <si>
    <t>Fortuna House</t>
  </si>
  <si>
    <t>19/02360/FUL</t>
  </si>
  <si>
    <t>North Crawley</t>
  </si>
  <si>
    <t>Rectory Farm</t>
  </si>
  <si>
    <t>Theatres</t>
  </si>
  <si>
    <t>Large HMO (more than 6 people sharing)</t>
  </si>
  <si>
    <t>Shops selling/displaying motor vehicles</t>
  </si>
  <si>
    <t>Scrap Yards</t>
  </si>
  <si>
    <t>Retail warehouse clubs</t>
  </si>
  <si>
    <t>Nightclubs</t>
  </si>
  <si>
    <t>Launderettes</t>
  </si>
  <si>
    <t>Taxi or vehicle hire businesses</t>
  </si>
  <si>
    <t>Payday Loan Shops</t>
  </si>
  <si>
    <t xml:space="preserve">SG = </t>
  </si>
  <si>
    <t>18/00852/FUL</t>
  </si>
  <si>
    <t>St Mary &amp; St Giles School</t>
  </si>
  <si>
    <t>19/01755/FUL</t>
  </si>
  <si>
    <t>Fairfields</t>
  </si>
  <si>
    <t>Fairfields Primary School</t>
  </si>
  <si>
    <t>14/00956/FUL</t>
  </si>
  <si>
    <t>Methodist Church</t>
  </si>
  <si>
    <t>17/00967/OUTEIS</t>
  </si>
  <si>
    <t>Newlands</t>
  </si>
  <si>
    <t>Site G, Frobisher Gate</t>
  </si>
  <si>
    <t>Marina</t>
  </si>
  <si>
    <t>20/00651/FUL</t>
  </si>
  <si>
    <t>Willen Lake</t>
  </si>
  <si>
    <t>Land north of Willen Complex</t>
  </si>
  <si>
    <t>Observation wheel</t>
  </si>
  <si>
    <t>Not monitored this quarter</t>
  </si>
  <si>
    <t>17/0193/FUL</t>
  </si>
  <si>
    <t>Reserve Site CM7/CM8</t>
  </si>
  <si>
    <t>19/00572/FUL</t>
  </si>
  <si>
    <t xml:space="preserve">7 Bassett Court </t>
  </si>
  <si>
    <t>18/00092/FUL</t>
  </si>
  <si>
    <t>Bow Brickhill</t>
  </si>
  <si>
    <t>Church Hall Church Road</t>
  </si>
  <si>
    <t>Demolition/New Build</t>
  </si>
  <si>
    <t>Church Hall</t>
  </si>
  <si>
    <t>20/00850/FUL</t>
  </si>
  <si>
    <t>478-484 Exchange House</t>
  </si>
  <si>
    <t>Higher Education Institution</t>
  </si>
  <si>
    <t>20/01797/FUL</t>
  </si>
  <si>
    <t>Hazeley</t>
  </si>
  <si>
    <t>The Walnuts School</t>
  </si>
  <si>
    <t xml:space="preserve">Care Home </t>
  </si>
  <si>
    <t>17/02501/FUL</t>
  </si>
  <si>
    <t>20 Highley Grove</t>
  </si>
  <si>
    <t>Medical Clinic</t>
  </si>
  <si>
    <t>18/00606/FUL</t>
  </si>
  <si>
    <t>Secondary School</t>
  </si>
  <si>
    <t>19/02468/FUL</t>
  </si>
  <si>
    <t>19/01299/FUL</t>
  </si>
  <si>
    <t>14 Dawson Road</t>
  </si>
  <si>
    <t>Car Showroom</t>
  </si>
  <si>
    <t>Hostels</t>
  </si>
  <si>
    <t>Petrol Filling Stations</t>
  </si>
  <si>
    <t>Agricultural Building</t>
  </si>
  <si>
    <t>Training Centre</t>
  </si>
  <si>
    <t>Unit 33 Xscape Building</t>
  </si>
  <si>
    <t>Fun station</t>
  </si>
  <si>
    <t>Children's Day Nursery</t>
  </si>
  <si>
    <t>Restaurant</t>
  </si>
  <si>
    <t>Petrol Station</t>
  </si>
  <si>
    <t>Restaurant Café</t>
  </si>
  <si>
    <t>Our Lady of Lourdes Catholic Church</t>
  </si>
  <si>
    <t>St Mary Magdalene Catholic Primary School</t>
  </si>
  <si>
    <t xml:space="preserve">Children's Soft Play </t>
  </si>
  <si>
    <t>Denbigh West</t>
  </si>
  <si>
    <t xml:space="preserve">Lloyds Court North Tenth Street </t>
  </si>
  <si>
    <t>Children's Nursery</t>
  </si>
  <si>
    <t>Total 2020-2021</t>
  </si>
  <si>
    <t>1&amp;2</t>
  </si>
  <si>
    <t>19/02477/FUL</t>
  </si>
  <si>
    <t>599 Avebury Boulevard</t>
  </si>
  <si>
    <t>Learning</t>
  </si>
  <si>
    <t>19/00363/FUL</t>
  </si>
  <si>
    <t>The Redway School</t>
  </si>
  <si>
    <t>20/00060/FULR3</t>
  </si>
  <si>
    <t>Tattenhoe Park</t>
  </si>
  <si>
    <t>Bronte Avenue</t>
  </si>
  <si>
    <t>Community</t>
  </si>
  <si>
    <t>19/00473/FUL</t>
  </si>
  <si>
    <t>Brickhill Road</t>
  </si>
  <si>
    <t>20/02036/FUL</t>
  </si>
  <si>
    <t>Little Brickhill</t>
  </si>
  <si>
    <t>Woburn Golf Club</t>
  </si>
  <si>
    <t>20/00653/FUL</t>
  </si>
  <si>
    <t>Great Linford</t>
  </si>
  <si>
    <t>Marsh Drive</t>
  </si>
  <si>
    <t>20/03370/FUL</t>
  </si>
  <si>
    <t>14 Secklow Gate West</t>
  </si>
  <si>
    <t>Vacant Unit</t>
  </si>
  <si>
    <t>Hot Food Takeaway</t>
  </si>
  <si>
    <t>18/00649/FUL</t>
  </si>
  <si>
    <t>39 Clarke Road</t>
  </si>
  <si>
    <t>21/00806/FUL</t>
  </si>
  <si>
    <t>Stacey Road</t>
  </si>
  <si>
    <t>Units 1-3 Heathfield Gateway</t>
  </si>
  <si>
    <t>Storage &amp; Distribution</t>
  </si>
  <si>
    <t>Sale of Cars</t>
  </si>
  <si>
    <t>Test Centre (Auto)</t>
  </si>
  <si>
    <t>3&amp;4</t>
  </si>
  <si>
    <t>20/01769/FUL</t>
  </si>
  <si>
    <t>White Spire School</t>
  </si>
  <si>
    <t>21/00704/FUL</t>
  </si>
  <si>
    <t xml:space="preserve">43 Silbury Arcade </t>
  </si>
  <si>
    <t>Beauty Clinic</t>
  </si>
  <si>
    <t>18/00287/FUL</t>
  </si>
  <si>
    <t>Hanslope</t>
  </si>
  <si>
    <t>Hanslope Park</t>
  </si>
  <si>
    <t>Leisure Facility</t>
  </si>
  <si>
    <t>19/02670/FUL</t>
  </si>
  <si>
    <t>1 Grafton Gate</t>
  </si>
  <si>
    <t>15/02319/FUL</t>
  </si>
  <si>
    <t>Woburn Sands</t>
  </si>
  <si>
    <t>Station Road</t>
  </si>
  <si>
    <t>Sports Hall</t>
  </si>
  <si>
    <t>20/01676/FUL</t>
  </si>
  <si>
    <t>Kingston</t>
  </si>
  <si>
    <t>Winchester Circle</t>
  </si>
  <si>
    <t>20/00049/FUL</t>
  </si>
  <si>
    <t>5 Timor Court</t>
  </si>
  <si>
    <t>21/00795/FUL</t>
  </si>
  <si>
    <t>57 High Street</t>
  </si>
  <si>
    <t>Nail Salon</t>
  </si>
  <si>
    <t>2022-2023 Non-Residential Institutions, Assembly and Leisure Facilities &amp; Sui Generis Floorspace Completions</t>
  </si>
  <si>
    <t>2021-2022 Non-Residential Institutions, Assembly and Leisure Facilities &amp; Sui Generis Floorspace Completions</t>
  </si>
  <si>
    <t>20/01712/FUL</t>
  </si>
  <si>
    <t>Fen Street, Brooklands Square</t>
  </si>
  <si>
    <t>A1</t>
  </si>
  <si>
    <t>D1/A1</t>
  </si>
  <si>
    <t>20/01717/FUL</t>
  </si>
  <si>
    <t>Willen</t>
  </si>
  <si>
    <t>ST Michaels Priory</t>
  </si>
  <si>
    <t>OTHER</t>
  </si>
  <si>
    <t>D1/B1A</t>
  </si>
  <si>
    <t>20/02015/FUL</t>
  </si>
  <si>
    <t>Glebe Farm</t>
  </si>
  <si>
    <t>Land at Glebe Farm</t>
  </si>
  <si>
    <t>D1</t>
  </si>
  <si>
    <t>20/00310/FUL</t>
  </si>
  <si>
    <t>3-9 Presley Wau</t>
  </si>
  <si>
    <t>D2</t>
  </si>
  <si>
    <t>B8</t>
  </si>
  <si>
    <t>20/02235/FUL</t>
  </si>
  <si>
    <t>130 Queensway</t>
  </si>
  <si>
    <t>21/03015/FUL</t>
  </si>
  <si>
    <t>Startford Road</t>
  </si>
  <si>
    <t>SG</t>
  </si>
  <si>
    <t>C3</t>
  </si>
  <si>
    <t>Eb</t>
  </si>
  <si>
    <t>21/00937/FUL</t>
  </si>
  <si>
    <t>25A Barnstable Drive</t>
  </si>
  <si>
    <t>20/00753/FUL</t>
  </si>
  <si>
    <t>Green Park School</t>
  </si>
  <si>
    <t>20/00569/FUL</t>
  </si>
  <si>
    <t>St Mary Magdalene</t>
  </si>
  <si>
    <t>18/01423/FUL</t>
  </si>
  <si>
    <t>Former Byron Vets</t>
  </si>
  <si>
    <t>18/00990/FUL</t>
  </si>
  <si>
    <t>Bradville</t>
  </si>
  <si>
    <t>Stantion School</t>
  </si>
  <si>
    <t>21/00454/FUL</t>
  </si>
  <si>
    <t>Stantonbury</t>
  </si>
  <si>
    <t>Stephenson Academy</t>
  </si>
  <si>
    <t>20/00241/FUL</t>
  </si>
  <si>
    <t>Stantonbury Campus</t>
  </si>
  <si>
    <t>19/02728/FUL</t>
  </si>
  <si>
    <t>Olney Town Football Club</t>
  </si>
  <si>
    <t>20/02631/FUL</t>
  </si>
  <si>
    <t>Olney Rugby Club</t>
  </si>
  <si>
    <t>EXT</t>
  </si>
  <si>
    <t>20/01753/FUL</t>
  </si>
  <si>
    <t>Ashland</t>
  </si>
  <si>
    <t>Penhurst Cresent</t>
  </si>
  <si>
    <t>21/02484/FUL</t>
  </si>
  <si>
    <t>Fire Station</t>
  </si>
  <si>
    <t>21/02101/FUL</t>
  </si>
  <si>
    <t>Newport Rd</t>
  </si>
  <si>
    <t>F1</t>
  </si>
  <si>
    <t>21/02875/FUL</t>
  </si>
  <si>
    <t>Brooklnads Square</t>
  </si>
  <si>
    <t>E</t>
  </si>
  <si>
    <t>21/03049/FUL</t>
  </si>
  <si>
    <t>Downham Rd</t>
  </si>
  <si>
    <t>16/01819/FUL</t>
  </si>
  <si>
    <t>Furzton</t>
  </si>
  <si>
    <t>Land at Furzton Lake</t>
  </si>
  <si>
    <t>Total 2022-23</t>
  </si>
  <si>
    <t>Years</t>
  </si>
  <si>
    <t>23-26</t>
  </si>
  <si>
    <t>D1 Gain/Loss</t>
  </si>
  <si>
    <t>Total 2023-2026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</si>
  <si>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</si>
  <si>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SG Gain/Loss</t>
  </si>
  <si>
    <t>2023-2026 Non-Residential Institutions (D1) &amp; Sui Generis (SG) Floorspace Completions</t>
  </si>
  <si>
    <t>Total Q1/Q2</t>
  </si>
  <si>
    <t>Total Q3/Q4</t>
  </si>
  <si>
    <t>Total 2026-27</t>
  </si>
  <si>
    <t xml:space="preserve">Note: For monitoring years 2023-26 MKCC was in the process of creating a new monitoring database and so usual monitoring reporting practices were withheld. </t>
  </si>
  <si>
    <t>32 Texel Close</t>
  </si>
  <si>
    <t>Newberry House</t>
  </si>
  <si>
    <t>55 London Road</t>
  </si>
  <si>
    <t>PLN/2025/1378</t>
  </si>
  <si>
    <t>24/00102/FUL</t>
  </si>
  <si>
    <t>24/00192/FUL</t>
  </si>
  <si>
    <t>Oakridge Park</t>
  </si>
  <si>
    <t>Vacant</t>
  </si>
  <si>
    <t>Mixed Use</t>
  </si>
  <si>
    <t>Sui Generis</t>
  </si>
  <si>
    <t>None</t>
  </si>
  <si>
    <t>22/03157/FUL</t>
  </si>
  <si>
    <t>23/00441/COU</t>
  </si>
  <si>
    <t>23/01084/FUL</t>
  </si>
  <si>
    <t>Land East of A509 London Road</t>
  </si>
  <si>
    <t>Unit 5, Great Linford House, 1 Sy Ledger Court</t>
  </si>
  <si>
    <t>Units 12-13, Lloyds Court,655 Silbury Boulevard</t>
  </si>
  <si>
    <t>Moulsoe</t>
  </si>
  <si>
    <t>Central Milton Keynes</t>
  </si>
  <si>
    <t>Agricultural</t>
  </si>
  <si>
    <t>Education</t>
  </si>
  <si>
    <t>Demo &amp; New Build</t>
  </si>
  <si>
    <t>23/02872/COU</t>
  </si>
  <si>
    <t>22/03140/COU</t>
  </si>
  <si>
    <t>22/00769/FUL</t>
  </si>
  <si>
    <t>Commercial</t>
  </si>
  <si>
    <t>11D Bodmin Place</t>
  </si>
  <si>
    <t>Next Home Unit / Former Debenhams, 38 Midsum Place</t>
  </si>
  <si>
    <t>Unit B Libra, Maidstone Road</t>
  </si>
  <si>
    <t xml:space="preserve">Bowling Alley </t>
  </si>
  <si>
    <t>Educational</t>
  </si>
  <si>
    <t>Net Total Gain/Loss</t>
  </si>
  <si>
    <t>Note: Quarters 1 &amp; 2 are undertaken by 30 June and Quarters 3 &amp; 4 are undertaken by 30 September.</t>
  </si>
  <si>
    <t>2026-2027 Sui Generis (SG) Floorspace Completions</t>
  </si>
  <si>
    <t>Use Class SG</t>
  </si>
  <si>
    <t>Use Class SG includes the following sub-classes:</t>
  </si>
  <si>
    <t>Waste disposal installations</t>
  </si>
  <si>
    <t>Amusement centres</t>
  </si>
  <si>
    <t>Casinos</t>
  </si>
  <si>
    <t>Betting office</t>
  </si>
  <si>
    <t>Public houses</t>
  </si>
  <si>
    <t>Drinking Establishments</t>
  </si>
  <si>
    <t>Hot Food Takeaways</t>
  </si>
  <si>
    <t>Concert/Dance Halls</t>
  </si>
  <si>
    <t>Below is a summary of employment completions between April 2023 - March 2026, as opposed to quarterly reporting.</t>
  </si>
  <si>
    <t>Non-Residential Institutions have now been fully incorporatd into other Use Classes and so is no longer monitored.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</si>
</sst>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4">
    <xf numFmtId="0" fontId="0" fillId="0" borderId="0"/>
    <xf numFmtId="0" fontId="7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40">
    <xf numFmtId="0" fontId="0" fillId="0" borderId="0" xfId="0"/>
    <xf numFmtId="0" fontId="9" fillId="0" borderId="0" xfId="0" applyFont="1"/>
    <xf numFmtId="0" fontId="8" fillId="2" borderId="1" xfId="0" applyFont="1" applyFill="1" applyBorder="1"/>
    <xf numFmtId="0" fontId="8" fillId="3" borderId="1" xfId="0" applyFont="1" applyFill="1" applyBorder="1"/>
    <xf numFmtId="0" fontId="10" fillId="0" borderId="0" xfId="0" applyFont="1"/>
    <xf numFmtId="0" fontId="8" fillId="2" borderId="2" xfId="0" applyFont="1" applyFill="1" applyBorder="1"/>
    <xf numFmtId="0" fontId="9" fillId="0" borderId="1" xfId="0" applyFont="1" applyBorder="1"/>
    <xf numFmtId="0" fontId="9" fillId="0" borderId="1" xfId="1" applyFont="1" applyBorder="1"/>
    <xf numFmtId="0" fontId="9" fillId="2" borderId="1" xfId="0" applyFont="1" applyFill="1" applyBorder="1"/>
    <xf numFmtId="0" fontId="9" fillId="3" borderId="1" xfId="0" applyFont="1" applyFill="1" applyBorder="1"/>
    <xf numFmtId="0" fontId="8" fillId="3" borderId="2" xfId="0" applyFont="1" applyFill="1" applyBorder="1"/>
    <xf numFmtId="0" fontId="9" fillId="4" borderId="1" xfId="0" applyFont="1" applyFill="1" applyBorder="1"/>
    <xf numFmtId="0" fontId="11" fillId="0" borderId="0" xfId="0" applyFont="1"/>
    <xf numFmtId="0" fontId="9" fillId="3" borderId="0" xfId="0" applyFont="1" applyFill="1"/>
    <xf numFmtId="0" fontId="14" fillId="0" borderId="0" xfId="0" applyFont="1"/>
    <xf numFmtId="0" fontId="6" fillId="0" borderId="0" xfId="0" applyFont="1"/>
    <xf numFmtId="0" fontId="15" fillId="3" borderId="1" xfId="0" applyFont="1" applyFill="1" applyBorder="1"/>
    <xf numFmtId="0" fontId="15" fillId="2" borderId="1" xfId="0" applyFont="1" applyFill="1" applyBorder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  <xf numFmtId="0" fontId="15" fillId="6" borderId="1" xfId="3" applyFont="1" applyBorder="1"/>
    <xf numFmtId="0" fontId="1" fillId="5" borderId="1" xfId="2" applyBorder="1"/>
    <xf numFmtId="0" fontId="15" fillId="0" borderId="0" xfId="0" applyFont="1"/>
    <xf numFmtId="0" fontId="19" fillId="0" borderId="3" xfId="0" applyFont="1" applyBorder="1" applyAlignment="1">
      <alignment horizontal="left"/>
    </xf>
    <xf numFmtId="0" fontId="1" fillId="5" borderId="0" xfId="2"/>
    <xf numFmtId="0" fontId="20" fillId="0" borderId="0" xfId="0" applyFont="1"/>
    <xf numFmtId="0" fontId="17" fillId="3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0" borderId="0" xfId="0" applyFont="1"/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Border="1"/>
    <xf numFmtId="0" fontId="11" fillId="0" borderId="0" xfId="0" applyFont="1" applyFill="1" applyBorder="1"/>
    <xf numFmtId="0" fontId="12" fillId="3" borderId="0" xfId="0" applyFont="1" applyFill="1" applyAlignment="1"/>
    <xf numFmtId="0" fontId="12" fillId="0" borderId="0" xfId="0" applyFont="1" applyFill="1" applyAlignment="1"/>
    <xf numFmtId="0" fontId="13" fillId="3" borderId="0" xfId="0" applyFont="1" applyFill="1" applyAlignment="1"/>
    <xf numFmtId="0" fontId="13" fillId="0" borderId="0" xfId="0" applyFont="1" applyFill="1" applyAlignment="1"/>
  </cellXfs>
  <cellStyles count="4">
    <cellStyle name="20% - Accent5" xfId="3" builtinId="46"/>
    <cellStyle name="40% - Accent2" xfId="2" builtinId="35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kcouncil.sharepoint.com/Development_Plans/00NEW/Monitoring/ECMS/Quarterly%20Data%20Spreadsheets/ecms%20completions%2017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7-18"/>
      <sheetName val="18-19"/>
      <sheetName val="19-20"/>
    </sheetNames>
    <sheetDataSet>
      <sheetData sheetId="0"/>
      <sheetData sheetId="1">
        <row r="33">
          <cell r="A33" t="str">
            <v>15/02953/MKCOD3</v>
          </cell>
        </row>
        <row r="62">
          <cell r="A62" t="str">
            <v>11/02142/FUL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F73C-D13C-4F96-BCC1-7820528F37D8}">
  <dimension ref="A1:M27"/>
  <sheetViews>
    <sheetView tabSelected="1" workbookViewId="0">
      <selection activeCell="D17" sqref="D17"/>
    </sheetView>
  </sheetViews>
  <sheetFormatPr defaultRowHeight="15.5" x14ac:dyDescent="0.35"/>
  <sheetData>
    <row r="1" spans="1:13" ht="20" x14ac:dyDescent="0.4">
      <c r="A1" s="36" t="s">
        <v>579</v>
      </c>
      <c r="B1" s="36"/>
      <c r="C1" s="37"/>
      <c r="D1" s="37"/>
      <c r="E1" s="37"/>
      <c r="F1" s="37"/>
      <c r="G1" s="37"/>
      <c r="H1" s="37"/>
      <c r="I1" s="37"/>
    </row>
    <row r="2" spans="1:13" ht="18" x14ac:dyDescent="0.4">
      <c r="A2" s="38" t="s">
        <v>604</v>
      </c>
      <c r="B2" s="38"/>
      <c r="C2" s="39"/>
      <c r="D2" s="39"/>
    </row>
    <row r="5" spans="1:13" x14ac:dyDescent="0.35">
      <c r="A5" s="14" t="s">
        <v>605</v>
      </c>
      <c r="B5" s="14"/>
      <c r="C5" s="14"/>
      <c r="D5" s="14"/>
      <c r="E5" s="14"/>
    </row>
    <row r="7" spans="1:13" x14ac:dyDescent="0.35">
      <c r="A7" s="14" t="s">
        <v>382</v>
      </c>
      <c r="E7" s="34"/>
      <c r="F7" s="34"/>
      <c r="G7" s="34"/>
      <c r="H7" s="34"/>
      <c r="I7" s="34"/>
      <c r="J7" s="34"/>
      <c r="K7" s="34"/>
      <c r="L7" s="34"/>
      <c r="M7" s="34"/>
    </row>
    <row r="8" spans="1:13" x14ac:dyDescent="0.35">
      <c r="E8" s="34"/>
      <c r="F8" s="34"/>
      <c r="G8" s="34"/>
      <c r="H8" s="34"/>
      <c r="I8" s="34"/>
      <c r="J8" s="34"/>
      <c r="K8" s="34"/>
      <c r="L8" s="34"/>
      <c r="M8" s="34"/>
    </row>
    <row r="9" spans="1:13" x14ac:dyDescent="0.35">
      <c r="A9" s="12" t="s">
        <v>373</v>
      </c>
      <c r="E9" s="34"/>
      <c r="F9" s="34"/>
      <c r="G9" s="34"/>
      <c r="H9" s="34"/>
      <c r="I9" s="34"/>
      <c r="J9" s="34"/>
      <c r="K9" s="34"/>
      <c r="L9" s="34"/>
      <c r="M9" s="34"/>
    </row>
    <row r="10" spans="1:13" x14ac:dyDescent="0.35">
      <c r="A10" s="12" t="s">
        <v>374</v>
      </c>
      <c r="E10" s="34"/>
      <c r="F10" s="34"/>
      <c r="G10" s="34"/>
      <c r="H10" s="35"/>
      <c r="I10" s="35"/>
      <c r="J10" s="35"/>
      <c r="K10" s="35"/>
      <c r="L10" s="35"/>
      <c r="M10" s="35"/>
    </row>
    <row r="11" spans="1:13" x14ac:dyDescent="0.35">
      <c r="A11" s="12" t="s">
        <v>424</v>
      </c>
      <c r="E11" s="34"/>
      <c r="F11" s="34"/>
      <c r="G11" s="34"/>
      <c r="H11" s="35"/>
      <c r="I11" s="35"/>
      <c r="J11" s="35"/>
      <c r="K11" s="35"/>
      <c r="L11" s="35"/>
      <c r="M11" s="35"/>
    </row>
    <row r="12" spans="1:13" x14ac:dyDescent="0.35">
      <c r="A12" s="12" t="s">
        <v>425</v>
      </c>
      <c r="E12" s="34"/>
      <c r="F12" s="34"/>
      <c r="G12" s="34"/>
      <c r="H12" s="35"/>
      <c r="I12" s="35"/>
      <c r="J12" s="35"/>
      <c r="K12" s="35"/>
      <c r="L12" s="35"/>
      <c r="M12" s="35"/>
    </row>
    <row r="13" spans="1:13" x14ac:dyDescent="0.35">
      <c r="A13" s="12" t="s">
        <v>375</v>
      </c>
      <c r="E13" s="34"/>
      <c r="F13" s="34"/>
      <c r="G13" s="34"/>
      <c r="H13" s="35"/>
      <c r="I13" s="35"/>
      <c r="J13" s="35"/>
      <c r="K13" s="35"/>
      <c r="L13" s="35"/>
      <c r="M13" s="35"/>
    </row>
    <row r="14" spans="1:13" x14ac:dyDescent="0.35">
      <c r="A14" s="12" t="s">
        <v>376</v>
      </c>
      <c r="E14" s="34"/>
      <c r="F14" s="34"/>
      <c r="G14" s="34"/>
      <c r="H14" s="35"/>
      <c r="I14" s="35"/>
      <c r="J14" s="35"/>
      <c r="K14" s="35"/>
      <c r="L14" s="35"/>
      <c r="M14" s="35"/>
    </row>
    <row r="15" spans="1:13" x14ac:dyDescent="0.35">
      <c r="A15" s="12" t="s">
        <v>377</v>
      </c>
      <c r="E15" s="34"/>
      <c r="F15" s="34"/>
      <c r="G15" s="34"/>
      <c r="H15" s="35"/>
      <c r="I15" s="35"/>
      <c r="J15" s="35"/>
      <c r="K15" s="35"/>
      <c r="L15" s="35"/>
      <c r="M15" s="35"/>
    </row>
    <row r="16" spans="1:13" x14ac:dyDescent="0.35">
      <c r="A16" s="12" t="s">
        <v>378</v>
      </c>
      <c r="E16" s="34"/>
      <c r="F16" s="34"/>
      <c r="G16" s="34"/>
      <c r="H16" s="35"/>
      <c r="I16" s="35"/>
      <c r="J16" s="35"/>
      <c r="K16" s="35"/>
      <c r="L16" s="35"/>
      <c r="M16" s="35"/>
    </row>
    <row r="17" spans="1:13" x14ac:dyDescent="0.35">
      <c r="A17" s="12" t="s">
        <v>379</v>
      </c>
      <c r="E17" s="34"/>
      <c r="F17" s="34"/>
      <c r="G17" s="34"/>
      <c r="H17" s="35"/>
      <c r="I17" s="35"/>
      <c r="J17" s="35"/>
      <c r="K17" s="35"/>
      <c r="L17" s="35"/>
      <c r="M17" s="35"/>
    </row>
    <row r="18" spans="1:13" x14ac:dyDescent="0.35">
      <c r="A18" s="12" t="s">
        <v>380</v>
      </c>
      <c r="E18" s="34"/>
      <c r="F18" s="34"/>
      <c r="G18" s="34"/>
      <c r="H18" s="35"/>
      <c r="I18" s="35"/>
      <c r="J18" s="35"/>
      <c r="K18" s="35"/>
      <c r="L18" s="35"/>
      <c r="M18" s="35"/>
    </row>
    <row r="19" spans="1:13" x14ac:dyDescent="0.35">
      <c r="A19" s="12" t="s">
        <v>607</v>
      </c>
      <c r="E19" s="34"/>
      <c r="F19" s="34"/>
      <c r="G19" s="34"/>
      <c r="H19" s="35"/>
      <c r="I19" s="35"/>
      <c r="J19" s="35"/>
      <c r="K19" s="35"/>
      <c r="L19" s="35"/>
      <c r="M19" s="35"/>
    </row>
    <row r="20" spans="1:13" x14ac:dyDescent="0.35">
      <c r="A20" s="12" t="s">
        <v>608</v>
      </c>
      <c r="H20" s="12"/>
      <c r="I20" s="12"/>
      <c r="J20" s="12"/>
      <c r="K20" s="12"/>
      <c r="L20" s="12"/>
      <c r="M20" s="12"/>
    </row>
    <row r="21" spans="1:13" x14ac:dyDescent="0.35">
      <c r="A21" s="12" t="s">
        <v>606</v>
      </c>
      <c r="H21" s="12"/>
      <c r="I21" s="12"/>
      <c r="J21" s="12"/>
      <c r="K21" s="12"/>
      <c r="L21" s="12"/>
      <c r="M21" s="12"/>
    </row>
    <row r="22" spans="1:13" x14ac:dyDescent="0.35">
      <c r="A22" s="12" t="s">
        <v>609</v>
      </c>
      <c r="H22" s="12"/>
      <c r="I22" s="12"/>
      <c r="J22" s="12"/>
      <c r="K22" s="12"/>
      <c r="L22" s="12"/>
      <c r="M22" s="12"/>
    </row>
    <row r="23" spans="1:13" x14ac:dyDescent="0.35">
      <c r="A23" s="12" t="s">
        <v>381</v>
      </c>
      <c r="H23" s="12"/>
      <c r="I23" s="12"/>
      <c r="J23" s="12"/>
      <c r="K23" s="12"/>
      <c r="L23" s="12"/>
      <c r="M23" s="12"/>
    </row>
    <row r="24" spans="1:13" x14ac:dyDescent="0.35">
      <c r="A24" s="12" t="s">
        <v>610</v>
      </c>
    </row>
    <row r="25" spans="1:13" x14ac:dyDescent="0.35">
      <c r="A25" s="12" t="s">
        <v>611</v>
      </c>
    </row>
    <row r="26" spans="1:13" x14ac:dyDescent="0.35">
      <c r="A26" s="12" t="s">
        <v>612</v>
      </c>
    </row>
    <row r="27" spans="1:13" x14ac:dyDescent="0.35">
      <c r="A27" s="12" t="s">
        <v>613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A8D5-D17D-47EA-AEA1-90D62F6776EF}">
  <dimension ref="A1:I26"/>
  <sheetViews>
    <sheetView workbookViewId="0">
      <selection activeCell="D10" sqref="D10"/>
    </sheetView>
  </sheetViews>
  <sheetFormatPr defaultColWidth="9.23046875" defaultRowHeight="14.5" x14ac:dyDescent="0.35"/>
  <cols>
    <col min="1" max="1" width="6.3046875" style="18" bestFit="1" customWidth="1"/>
    <col min="2" max="2" width="12.69140625" style="18" bestFit="1" customWidth="1"/>
    <col min="3" max="3" width="11.3828125" style="18" bestFit="1" customWidth="1"/>
    <col min="4" max="4" width="22.4609375" style="18" customWidth="1"/>
    <col min="5" max="5" width="17.921875" style="18" customWidth="1"/>
    <col min="6" max="6" width="16.69140625" style="18" bestFit="1" customWidth="1"/>
    <col min="7" max="7" width="14.61328125" style="18" bestFit="1" customWidth="1"/>
    <col min="8" max="8" width="11.15234375" style="18" customWidth="1"/>
    <col min="9" max="9" width="11.84375" style="18" bestFit="1" customWidth="1"/>
    <col min="10" max="16384" width="9.23046875" style="18"/>
  </cols>
  <sheetData>
    <row r="1" spans="1:9" ht="21" x14ac:dyDescent="0.5">
      <c r="A1" s="4" t="s">
        <v>603</v>
      </c>
      <c r="B1" s="4"/>
      <c r="C1" s="4"/>
      <c r="D1" s="4"/>
      <c r="E1" s="4"/>
      <c r="F1" s="4"/>
      <c r="G1" s="4"/>
    </row>
    <row r="3" spans="1:9" x14ac:dyDescent="0.35">
      <c r="A3" s="28" t="s">
        <v>602</v>
      </c>
      <c r="B3" s="28"/>
      <c r="C3" s="28"/>
      <c r="D3" s="28"/>
    </row>
    <row r="4" spans="1:9" ht="15.5" x14ac:dyDescent="0.35">
      <c r="H4" s="29"/>
      <c r="I4" s="29"/>
    </row>
    <row r="5" spans="1:9" x14ac:dyDescent="0.35">
      <c r="A5" s="16" t="s">
        <v>0</v>
      </c>
      <c r="B5" s="16" t="s">
        <v>1</v>
      </c>
      <c r="C5" s="16" t="s">
        <v>2</v>
      </c>
      <c r="D5" s="16" t="s">
        <v>3</v>
      </c>
      <c r="E5" s="16" t="s">
        <v>270</v>
      </c>
      <c r="F5" s="16" t="s">
        <v>4</v>
      </c>
      <c r="G5" s="16" t="s">
        <v>5</v>
      </c>
      <c r="H5" s="23" t="s">
        <v>564</v>
      </c>
      <c r="I5" s="16" t="s">
        <v>15</v>
      </c>
    </row>
    <row r="6" spans="1:9" x14ac:dyDescent="0.35">
      <c r="A6" s="25" t="s">
        <v>441</v>
      </c>
      <c r="B6" s="20"/>
      <c r="C6" s="20"/>
      <c r="D6" s="20"/>
      <c r="E6" s="20"/>
      <c r="F6" s="20"/>
      <c r="G6" s="20"/>
      <c r="I6" s="18">
        <f>SUM(H6:H6)</f>
        <v>0</v>
      </c>
    </row>
    <row r="7" spans="1:9" x14ac:dyDescent="0.35">
      <c r="B7" s="20"/>
      <c r="C7" s="20"/>
      <c r="D7" s="20"/>
      <c r="E7" s="20"/>
      <c r="F7" s="20"/>
      <c r="G7" s="20"/>
      <c r="I7" s="18">
        <f>SUM(H7:H7)</f>
        <v>0</v>
      </c>
    </row>
    <row r="8" spans="1:9" x14ac:dyDescent="0.35">
      <c r="B8" s="20"/>
      <c r="C8" s="20"/>
      <c r="D8" s="20"/>
      <c r="E8" s="20"/>
      <c r="G8" s="20"/>
      <c r="I8" s="18">
        <f>SUM(H8:H8)</f>
        <v>0</v>
      </c>
    </row>
    <row r="9" spans="1:9" x14ac:dyDescent="0.35">
      <c r="B9" s="20"/>
      <c r="C9" s="20"/>
      <c r="D9" s="20"/>
      <c r="E9" s="20"/>
      <c r="F9" s="20"/>
      <c r="G9" s="20"/>
      <c r="I9" s="18">
        <f>SUM(H9:H9)</f>
        <v>0</v>
      </c>
    </row>
    <row r="10" spans="1:9" x14ac:dyDescent="0.35">
      <c r="B10" s="20"/>
      <c r="C10" s="20"/>
      <c r="D10" s="20"/>
      <c r="E10" s="20"/>
      <c r="F10" s="20"/>
      <c r="G10" s="20"/>
      <c r="I10" s="18">
        <f>SUM(H10:H10)</f>
        <v>0</v>
      </c>
    </row>
    <row r="11" spans="1:9" x14ac:dyDescent="0.35">
      <c r="B11" s="20"/>
      <c r="C11" s="20"/>
      <c r="D11" s="20"/>
      <c r="E11" s="20"/>
      <c r="F11" s="20"/>
      <c r="G11" s="20"/>
      <c r="I11" s="18">
        <f>SUM(H11:H11)</f>
        <v>0</v>
      </c>
    </row>
    <row r="12" spans="1:9" x14ac:dyDescent="0.35">
      <c r="B12" s="20"/>
      <c r="C12" s="20"/>
      <c r="D12" s="20"/>
      <c r="E12" s="20"/>
      <c r="F12" s="20"/>
      <c r="G12" s="20"/>
      <c r="I12" s="18">
        <f>SUM(H12:H12)</f>
        <v>0</v>
      </c>
    </row>
    <row r="13" spans="1:9" x14ac:dyDescent="0.35">
      <c r="I13" s="18">
        <f>SUM(H13:H13)</f>
        <v>0</v>
      </c>
    </row>
    <row r="14" spans="1:9" x14ac:dyDescent="0.35">
      <c r="I14" s="18">
        <f>SUM(H14:H14)</f>
        <v>0</v>
      </c>
    </row>
    <row r="15" spans="1:9" s="12" customFormat="1" x14ac:dyDescent="0.35">
      <c r="A15" s="16"/>
      <c r="B15" s="16"/>
      <c r="C15" s="16"/>
      <c r="D15" s="16"/>
      <c r="E15" s="16"/>
      <c r="F15" s="16"/>
      <c r="G15" s="16" t="s">
        <v>566</v>
      </c>
      <c r="H15" s="23">
        <f>SUM(H6:H14)</f>
        <v>0</v>
      </c>
      <c r="I15" s="16">
        <f>SUM(I6:I14)</f>
        <v>0</v>
      </c>
    </row>
    <row r="16" spans="1:9" x14ac:dyDescent="0.35">
      <c r="A16" s="25" t="s">
        <v>471</v>
      </c>
      <c r="B16" s="21"/>
      <c r="C16" s="21"/>
      <c r="D16" s="21"/>
      <c r="E16" s="21"/>
      <c r="F16" s="21"/>
      <c r="G16" s="21"/>
      <c r="I16" s="18">
        <f>SUM(H16:H16)</f>
        <v>0</v>
      </c>
    </row>
    <row r="17" spans="1:9" x14ac:dyDescent="0.35">
      <c r="B17" s="21"/>
      <c r="C17" s="21"/>
      <c r="D17" s="21"/>
      <c r="E17" s="21"/>
      <c r="F17" s="19"/>
      <c r="G17" s="21"/>
      <c r="I17" s="18">
        <f>SUM(H17:H17)</f>
        <v>0</v>
      </c>
    </row>
    <row r="18" spans="1:9" x14ac:dyDescent="0.35">
      <c r="B18" s="21"/>
      <c r="C18" s="21"/>
      <c r="D18" s="21"/>
      <c r="E18" s="21"/>
      <c r="F18" s="19"/>
      <c r="G18" s="21"/>
      <c r="I18" s="18">
        <f>SUM(H18:H18)</f>
        <v>0</v>
      </c>
    </row>
    <row r="19" spans="1:9" x14ac:dyDescent="0.35">
      <c r="B19" s="21"/>
      <c r="C19" s="21"/>
      <c r="D19" s="21"/>
      <c r="E19" s="21"/>
      <c r="F19" s="19"/>
      <c r="G19" s="21"/>
      <c r="I19" s="18">
        <f>SUM(H19:H19)</f>
        <v>0</v>
      </c>
    </row>
    <row r="20" spans="1:9" x14ac:dyDescent="0.35">
      <c r="B20" s="21"/>
      <c r="C20" s="21"/>
      <c r="D20" s="21"/>
      <c r="E20" s="21"/>
      <c r="F20" s="19"/>
      <c r="G20" s="21"/>
      <c r="I20" s="18">
        <f>SUM(H20:H20)</f>
        <v>0</v>
      </c>
    </row>
    <row r="21" spans="1:9" x14ac:dyDescent="0.35">
      <c r="B21" s="21"/>
      <c r="C21" s="21"/>
      <c r="D21" s="21"/>
      <c r="E21" s="21"/>
      <c r="F21" s="21"/>
      <c r="G21" s="21"/>
      <c r="I21" s="18">
        <f>SUM(H21:H21)</f>
        <v>0</v>
      </c>
    </row>
    <row r="22" spans="1:9" x14ac:dyDescent="0.35">
      <c r="B22" s="21"/>
      <c r="C22" s="21"/>
      <c r="D22" s="21"/>
      <c r="E22" s="21"/>
      <c r="F22" s="21"/>
      <c r="G22" s="21"/>
      <c r="I22" s="18">
        <f>SUM(H22:H22)</f>
        <v>0</v>
      </c>
    </row>
    <row r="23" spans="1:9" x14ac:dyDescent="0.35">
      <c r="B23" s="21"/>
      <c r="C23" s="21"/>
      <c r="D23" s="21"/>
      <c r="E23" s="21"/>
      <c r="F23" s="21"/>
      <c r="G23" s="21"/>
      <c r="I23" s="18">
        <f>SUM(H23:H23)</f>
        <v>0</v>
      </c>
    </row>
    <row r="24" spans="1:9" x14ac:dyDescent="0.35">
      <c r="B24" s="21"/>
      <c r="C24" s="21"/>
      <c r="D24" s="21"/>
      <c r="E24" s="21"/>
      <c r="F24" s="21"/>
      <c r="G24" s="21"/>
      <c r="I24" s="18">
        <f>SUM(H24:H24)</f>
        <v>0</v>
      </c>
    </row>
    <row r="25" spans="1:9" x14ac:dyDescent="0.35">
      <c r="A25" s="24"/>
      <c r="B25" s="24"/>
      <c r="C25" s="24"/>
      <c r="D25" s="24"/>
      <c r="E25" s="24"/>
      <c r="F25" s="24"/>
      <c r="G25" s="16" t="s">
        <v>567</v>
      </c>
      <c r="H25" s="23">
        <f>SUM(H16:H24)</f>
        <v>0</v>
      </c>
      <c r="I25" s="16">
        <f>SUM(I16:I24)</f>
        <v>0</v>
      </c>
    </row>
    <row r="26" spans="1:9" x14ac:dyDescent="0.35">
      <c r="A26" s="24"/>
      <c r="B26" s="24"/>
      <c r="C26" s="24"/>
      <c r="D26" s="24"/>
      <c r="E26" s="24"/>
      <c r="F26" s="24"/>
      <c r="G26" s="16" t="s">
        <v>568</v>
      </c>
      <c r="H26" s="23">
        <f>H15+H25</f>
        <v>0</v>
      </c>
      <c r="I26" s="16">
        <f>(I25+I15)</f>
        <v>0</v>
      </c>
    </row>
  </sheetData>
  <mergeCells count="1"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BD660-5CE7-41E7-9E89-D78FC80BCF31}">
  <dimension ref="A1:J18"/>
  <sheetViews>
    <sheetView workbookViewId="0">
      <selection activeCell="D7" sqref="D7"/>
    </sheetView>
  </sheetViews>
  <sheetFormatPr defaultColWidth="9.23046875" defaultRowHeight="14.5" x14ac:dyDescent="0.35"/>
  <cols>
    <col min="1" max="1" width="6.3046875" style="18" bestFit="1" customWidth="1"/>
    <col min="2" max="2" width="12.69140625" style="18" bestFit="1" customWidth="1"/>
    <col min="3" max="3" width="17.3046875" style="18" customWidth="1"/>
    <col min="4" max="4" width="41.07421875" style="18" customWidth="1"/>
    <col min="5" max="5" width="17.4609375" style="18" customWidth="1"/>
    <col min="6" max="6" width="16.69140625" style="18" bestFit="1" customWidth="1"/>
    <col min="7" max="7" width="16.4609375" style="18" customWidth="1"/>
    <col min="8" max="8" width="10.765625" style="18" customWidth="1"/>
    <col min="9" max="9" width="10.84375" style="18" customWidth="1"/>
    <col min="10" max="10" width="14.765625" style="18" customWidth="1"/>
    <col min="11" max="16384" width="9.23046875" style="18"/>
  </cols>
  <sheetData>
    <row r="1" spans="1:10" ht="21" x14ac:dyDescent="0.5">
      <c r="A1" s="4" t="s">
        <v>565</v>
      </c>
      <c r="B1" s="4"/>
      <c r="C1" s="4"/>
      <c r="D1" s="4"/>
      <c r="E1" s="4"/>
      <c r="F1" s="4"/>
      <c r="G1" s="4"/>
      <c r="H1" s="4"/>
    </row>
    <row r="3" spans="1:10" x14ac:dyDescent="0.35">
      <c r="A3" s="25" t="s">
        <v>569</v>
      </c>
    </row>
    <row r="4" spans="1:10" x14ac:dyDescent="0.35">
      <c r="A4" s="25" t="s">
        <v>614</v>
      </c>
    </row>
    <row r="5" spans="1:10" x14ac:dyDescent="0.35">
      <c r="A5" s="25" t="s">
        <v>615</v>
      </c>
    </row>
    <row r="7" spans="1:10" ht="17.5" x14ac:dyDescent="0.35">
      <c r="H7" s="29" t="s">
        <v>563</v>
      </c>
      <c r="I7" s="29"/>
      <c r="J7" s="29"/>
    </row>
    <row r="8" spans="1:10" x14ac:dyDescent="0.35">
      <c r="A8" s="16" t="s">
        <v>559</v>
      </c>
      <c r="B8" s="16" t="s">
        <v>1</v>
      </c>
      <c r="C8" s="16" t="s">
        <v>2</v>
      </c>
      <c r="D8" s="16" t="s">
        <v>3</v>
      </c>
      <c r="E8" s="16" t="s">
        <v>270</v>
      </c>
      <c r="F8" s="16" t="s">
        <v>4</v>
      </c>
      <c r="G8" s="16" t="s">
        <v>5</v>
      </c>
      <c r="H8" s="17" t="s">
        <v>561</v>
      </c>
      <c r="I8" s="23" t="s">
        <v>564</v>
      </c>
      <c r="J8" s="16" t="s">
        <v>601</v>
      </c>
    </row>
    <row r="9" spans="1:10" x14ac:dyDescent="0.35">
      <c r="A9" s="22" t="s">
        <v>560</v>
      </c>
      <c r="B9" s="26" t="s">
        <v>573</v>
      </c>
      <c r="C9" s="22" t="s">
        <v>576</v>
      </c>
      <c r="D9" s="26" t="s">
        <v>570</v>
      </c>
      <c r="E9" s="22" t="s">
        <v>175</v>
      </c>
      <c r="F9" s="22" t="s">
        <v>577</v>
      </c>
      <c r="G9" s="22" t="s">
        <v>462</v>
      </c>
      <c r="H9" s="18">
        <v>0</v>
      </c>
      <c r="I9" s="18">
        <v>116</v>
      </c>
      <c r="J9" s="18">
        <f>SUM(H9:I9)</f>
        <v>116</v>
      </c>
    </row>
    <row r="10" spans="1:10" x14ac:dyDescent="0.35">
      <c r="B10" s="26" t="s">
        <v>574</v>
      </c>
      <c r="C10" s="22" t="s">
        <v>260</v>
      </c>
      <c r="D10" s="26" t="s">
        <v>571</v>
      </c>
      <c r="E10" s="22" t="s">
        <v>175</v>
      </c>
      <c r="F10" s="22" t="s">
        <v>578</v>
      </c>
      <c r="G10" s="22" t="s">
        <v>579</v>
      </c>
      <c r="H10" s="18">
        <v>0</v>
      </c>
      <c r="I10" s="18">
        <v>1788</v>
      </c>
      <c r="J10" s="18">
        <f t="shared" ref="J10:J17" si="0">SUM(H10:I10)</f>
        <v>1788</v>
      </c>
    </row>
    <row r="11" spans="1:10" x14ac:dyDescent="0.35">
      <c r="B11" s="26" t="s">
        <v>575</v>
      </c>
      <c r="C11" s="22" t="s">
        <v>117</v>
      </c>
      <c r="D11" s="26" t="s">
        <v>572</v>
      </c>
      <c r="E11" s="22" t="s">
        <v>175</v>
      </c>
      <c r="F11" s="22" t="s">
        <v>580</v>
      </c>
      <c r="G11" s="22" t="s">
        <v>75</v>
      </c>
      <c r="H11" s="18">
        <v>-170</v>
      </c>
      <c r="I11" s="18">
        <v>0</v>
      </c>
      <c r="J11" s="18">
        <f t="shared" si="0"/>
        <v>-170</v>
      </c>
    </row>
    <row r="12" spans="1:10" x14ac:dyDescent="0.35">
      <c r="B12" s="26" t="s">
        <v>581</v>
      </c>
      <c r="C12" s="22" t="s">
        <v>587</v>
      </c>
      <c r="D12" s="26" t="s">
        <v>584</v>
      </c>
      <c r="E12" s="22" t="s">
        <v>591</v>
      </c>
      <c r="F12" s="22" t="s">
        <v>589</v>
      </c>
      <c r="G12" s="22" t="s">
        <v>590</v>
      </c>
      <c r="H12" s="18">
        <v>5228</v>
      </c>
      <c r="I12" s="18">
        <v>0</v>
      </c>
      <c r="J12" s="18">
        <f t="shared" si="0"/>
        <v>5228</v>
      </c>
    </row>
    <row r="13" spans="1:10" x14ac:dyDescent="0.35">
      <c r="B13" s="26" t="s">
        <v>582</v>
      </c>
      <c r="C13" s="22" t="s">
        <v>457</v>
      </c>
      <c r="D13" s="26" t="s">
        <v>585</v>
      </c>
      <c r="E13" s="22" t="s">
        <v>175</v>
      </c>
      <c r="F13" s="22" t="s">
        <v>579</v>
      </c>
      <c r="G13" s="22" t="s">
        <v>431</v>
      </c>
      <c r="H13" s="18">
        <v>0</v>
      </c>
      <c r="I13" s="18">
        <v>-56</v>
      </c>
      <c r="J13" s="18">
        <f t="shared" si="0"/>
        <v>-56</v>
      </c>
    </row>
    <row r="14" spans="1:10" x14ac:dyDescent="0.35">
      <c r="B14" s="26" t="s">
        <v>583</v>
      </c>
      <c r="C14" s="22" t="s">
        <v>588</v>
      </c>
      <c r="D14" s="26" t="s">
        <v>586</v>
      </c>
      <c r="E14" s="22" t="s">
        <v>175</v>
      </c>
      <c r="F14" s="22" t="s">
        <v>38</v>
      </c>
      <c r="G14" s="22" t="s">
        <v>431</v>
      </c>
      <c r="H14" s="18">
        <v>0</v>
      </c>
      <c r="I14" s="18">
        <v>305</v>
      </c>
      <c r="J14" s="18">
        <f t="shared" si="0"/>
        <v>305</v>
      </c>
    </row>
    <row r="15" spans="1:10" x14ac:dyDescent="0.35">
      <c r="B15" s="26" t="s">
        <v>592</v>
      </c>
      <c r="C15" s="22" t="s">
        <v>89</v>
      </c>
      <c r="D15" s="26" t="s">
        <v>596</v>
      </c>
      <c r="E15" s="22" t="s">
        <v>175</v>
      </c>
      <c r="F15" s="22" t="s">
        <v>595</v>
      </c>
      <c r="G15" s="22" t="s">
        <v>156</v>
      </c>
      <c r="H15" s="18">
        <v>0</v>
      </c>
      <c r="I15" s="18">
        <v>92</v>
      </c>
      <c r="J15" s="18">
        <f t="shared" si="0"/>
        <v>92</v>
      </c>
    </row>
    <row r="16" spans="1:10" x14ac:dyDescent="0.35">
      <c r="B16" s="26" t="s">
        <v>593</v>
      </c>
      <c r="C16" s="22" t="s">
        <v>588</v>
      </c>
      <c r="D16" s="26" t="s">
        <v>597</v>
      </c>
      <c r="E16" s="22" t="s">
        <v>175</v>
      </c>
      <c r="F16" s="22" t="s">
        <v>38</v>
      </c>
      <c r="G16" s="22" t="s">
        <v>599</v>
      </c>
      <c r="H16" s="18">
        <v>0</v>
      </c>
      <c r="I16" s="18">
        <v>3709</v>
      </c>
      <c r="J16" s="18">
        <f t="shared" si="0"/>
        <v>3709</v>
      </c>
    </row>
    <row r="17" spans="1:10" x14ac:dyDescent="0.35">
      <c r="B17" s="26" t="s">
        <v>594</v>
      </c>
      <c r="C17" s="22" t="s">
        <v>488</v>
      </c>
      <c r="D17" s="26" t="s">
        <v>598</v>
      </c>
      <c r="E17" s="22" t="s">
        <v>175</v>
      </c>
      <c r="F17" s="22" t="s">
        <v>600</v>
      </c>
      <c r="G17" s="22" t="s">
        <v>468</v>
      </c>
      <c r="H17" s="18">
        <v>-2455</v>
      </c>
      <c r="I17" s="18">
        <v>0</v>
      </c>
      <c r="J17" s="18">
        <f t="shared" si="0"/>
        <v>-2455</v>
      </c>
    </row>
    <row r="18" spans="1:10" x14ac:dyDescent="0.35">
      <c r="A18" s="27"/>
      <c r="B18" s="27"/>
      <c r="C18" s="27"/>
      <c r="D18" s="27"/>
      <c r="E18" s="27"/>
      <c r="F18" s="27"/>
      <c r="G18" s="16" t="s">
        <v>562</v>
      </c>
      <c r="H18" s="17">
        <f>SUM(H9:H17)</f>
        <v>2603</v>
      </c>
      <c r="I18" s="17">
        <f>SUM(I9:I17)</f>
        <v>5954</v>
      </c>
      <c r="J18" s="24">
        <f>SUM(J9:J17)</f>
        <v>8557</v>
      </c>
    </row>
  </sheetData>
  <mergeCells count="1">
    <mergeCell ref="H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0297-8790-4DBC-8D7A-0B419B525000}">
  <dimension ref="A1:O31"/>
  <sheetViews>
    <sheetView topLeftCell="B1" zoomScale="90" zoomScaleNormal="90" workbookViewId="0">
      <selection activeCell="F24" sqref="F24"/>
    </sheetView>
  </sheetViews>
  <sheetFormatPr defaultColWidth="9.23046875" defaultRowHeight="14.5" x14ac:dyDescent="0.35"/>
  <cols>
    <col min="1" max="1" width="6.3046875" style="18" bestFit="1" customWidth="1"/>
    <col min="2" max="2" width="12.69140625" style="18" bestFit="1" customWidth="1"/>
    <col min="3" max="3" width="11.3828125" style="18" bestFit="1" customWidth="1"/>
    <col min="4" max="4" width="21.765625" style="18" bestFit="1" customWidth="1"/>
    <col min="5" max="5" width="15.84375" style="18" bestFit="1" customWidth="1"/>
    <col min="6" max="6" width="16.69140625" style="18" bestFit="1" customWidth="1"/>
    <col min="7" max="7" width="14.61328125" style="18" bestFit="1" customWidth="1"/>
    <col min="8" max="8" width="6" style="18" bestFit="1" customWidth="1"/>
    <col min="9" max="9" width="6.23046875" style="18" bestFit="1" customWidth="1"/>
    <col min="10" max="10" width="6.3046875" style="18" bestFit="1" customWidth="1"/>
    <col min="11" max="11" width="6.23046875" style="18" bestFit="1" customWidth="1"/>
    <col min="12" max="12" width="11.69140625" style="18" bestFit="1" customWidth="1"/>
    <col min="13" max="13" width="6" style="18" customWidth="1"/>
    <col min="14" max="14" width="6.07421875" style="18" bestFit="1" customWidth="1"/>
    <col min="15" max="15" width="11.84375" style="18" bestFit="1" customWidth="1"/>
    <col min="16" max="16384" width="9.23046875" style="18"/>
  </cols>
  <sheetData>
    <row r="1" spans="1:15" ht="21" x14ac:dyDescent="0.5">
      <c r="A1" s="4" t="s">
        <v>495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4" spans="1:15" x14ac:dyDescent="0.35">
      <c r="H4" s="30" t="s">
        <v>11</v>
      </c>
      <c r="I4" s="30"/>
      <c r="J4" s="30"/>
      <c r="K4" s="30"/>
      <c r="L4" s="30"/>
      <c r="M4" s="30"/>
      <c r="N4" s="30"/>
      <c r="O4" s="30"/>
    </row>
    <row r="5" spans="1:15" x14ac:dyDescent="0.35">
      <c r="A5" s="16" t="s">
        <v>0</v>
      </c>
      <c r="B5" s="16" t="s">
        <v>1</v>
      </c>
      <c r="C5" s="16" t="s">
        <v>2</v>
      </c>
      <c r="D5" s="16" t="s">
        <v>3</v>
      </c>
      <c r="E5" s="16" t="s">
        <v>270</v>
      </c>
      <c r="F5" s="16" t="s">
        <v>4</v>
      </c>
      <c r="G5" s="16" t="s">
        <v>5</v>
      </c>
      <c r="H5" s="17" t="s">
        <v>6</v>
      </c>
      <c r="I5" s="17" t="s">
        <v>7</v>
      </c>
      <c r="J5" s="17" t="s">
        <v>8</v>
      </c>
      <c r="K5" s="17" t="s">
        <v>9</v>
      </c>
      <c r="L5" s="17" t="s">
        <v>10</v>
      </c>
      <c r="M5" s="16" t="s">
        <v>13</v>
      </c>
      <c r="N5" s="16" t="s">
        <v>14</v>
      </c>
      <c r="O5" s="16" t="s">
        <v>15</v>
      </c>
    </row>
    <row r="6" spans="1:15" x14ac:dyDescent="0.35">
      <c r="A6" s="20" t="s">
        <v>441</v>
      </c>
      <c r="B6" s="20" t="s">
        <v>497</v>
      </c>
      <c r="C6" s="20" t="s">
        <v>56</v>
      </c>
      <c r="D6" s="20" t="s">
        <v>498</v>
      </c>
      <c r="E6" s="20" t="s">
        <v>175</v>
      </c>
      <c r="F6" s="20" t="s">
        <v>499</v>
      </c>
      <c r="G6" s="20" t="s">
        <v>500</v>
      </c>
      <c r="H6" s="18">
        <v>0</v>
      </c>
      <c r="I6" s="18">
        <v>61</v>
      </c>
      <c r="J6" s="18">
        <v>0</v>
      </c>
      <c r="K6" s="18">
        <v>0</v>
      </c>
      <c r="M6" s="18">
        <v>0</v>
      </c>
      <c r="N6" s="18">
        <v>0</v>
      </c>
    </row>
    <row r="7" spans="1:15" x14ac:dyDescent="0.35">
      <c r="B7" s="20" t="s">
        <v>501</v>
      </c>
      <c r="C7" s="20" t="s">
        <v>502</v>
      </c>
      <c r="D7" s="20" t="s">
        <v>503</v>
      </c>
      <c r="E7" s="20" t="s">
        <v>175</v>
      </c>
      <c r="F7" s="20" t="s">
        <v>504</v>
      </c>
      <c r="G7" s="20" t="s">
        <v>505</v>
      </c>
      <c r="H7" s="18">
        <v>246</v>
      </c>
      <c r="I7" s="18">
        <v>295</v>
      </c>
      <c r="J7" s="18">
        <v>0</v>
      </c>
      <c r="K7" s="18">
        <v>0</v>
      </c>
      <c r="M7" s="18">
        <v>0</v>
      </c>
      <c r="N7" s="18">
        <v>0</v>
      </c>
    </row>
    <row r="8" spans="1:15" x14ac:dyDescent="0.35">
      <c r="B8" s="20" t="s">
        <v>506</v>
      </c>
      <c r="C8" s="20" t="s">
        <v>507</v>
      </c>
      <c r="D8" s="20" t="s">
        <v>508</v>
      </c>
      <c r="E8" s="20" t="s">
        <v>165</v>
      </c>
      <c r="G8" s="20" t="s">
        <v>509</v>
      </c>
      <c r="H8" s="18">
        <v>0</v>
      </c>
      <c r="I8" s="18">
        <v>10967</v>
      </c>
      <c r="J8" s="18">
        <v>0</v>
      </c>
      <c r="K8" s="18">
        <v>0</v>
      </c>
      <c r="M8" s="18">
        <v>0</v>
      </c>
      <c r="N8" s="18">
        <v>0</v>
      </c>
    </row>
    <row r="9" spans="1:15" x14ac:dyDescent="0.35">
      <c r="B9" s="20" t="s">
        <v>510</v>
      </c>
      <c r="C9" s="20" t="s">
        <v>26</v>
      </c>
      <c r="D9" s="20" t="s">
        <v>511</v>
      </c>
      <c r="E9" s="20" t="s">
        <v>175</v>
      </c>
      <c r="F9" s="20" t="s">
        <v>512</v>
      </c>
      <c r="G9" s="20" t="s">
        <v>513</v>
      </c>
      <c r="H9" s="18">
        <v>0</v>
      </c>
      <c r="I9" s="18">
        <v>0</v>
      </c>
    </row>
    <row r="10" spans="1:15" x14ac:dyDescent="0.35">
      <c r="B10" s="20" t="s">
        <v>514</v>
      </c>
      <c r="C10" s="20" t="s">
        <v>54</v>
      </c>
      <c r="D10" s="20" t="s">
        <v>515</v>
      </c>
      <c r="E10" s="20" t="s">
        <v>175</v>
      </c>
      <c r="F10" s="20" t="s">
        <v>518</v>
      </c>
      <c r="G10" s="20" t="s">
        <v>520</v>
      </c>
      <c r="H10" s="18">
        <v>0</v>
      </c>
      <c r="I10" s="18">
        <v>0</v>
      </c>
      <c r="J10" s="18">
        <v>0</v>
      </c>
      <c r="K10" s="18">
        <v>0</v>
      </c>
      <c r="M10" s="18">
        <v>185</v>
      </c>
      <c r="N10" s="18">
        <v>0</v>
      </c>
    </row>
    <row r="11" spans="1:15" x14ac:dyDescent="0.35">
      <c r="B11" s="20" t="s">
        <v>516</v>
      </c>
      <c r="C11" s="20" t="s">
        <v>128</v>
      </c>
      <c r="D11" s="20" t="s">
        <v>517</v>
      </c>
      <c r="E11" s="20" t="s">
        <v>175</v>
      </c>
      <c r="F11" s="20" t="s">
        <v>518</v>
      </c>
      <c r="G11" s="20" t="s">
        <v>519</v>
      </c>
      <c r="H11" s="18">
        <v>0</v>
      </c>
      <c r="I11" s="18">
        <v>0</v>
      </c>
      <c r="J11" s="18">
        <v>0</v>
      </c>
      <c r="K11" s="18">
        <v>0</v>
      </c>
      <c r="M11" s="18">
        <v>221</v>
      </c>
      <c r="N11" s="18">
        <v>0</v>
      </c>
    </row>
    <row r="12" spans="1:15" x14ac:dyDescent="0.35">
      <c r="B12" s="20" t="s">
        <v>521</v>
      </c>
      <c r="C12" s="20" t="s">
        <v>93</v>
      </c>
      <c r="D12" s="20" t="s">
        <v>522</v>
      </c>
      <c r="E12" s="20" t="s">
        <v>175</v>
      </c>
      <c r="F12" s="20" t="s">
        <v>520</v>
      </c>
      <c r="G12" s="20" t="s">
        <v>518</v>
      </c>
      <c r="H12" s="18">
        <v>0</v>
      </c>
      <c r="I12" s="18">
        <v>0</v>
      </c>
      <c r="J12" s="18">
        <v>0</v>
      </c>
      <c r="K12" s="18">
        <v>0</v>
      </c>
      <c r="M12" s="18">
        <v>0</v>
      </c>
      <c r="N12" s="18">
        <v>293</v>
      </c>
    </row>
    <row r="15" spans="1:15" s="12" customFormat="1" x14ac:dyDescent="0.35">
      <c r="A15" s="16"/>
      <c r="B15" s="16"/>
      <c r="C15" s="16"/>
      <c r="D15" s="16"/>
      <c r="E15" s="16"/>
      <c r="F15" s="16"/>
      <c r="G15" s="16" t="s">
        <v>77</v>
      </c>
      <c r="H15" s="17">
        <f>SUM(H6:H14)</f>
        <v>246</v>
      </c>
      <c r="I15" s="17">
        <f>SUM(I6:I14)</f>
        <v>11323</v>
      </c>
      <c r="J15" s="17">
        <f>SUM(J6:J14)</f>
        <v>0</v>
      </c>
      <c r="K15" s="17">
        <f>SUM(K6:K14)</f>
        <v>0</v>
      </c>
      <c r="L15" s="17">
        <f>I15+K15-H15-J15</f>
        <v>11077</v>
      </c>
      <c r="M15" s="16">
        <f>SUM(M6:M14)</f>
        <v>406</v>
      </c>
      <c r="N15" s="16">
        <f>SUM(N6:N14)</f>
        <v>293</v>
      </c>
      <c r="O15" s="16">
        <f>N15-M15</f>
        <v>-113</v>
      </c>
    </row>
    <row r="16" spans="1:15" x14ac:dyDescent="0.35">
      <c r="A16" s="19"/>
      <c r="B16" s="21" t="s">
        <v>523</v>
      </c>
      <c r="C16" s="21" t="s">
        <v>25</v>
      </c>
      <c r="D16" s="21" t="s">
        <v>524</v>
      </c>
      <c r="E16" s="21" t="s">
        <v>165</v>
      </c>
      <c r="F16" s="21" t="s">
        <v>509</v>
      </c>
      <c r="G16" s="21" t="s">
        <v>509</v>
      </c>
      <c r="H16" s="18">
        <v>0</v>
      </c>
      <c r="I16" s="18">
        <v>578</v>
      </c>
      <c r="J16" s="18">
        <v>0</v>
      </c>
      <c r="K16" s="18">
        <v>0</v>
      </c>
      <c r="M16" s="18">
        <v>0</v>
      </c>
      <c r="N16" s="18">
        <v>0</v>
      </c>
    </row>
    <row r="17" spans="2:15" x14ac:dyDescent="0.35">
      <c r="B17" s="21" t="s">
        <v>525</v>
      </c>
      <c r="C17" s="21" t="s">
        <v>196</v>
      </c>
      <c r="D17" s="21" t="s">
        <v>526</v>
      </c>
      <c r="E17" s="21" t="s">
        <v>165</v>
      </c>
      <c r="F17" s="19"/>
      <c r="G17" s="21" t="s">
        <v>509</v>
      </c>
      <c r="H17" s="18">
        <v>0</v>
      </c>
      <c r="I17" s="18">
        <v>51</v>
      </c>
      <c r="J17" s="18">
        <v>0</v>
      </c>
      <c r="K17" s="18">
        <v>0</v>
      </c>
      <c r="M17" s="18">
        <v>0</v>
      </c>
      <c r="N17" s="18">
        <v>0</v>
      </c>
    </row>
    <row r="18" spans="2:15" x14ac:dyDescent="0.35">
      <c r="B18" s="21" t="s">
        <v>527</v>
      </c>
      <c r="C18" s="21" t="s">
        <v>54</v>
      </c>
      <c r="D18" s="21" t="s">
        <v>528</v>
      </c>
      <c r="E18" s="21" t="s">
        <v>165</v>
      </c>
      <c r="F18" s="19"/>
      <c r="G18" s="21" t="s">
        <v>509</v>
      </c>
      <c r="H18" s="18">
        <v>59</v>
      </c>
      <c r="I18" s="18">
        <v>115</v>
      </c>
      <c r="J18" s="18">
        <v>0</v>
      </c>
      <c r="K18" s="18">
        <v>0</v>
      </c>
      <c r="M18" s="18">
        <v>0</v>
      </c>
      <c r="N18" s="18">
        <v>0</v>
      </c>
    </row>
    <row r="19" spans="2:15" x14ac:dyDescent="0.35">
      <c r="B19" s="21" t="s">
        <v>529</v>
      </c>
      <c r="C19" s="21" t="s">
        <v>530</v>
      </c>
      <c r="D19" s="21" t="s">
        <v>531</v>
      </c>
      <c r="E19" s="21" t="s">
        <v>165</v>
      </c>
      <c r="F19" s="19"/>
      <c r="G19" s="21" t="s">
        <v>509</v>
      </c>
      <c r="H19" s="18">
        <v>0</v>
      </c>
      <c r="I19" s="18">
        <v>70</v>
      </c>
      <c r="J19" s="18">
        <v>0</v>
      </c>
      <c r="K19" s="18">
        <v>0</v>
      </c>
      <c r="M19" s="18">
        <v>0</v>
      </c>
      <c r="N19" s="18">
        <v>0</v>
      </c>
    </row>
    <row r="20" spans="2:15" x14ac:dyDescent="0.35">
      <c r="B20" s="21" t="s">
        <v>532</v>
      </c>
      <c r="C20" s="21" t="s">
        <v>533</v>
      </c>
      <c r="D20" s="21" t="s">
        <v>534</v>
      </c>
      <c r="E20" s="21" t="s">
        <v>165</v>
      </c>
      <c r="F20" s="19"/>
      <c r="G20" s="21" t="s">
        <v>509</v>
      </c>
      <c r="H20" s="18">
        <v>0</v>
      </c>
      <c r="I20" s="18">
        <v>100</v>
      </c>
      <c r="J20" s="18">
        <v>0</v>
      </c>
      <c r="K20" s="18">
        <v>0</v>
      </c>
      <c r="M20" s="18">
        <v>0</v>
      </c>
      <c r="N20" s="18">
        <v>0</v>
      </c>
    </row>
    <row r="21" spans="2:15" x14ac:dyDescent="0.35">
      <c r="B21" s="21" t="s">
        <v>535</v>
      </c>
      <c r="C21" s="21" t="s">
        <v>533</v>
      </c>
      <c r="D21" s="21" t="s">
        <v>536</v>
      </c>
      <c r="E21" s="21" t="s">
        <v>165</v>
      </c>
      <c r="F21" s="21" t="s">
        <v>509</v>
      </c>
      <c r="G21" s="21" t="s">
        <v>509</v>
      </c>
      <c r="H21" s="18">
        <v>6103</v>
      </c>
      <c r="I21" s="18">
        <v>6098</v>
      </c>
      <c r="J21" s="18">
        <v>0</v>
      </c>
      <c r="K21" s="18">
        <v>0</v>
      </c>
      <c r="M21" s="18">
        <v>0</v>
      </c>
      <c r="N21" s="18">
        <v>0</v>
      </c>
    </row>
    <row r="22" spans="2:15" x14ac:dyDescent="0.35">
      <c r="B22" s="21" t="s">
        <v>537</v>
      </c>
      <c r="C22" s="21" t="s">
        <v>295</v>
      </c>
      <c r="D22" s="21" t="s">
        <v>538</v>
      </c>
      <c r="E22" s="21" t="s">
        <v>175</v>
      </c>
      <c r="F22" s="21" t="s">
        <v>518</v>
      </c>
      <c r="G22" s="21" t="s">
        <v>509</v>
      </c>
      <c r="H22" s="18">
        <v>0</v>
      </c>
      <c r="I22" s="18">
        <v>0</v>
      </c>
      <c r="J22" s="18">
        <v>0</v>
      </c>
      <c r="K22" s="18">
        <v>65</v>
      </c>
      <c r="M22" s="18">
        <v>65</v>
      </c>
      <c r="N22" s="18">
        <v>0</v>
      </c>
    </row>
    <row r="23" spans="2:15" x14ac:dyDescent="0.35">
      <c r="B23" s="21" t="s">
        <v>539</v>
      </c>
      <c r="C23" s="21" t="s">
        <v>295</v>
      </c>
      <c r="D23" s="21" t="s">
        <v>540</v>
      </c>
      <c r="E23" s="21" t="s">
        <v>541</v>
      </c>
      <c r="F23" s="21" t="s">
        <v>512</v>
      </c>
      <c r="G23" s="21" t="s">
        <v>512</v>
      </c>
      <c r="H23" s="18">
        <v>0</v>
      </c>
      <c r="I23" s="18">
        <v>0</v>
      </c>
      <c r="J23" s="18">
        <v>0</v>
      </c>
      <c r="K23" s="18">
        <v>86</v>
      </c>
      <c r="M23" s="18">
        <v>0</v>
      </c>
      <c r="N23" s="18">
        <v>0</v>
      </c>
    </row>
    <row r="24" spans="2:15" x14ac:dyDescent="0.35">
      <c r="B24" s="21" t="s">
        <v>542</v>
      </c>
      <c r="C24" s="21" t="s">
        <v>543</v>
      </c>
      <c r="D24" s="21" t="s">
        <v>544</v>
      </c>
      <c r="E24" s="21" t="s">
        <v>165</v>
      </c>
      <c r="F24" s="19"/>
      <c r="G24" s="21" t="s">
        <v>512</v>
      </c>
      <c r="H24" s="18">
        <v>0</v>
      </c>
      <c r="I24" s="18">
        <v>0</v>
      </c>
      <c r="J24" s="18">
        <v>0</v>
      </c>
      <c r="K24" s="18">
        <v>130</v>
      </c>
      <c r="M24" s="18">
        <v>0</v>
      </c>
      <c r="N24" s="18">
        <v>0</v>
      </c>
    </row>
    <row r="25" spans="2:15" x14ac:dyDescent="0.35">
      <c r="B25" s="21" t="s">
        <v>545</v>
      </c>
      <c r="C25" s="21" t="s">
        <v>25</v>
      </c>
      <c r="D25" s="21" t="s">
        <v>546</v>
      </c>
      <c r="E25" s="21" t="s">
        <v>541</v>
      </c>
      <c r="F25" s="21" t="s">
        <v>518</v>
      </c>
      <c r="G25" s="21" t="s">
        <v>518</v>
      </c>
      <c r="H25" s="18">
        <v>0</v>
      </c>
      <c r="I25" s="18">
        <v>0</v>
      </c>
      <c r="J25" s="18">
        <v>0</v>
      </c>
      <c r="K25" s="18">
        <v>0</v>
      </c>
      <c r="M25" s="18">
        <v>0</v>
      </c>
      <c r="N25" s="18">
        <v>47</v>
      </c>
    </row>
    <row r="26" spans="2:15" x14ac:dyDescent="0.35">
      <c r="B26" s="21" t="s">
        <v>547</v>
      </c>
      <c r="C26" s="21" t="s">
        <v>298</v>
      </c>
      <c r="D26" s="21" t="s">
        <v>548</v>
      </c>
      <c r="E26" s="21" t="s">
        <v>175</v>
      </c>
      <c r="F26" s="21" t="s">
        <v>518</v>
      </c>
      <c r="G26" s="21" t="s">
        <v>549</v>
      </c>
      <c r="H26" s="18">
        <v>0</v>
      </c>
      <c r="I26" s="18">
        <v>0</v>
      </c>
      <c r="J26" s="18">
        <v>0</v>
      </c>
      <c r="K26" s="18">
        <v>0</v>
      </c>
      <c r="M26" s="18">
        <v>455</v>
      </c>
      <c r="N26" s="18">
        <v>0</v>
      </c>
    </row>
    <row r="27" spans="2:15" x14ac:dyDescent="0.35">
      <c r="B27" s="21" t="s">
        <v>550</v>
      </c>
      <c r="C27" s="21" t="s">
        <v>56</v>
      </c>
      <c r="D27" s="21" t="s">
        <v>551</v>
      </c>
      <c r="E27" s="21" t="s">
        <v>175</v>
      </c>
      <c r="F27" s="21" t="s">
        <v>552</v>
      </c>
      <c r="G27" s="21" t="s">
        <v>518</v>
      </c>
      <c r="H27" s="18">
        <v>0</v>
      </c>
      <c r="I27" s="18">
        <v>0</v>
      </c>
      <c r="J27" s="18">
        <v>0</v>
      </c>
      <c r="K27" s="18">
        <v>0</v>
      </c>
      <c r="M27" s="18">
        <v>0</v>
      </c>
      <c r="N27" s="18">
        <v>73</v>
      </c>
    </row>
    <row r="28" spans="2:15" x14ac:dyDescent="0.35">
      <c r="B28" s="21" t="s">
        <v>553</v>
      </c>
      <c r="C28" s="21" t="s">
        <v>484</v>
      </c>
      <c r="D28" s="21" t="s">
        <v>554</v>
      </c>
      <c r="E28" s="21" t="s">
        <v>175</v>
      </c>
      <c r="F28" s="21" t="s">
        <v>552</v>
      </c>
      <c r="G28" s="21" t="s">
        <v>518</v>
      </c>
      <c r="H28" s="18">
        <v>0</v>
      </c>
      <c r="I28" s="18">
        <v>0</v>
      </c>
      <c r="J28" s="18">
        <v>0</v>
      </c>
      <c r="K28" s="18">
        <v>0</v>
      </c>
      <c r="M28" s="18">
        <v>0</v>
      </c>
      <c r="N28" s="18">
        <v>89</v>
      </c>
    </row>
    <row r="29" spans="2:15" x14ac:dyDescent="0.35">
      <c r="B29" s="21" t="s">
        <v>555</v>
      </c>
      <c r="C29" s="21" t="s">
        <v>556</v>
      </c>
      <c r="D29" s="21" t="s">
        <v>557</v>
      </c>
      <c r="E29" s="21" t="s">
        <v>165</v>
      </c>
      <c r="F29" s="21"/>
      <c r="G29" s="21" t="s">
        <v>518</v>
      </c>
      <c r="H29" s="18">
        <v>0</v>
      </c>
      <c r="I29" s="18">
        <v>0</v>
      </c>
      <c r="J29" s="18">
        <v>0</v>
      </c>
      <c r="K29" s="18">
        <v>0</v>
      </c>
      <c r="M29" s="18">
        <v>0</v>
      </c>
      <c r="N29" s="18">
        <v>74</v>
      </c>
    </row>
    <row r="30" spans="2:15" x14ac:dyDescent="0.35">
      <c r="G30" s="16" t="s">
        <v>77</v>
      </c>
      <c r="H30" s="17">
        <f>SUM(H16:H29)</f>
        <v>6162</v>
      </c>
      <c r="I30" s="17">
        <f>SUM(I16:I29)</f>
        <v>7012</v>
      </c>
      <c r="J30" s="17">
        <f>SUM(J16:J29)</f>
        <v>0</v>
      </c>
      <c r="K30" s="17">
        <f>SUM(K16:K29)</f>
        <v>281</v>
      </c>
      <c r="L30" s="17">
        <f>I30+K30-H30-J30</f>
        <v>1131</v>
      </c>
      <c r="M30" s="16">
        <f>SUM(M16:M29)</f>
        <v>520</v>
      </c>
      <c r="N30" s="16">
        <f>SUM(N16:N29)</f>
        <v>283</v>
      </c>
      <c r="O30" s="16">
        <f>N30-M30</f>
        <v>-237</v>
      </c>
    </row>
    <row r="31" spans="2:15" x14ac:dyDescent="0.35">
      <c r="G31" s="16" t="s">
        <v>558</v>
      </c>
      <c r="H31" s="17">
        <f>H30+H15</f>
        <v>6408</v>
      </c>
      <c r="I31" s="17">
        <f>I15+I30</f>
        <v>18335</v>
      </c>
      <c r="J31" s="17">
        <f t="shared" ref="J31:K31" si="0">J15+J30</f>
        <v>0</v>
      </c>
      <c r="K31" s="17">
        <f t="shared" si="0"/>
        <v>281</v>
      </c>
      <c r="L31" s="17">
        <f>I31+K31-H31-J31</f>
        <v>12208</v>
      </c>
      <c r="M31" s="16">
        <f>M15+M30</f>
        <v>926</v>
      </c>
      <c r="N31" s="16">
        <f>N15+N30</f>
        <v>576</v>
      </c>
      <c r="O31" s="16">
        <f>N31-M31</f>
        <v>-350</v>
      </c>
    </row>
  </sheetData>
  <mergeCells count="1">
    <mergeCell ref="H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B1772-2474-43F9-B5CB-1BF2E2CDF3B5}">
  <dimension ref="A1:O25"/>
  <sheetViews>
    <sheetView zoomScale="90" zoomScaleNormal="90" workbookViewId="0">
      <selection activeCell="F13" sqref="F13"/>
    </sheetView>
  </sheetViews>
  <sheetFormatPr defaultColWidth="9.23046875" defaultRowHeight="14.5" x14ac:dyDescent="0.35"/>
  <cols>
    <col min="1" max="1" width="6.3046875" style="18" bestFit="1" customWidth="1"/>
    <col min="2" max="2" width="12.69140625" style="18" bestFit="1" customWidth="1"/>
    <col min="3" max="3" width="11.3828125" style="18" bestFit="1" customWidth="1"/>
    <col min="4" max="4" width="21.765625" style="18" bestFit="1" customWidth="1"/>
    <col min="5" max="5" width="15.84375" style="18" bestFit="1" customWidth="1"/>
    <col min="6" max="6" width="16.69140625" style="18" bestFit="1" customWidth="1"/>
    <col min="7" max="7" width="14.61328125" style="18" bestFit="1" customWidth="1"/>
    <col min="8" max="8" width="6" style="18" bestFit="1" customWidth="1"/>
    <col min="9" max="9" width="6.23046875" style="18" bestFit="1" customWidth="1"/>
    <col min="10" max="10" width="6.3046875" style="18" bestFit="1" customWidth="1"/>
    <col min="11" max="11" width="6.23046875" style="18" bestFit="1" customWidth="1"/>
    <col min="12" max="12" width="11.69140625" style="18" bestFit="1" customWidth="1"/>
    <col min="13" max="13" width="6" style="18" customWidth="1"/>
    <col min="14" max="14" width="6.07421875" style="18" bestFit="1" customWidth="1"/>
    <col min="15" max="15" width="11.84375" style="18" bestFit="1" customWidth="1"/>
    <col min="16" max="16384" width="9.23046875" style="18"/>
  </cols>
  <sheetData>
    <row r="1" spans="1:15" ht="21" x14ac:dyDescent="0.5">
      <c r="A1" s="4" t="s">
        <v>496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4" spans="1:15" x14ac:dyDescent="0.35">
      <c r="H4" s="30" t="s">
        <v>11</v>
      </c>
      <c r="I4" s="30"/>
      <c r="J4" s="30"/>
      <c r="K4" s="30"/>
      <c r="L4" s="30"/>
      <c r="M4" s="30"/>
      <c r="N4" s="30"/>
      <c r="O4" s="30"/>
    </row>
    <row r="5" spans="1:15" x14ac:dyDescent="0.35">
      <c r="A5" s="16" t="s">
        <v>0</v>
      </c>
      <c r="B5" s="16" t="s">
        <v>1</v>
      </c>
      <c r="C5" s="16" t="s">
        <v>2</v>
      </c>
      <c r="D5" s="16" t="s">
        <v>3</v>
      </c>
      <c r="E5" s="16" t="s">
        <v>270</v>
      </c>
      <c r="F5" s="16" t="s">
        <v>4</v>
      </c>
      <c r="G5" s="16" t="s">
        <v>5</v>
      </c>
      <c r="H5" s="17" t="s">
        <v>6</v>
      </c>
      <c r="I5" s="17" t="s">
        <v>7</v>
      </c>
      <c r="J5" s="17" t="s">
        <v>8</v>
      </c>
      <c r="K5" s="17" t="s">
        <v>9</v>
      </c>
      <c r="L5" s="17" t="s">
        <v>10</v>
      </c>
      <c r="M5" s="16" t="s">
        <v>13</v>
      </c>
      <c r="N5" s="16" t="s">
        <v>14</v>
      </c>
      <c r="O5" s="16" t="s">
        <v>15</v>
      </c>
    </row>
    <row r="6" spans="1:15" x14ac:dyDescent="0.35">
      <c r="A6" s="18" t="s">
        <v>441</v>
      </c>
      <c r="B6" s="18" t="s">
        <v>442</v>
      </c>
      <c r="C6" s="18" t="s">
        <v>27</v>
      </c>
      <c r="D6" s="18" t="s">
        <v>443</v>
      </c>
      <c r="E6" s="18" t="s">
        <v>175</v>
      </c>
      <c r="F6" s="18" t="s">
        <v>100</v>
      </c>
      <c r="G6" s="18" t="s">
        <v>444</v>
      </c>
      <c r="H6" s="18">
        <v>0</v>
      </c>
      <c r="I6" s="18">
        <v>411</v>
      </c>
      <c r="J6" s="18">
        <v>0</v>
      </c>
      <c r="K6" s="18">
        <v>0</v>
      </c>
      <c r="M6" s="18">
        <v>0</v>
      </c>
      <c r="N6" s="18">
        <v>0</v>
      </c>
    </row>
    <row r="7" spans="1:15" x14ac:dyDescent="0.35">
      <c r="B7" s="18" t="s">
        <v>445</v>
      </c>
      <c r="C7" s="18" t="s">
        <v>98</v>
      </c>
      <c r="D7" s="18" t="s">
        <v>446</v>
      </c>
      <c r="E7" s="18" t="s">
        <v>165</v>
      </c>
      <c r="F7" s="18" t="s">
        <v>49</v>
      </c>
      <c r="G7" s="18" t="s">
        <v>444</v>
      </c>
      <c r="H7" s="18">
        <v>0</v>
      </c>
      <c r="I7" s="18">
        <v>101</v>
      </c>
      <c r="J7" s="18">
        <v>0</v>
      </c>
      <c r="K7" s="18">
        <v>0</v>
      </c>
      <c r="M7" s="18">
        <v>0</v>
      </c>
      <c r="N7" s="18">
        <v>0</v>
      </c>
    </row>
    <row r="8" spans="1:15" x14ac:dyDescent="0.35">
      <c r="B8" s="18" t="s">
        <v>447</v>
      </c>
      <c r="C8" s="18" t="s">
        <v>448</v>
      </c>
      <c r="D8" s="18" t="s">
        <v>449</v>
      </c>
      <c r="E8" s="18" t="s">
        <v>165</v>
      </c>
      <c r="F8" s="18" t="s">
        <v>49</v>
      </c>
      <c r="G8" s="18" t="s">
        <v>450</v>
      </c>
      <c r="H8" s="18">
        <v>0</v>
      </c>
      <c r="I8" s="18">
        <v>0</v>
      </c>
      <c r="J8" s="18">
        <v>0</v>
      </c>
      <c r="K8" s="18">
        <v>545.70000000000005</v>
      </c>
      <c r="M8" s="18">
        <v>0</v>
      </c>
      <c r="N8" s="18">
        <v>0</v>
      </c>
    </row>
    <row r="9" spans="1:15" x14ac:dyDescent="0.35">
      <c r="B9" s="18" t="s">
        <v>451</v>
      </c>
      <c r="C9" s="18" t="s">
        <v>395</v>
      </c>
      <c r="D9" s="18" t="s">
        <v>452</v>
      </c>
      <c r="E9" s="18" t="s">
        <v>165</v>
      </c>
      <c r="F9" s="18" t="s">
        <v>49</v>
      </c>
      <c r="G9" s="18" t="s">
        <v>63</v>
      </c>
      <c r="H9" s="18">
        <v>0</v>
      </c>
      <c r="I9" s="18">
        <v>0</v>
      </c>
      <c r="J9" s="18">
        <v>364</v>
      </c>
      <c r="K9" s="18">
        <v>390</v>
      </c>
      <c r="M9" s="18">
        <v>0</v>
      </c>
      <c r="N9" s="18">
        <v>0</v>
      </c>
    </row>
    <row r="10" spans="1:15" x14ac:dyDescent="0.35">
      <c r="B10" s="18" t="s">
        <v>453</v>
      </c>
      <c r="C10" s="18" t="s">
        <v>454</v>
      </c>
      <c r="D10" s="18" t="s">
        <v>455</v>
      </c>
      <c r="E10" s="18" t="s">
        <v>165</v>
      </c>
      <c r="F10" s="18" t="s">
        <v>49</v>
      </c>
      <c r="G10" s="18" t="s">
        <v>63</v>
      </c>
      <c r="H10" s="18">
        <v>0</v>
      </c>
      <c r="I10" s="18">
        <v>0</v>
      </c>
      <c r="J10" s="18">
        <v>0</v>
      </c>
      <c r="K10" s="18">
        <v>286</v>
      </c>
      <c r="M10" s="18">
        <v>0</v>
      </c>
      <c r="N10" s="18">
        <v>0</v>
      </c>
    </row>
    <row r="11" spans="1:15" x14ac:dyDescent="0.35">
      <c r="B11" s="18" t="s">
        <v>456</v>
      </c>
      <c r="C11" s="18" t="s">
        <v>457</v>
      </c>
      <c r="D11" s="18" t="s">
        <v>458</v>
      </c>
      <c r="E11" s="18" t="s">
        <v>165</v>
      </c>
      <c r="F11" s="18" t="s">
        <v>49</v>
      </c>
      <c r="G11" s="18" t="s">
        <v>450</v>
      </c>
      <c r="H11" s="18">
        <v>0</v>
      </c>
      <c r="I11" s="18">
        <v>0</v>
      </c>
      <c r="J11" s="18">
        <v>0</v>
      </c>
      <c r="K11" s="18">
        <v>177</v>
      </c>
      <c r="M11" s="18">
        <v>0</v>
      </c>
      <c r="N11" s="18">
        <v>0</v>
      </c>
    </row>
    <row r="12" spans="1:15" x14ac:dyDescent="0.35">
      <c r="B12" s="18" t="s">
        <v>459</v>
      </c>
      <c r="C12" s="18" t="s">
        <v>27</v>
      </c>
      <c r="D12" s="18" t="s">
        <v>460</v>
      </c>
      <c r="E12" s="18" t="s">
        <v>175</v>
      </c>
      <c r="F12" s="18" t="s">
        <v>461</v>
      </c>
      <c r="G12" s="18" t="s">
        <v>462</v>
      </c>
      <c r="H12" s="18">
        <v>0</v>
      </c>
      <c r="I12" s="18">
        <v>0</v>
      </c>
      <c r="J12" s="18">
        <v>0</v>
      </c>
      <c r="K12" s="18">
        <v>0</v>
      </c>
      <c r="M12" s="18">
        <v>0</v>
      </c>
      <c r="N12" s="18">
        <v>135</v>
      </c>
    </row>
    <row r="13" spans="1:15" x14ac:dyDescent="0.35">
      <c r="B13" s="18" t="s">
        <v>463</v>
      </c>
      <c r="C13" s="18" t="s">
        <v>54</v>
      </c>
      <c r="D13" s="18" t="s">
        <v>464</v>
      </c>
      <c r="E13" s="18" t="s">
        <v>175</v>
      </c>
      <c r="F13" s="18" t="s">
        <v>468</v>
      </c>
      <c r="G13" s="18" t="s">
        <v>469</v>
      </c>
      <c r="H13" s="18">
        <v>0</v>
      </c>
      <c r="I13" s="18">
        <v>0</v>
      </c>
      <c r="J13" s="18">
        <v>0</v>
      </c>
      <c r="K13" s="18">
        <v>0</v>
      </c>
      <c r="M13" s="18">
        <v>0</v>
      </c>
      <c r="N13" s="18">
        <v>475.5</v>
      </c>
    </row>
    <row r="14" spans="1:15" x14ac:dyDescent="0.35">
      <c r="B14" s="18" t="s">
        <v>465</v>
      </c>
      <c r="C14" s="18" t="s">
        <v>466</v>
      </c>
      <c r="D14" s="18" t="s">
        <v>467</v>
      </c>
      <c r="E14" s="18" t="s">
        <v>175</v>
      </c>
      <c r="F14" s="18" t="s">
        <v>143</v>
      </c>
      <c r="G14" s="18" t="s">
        <v>470</v>
      </c>
      <c r="H14" s="18">
        <v>0</v>
      </c>
      <c r="I14" s="18">
        <v>0</v>
      </c>
      <c r="J14" s="18">
        <v>0</v>
      </c>
      <c r="K14" s="18">
        <v>0</v>
      </c>
      <c r="M14" s="18">
        <v>0</v>
      </c>
      <c r="N14" s="18">
        <v>753</v>
      </c>
    </row>
    <row r="15" spans="1:15" s="12" customFormat="1" x14ac:dyDescent="0.35">
      <c r="A15" s="16"/>
      <c r="B15" s="16"/>
      <c r="C15" s="16"/>
      <c r="D15" s="16"/>
      <c r="E15" s="16"/>
      <c r="F15" s="16"/>
      <c r="G15" s="16" t="s">
        <v>77</v>
      </c>
      <c r="H15" s="17">
        <f>SUM(H6:H14)</f>
        <v>0</v>
      </c>
      <c r="I15" s="17">
        <f t="shared" ref="I15:K15" si="0">SUM(I6:I14)</f>
        <v>512</v>
      </c>
      <c r="J15" s="17">
        <f t="shared" si="0"/>
        <v>364</v>
      </c>
      <c r="K15" s="17">
        <f t="shared" si="0"/>
        <v>1398.7</v>
      </c>
      <c r="L15" s="17">
        <f>I15+K15-H15-J15</f>
        <v>1546.7</v>
      </c>
      <c r="M15" s="16">
        <f>SUM(M6:M14)</f>
        <v>0</v>
      </c>
      <c r="N15" s="16">
        <f>SUM(N6:N14)</f>
        <v>1363.5</v>
      </c>
      <c r="O15" s="16">
        <f>N15-M15</f>
        <v>1363.5</v>
      </c>
    </row>
    <row r="16" spans="1:15" x14ac:dyDescent="0.35">
      <c r="A16" s="19" t="s">
        <v>471</v>
      </c>
      <c r="B16" s="19" t="s">
        <v>472</v>
      </c>
      <c r="C16" s="19" t="s">
        <v>54</v>
      </c>
      <c r="D16" s="19" t="s">
        <v>473</v>
      </c>
      <c r="E16" s="19" t="s">
        <v>165</v>
      </c>
      <c r="F16" s="19" t="s">
        <v>49</v>
      </c>
      <c r="G16" s="19" t="s">
        <v>119</v>
      </c>
      <c r="H16" s="18">
        <v>0</v>
      </c>
      <c r="I16" s="18">
        <v>114</v>
      </c>
      <c r="J16" s="18">
        <v>0</v>
      </c>
      <c r="K16" s="18">
        <v>0</v>
      </c>
      <c r="M16" s="18">
        <v>0</v>
      </c>
      <c r="N16" s="18">
        <v>0</v>
      </c>
    </row>
    <row r="17" spans="2:15" x14ac:dyDescent="0.35">
      <c r="B17" s="19" t="s">
        <v>474</v>
      </c>
      <c r="C17" s="19" t="s">
        <v>27</v>
      </c>
      <c r="D17" s="19" t="s">
        <v>475</v>
      </c>
      <c r="E17" s="19" t="s">
        <v>175</v>
      </c>
      <c r="F17" s="19" t="s">
        <v>38</v>
      </c>
      <c r="G17" s="19" t="s">
        <v>476</v>
      </c>
      <c r="H17" s="18">
        <v>0</v>
      </c>
      <c r="I17" s="18">
        <v>138</v>
      </c>
      <c r="J17" s="18">
        <v>0</v>
      </c>
      <c r="K17" s="18">
        <v>0</v>
      </c>
      <c r="M17" s="18">
        <v>0</v>
      </c>
      <c r="N17" s="18">
        <v>0</v>
      </c>
    </row>
    <row r="18" spans="2:15" x14ac:dyDescent="0.35">
      <c r="B18" s="19" t="s">
        <v>477</v>
      </c>
      <c r="C18" s="19" t="s">
        <v>478</v>
      </c>
      <c r="D18" s="19" t="s">
        <v>479</v>
      </c>
      <c r="E18" s="19" t="s">
        <v>165</v>
      </c>
      <c r="F18" s="19" t="s">
        <v>49</v>
      </c>
      <c r="G18" s="19" t="s">
        <v>480</v>
      </c>
      <c r="H18" s="18">
        <v>0</v>
      </c>
      <c r="I18" s="18">
        <v>1210</v>
      </c>
      <c r="J18" s="18">
        <v>0</v>
      </c>
      <c r="K18" s="18">
        <v>0</v>
      </c>
      <c r="M18" s="18">
        <v>0</v>
      </c>
      <c r="N18" s="18">
        <v>0</v>
      </c>
    </row>
    <row r="19" spans="2:15" x14ac:dyDescent="0.35">
      <c r="B19" s="19" t="s">
        <v>481</v>
      </c>
      <c r="C19" s="19" t="s">
        <v>27</v>
      </c>
      <c r="D19" s="19" t="s">
        <v>482</v>
      </c>
      <c r="E19" s="19" t="s">
        <v>175</v>
      </c>
      <c r="F19" s="19" t="s">
        <v>38</v>
      </c>
      <c r="G19" s="19" t="s">
        <v>52</v>
      </c>
      <c r="H19" s="18">
        <v>0</v>
      </c>
      <c r="I19" s="18">
        <v>0</v>
      </c>
      <c r="J19" s="18">
        <v>0</v>
      </c>
      <c r="K19" s="18">
        <v>1881</v>
      </c>
      <c r="M19" s="18">
        <v>0</v>
      </c>
      <c r="N19" s="18">
        <v>0</v>
      </c>
    </row>
    <row r="20" spans="2:15" x14ac:dyDescent="0.35">
      <c r="B20" s="19" t="s">
        <v>483</v>
      </c>
      <c r="C20" s="19" t="s">
        <v>484</v>
      </c>
      <c r="D20" s="19" t="s">
        <v>485</v>
      </c>
      <c r="E20" s="19" t="s">
        <v>165</v>
      </c>
      <c r="F20" s="19" t="s">
        <v>49</v>
      </c>
      <c r="G20" s="19" t="s">
        <v>486</v>
      </c>
      <c r="H20" s="18">
        <v>0</v>
      </c>
      <c r="I20" s="18">
        <v>0</v>
      </c>
      <c r="J20" s="18">
        <v>0</v>
      </c>
      <c r="K20" s="18">
        <v>393</v>
      </c>
      <c r="M20" s="18">
        <v>0</v>
      </c>
      <c r="N20" s="18">
        <v>0</v>
      </c>
    </row>
    <row r="21" spans="2:15" x14ac:dyDescent="0.35">
      <c r="B21" s="19" t="s">
        <v>487</v>
      </c>
      <c r="C21" s="19" t="s">
        <v>488</v>
      </c>
      <c r="D21" s="19" t="s">
        <v>489</v>
      </c>
      <c r="E21" s="19" t="s">
        <v>175</v>
      </c>
      <c r="F21" s="19" t="s">
        <v>38</v>
      </c>
      <c r="G21" s="19" t="s">
        <v>52</v>
      </c>
      <c r="H21" s="18">
        <v>0</v>
      </c>
      <c r="I21" s="18">
        <v>0</v>
      </c>
      <c r="J21" s="18">
        <v>0</v>
      </c>
      <c r="K21" s="18">
        <v>788</v>
      </c>
      <c r="M21" s="18">
        <v>0</v>
      </c>
      <c r="N21" s="18">
        <v>0</v>
      </c>
    </row>
    <row r="22" spans="2:15" x14ac:dyDescent="0.35">
      <c r="B22" s="19" t="s">
        <v>490</v>
      </c>
      <c r="C22" s="19" t="s">
        <v>23</v>
      </c>
      <c r="D22" s="19" t="s">
        <v>491</v>
      </c>
      <c r="E22" s="19" t="s">
        <v>175</v>
      </c>
      <c r="F22" s="19" t="s">
        <v>68</v>
      </c>
      <c r="G22" s="19" t="s">
        <v>38</v>
      </c>
      <c r="H22" s="18">
        <v>0</v>
      </c>
      <c r="I22" s="18">
        <v>0</v>
      </c>
      <c r="J22" s="18">
        <v>0</v>
      </c>
      <c r="K22" s="18">
        <v>0</v>
      </c>
      <c r="M22" s="18">
        <v>32</v>
      </c>
      <c r="N22" s="18">
        <v>0</v>
      </c>
    </row>
    <row r="23" spans="2:15" x14ac:dyDescent="0.35">
      <c r="B23" s="19" t="s">
        <v>492</v>
      </c>
      <c r="C23" s="19" t="s">
        <v>484</v>
      </c>
      <c r="D23" s="19" t="s">
        <v>493</v>
      </c>
      <c r="E23" s="19" t="s">
        <v>175</v>
      </c>
      <c r="F23" s="19" t="s">
        <v>38</v>
      </c>
      <c r="G23" s="19" t="s">
        <v>494</v>
      </c>
      <c r="H23" s="18">
        <v>0</v>
      </c>
      <c r="I23" s="18">
        <v>0</v>
      </c>
      <c r="J23" s="18">
        <v>0</v>
      </c>
      <c r="K23" s="18">
        <v>0</v>
      </c>
      <c r="M23" s="18">
        <v>0</v>
      </c>
      <c r="N23" s="18">
        <v>48</v>
      </c>
    </row>
    <row r="24" spans="2:15" x14ac:dyDescent="0.35">
      <c r="G24" s="16" t="s">
        <v>77</v>
      </c>
      <c r="H24" s="17">
        <f>SUM(H15:H23)</f>
        <v>0</v>
      </c>
      <c r="I24" s="17">
        <f>SUM(I16:I23)</f>
        <v>1462</v>
      </c>
      <c r="J24" s="17">
        <f>SUM(J16:J23)</f>
        <v>0</v>
      </c>
      <c r="K24" s="17">
        <f>SUM(K16:K23)</f>
        <v>3062</v>
      </c>
      <c r="L24" s="17">
        <f>I24+K24-H24-J24</f>
        <v>4524</v>
      </c>
      <c r="M24" s="16">
        <f>SUM(M16:M23)</f>
        <v>32</v>
      </c>
      <c r="N24" s="16">
        <f>SUM(N16:N23)</f>
        <v>48</v>
      </c>
      <c r="O24" s="16">
        <f>N24-M24</f>
        <v>16</v>
      </c>
    </row>
    <row r="25" spans="2:15" x14ac:dyDescent="0.35">
      <c r="G25" s="16" t="s">
        <v>440</v>
      </c>
      <c r="H25" s="17">
        <f>H24+H13+H10+H3</f>
        <v>0</v>
      </c>
      <c r="I25" s="17">
        <f>I15+I24</f>
        <v>1974</v>
      </c>
      <c r="J25" s="17">
        <f t="shared" ref="J25:K25" si="1">J15+J24</f>
        <v>364</v>
      </c>
      <c r="K25" s="17">
        <f t="shared" si="1"/>
        <v>4460.7</v>
      </c>
      <c r="L25" s="17">
        <f>I25+K25-H25-J25</f>
        <v>6070.7</v>
      </c>
      <c r="M25" s="16">
        <f>M15+M24</f>
        <v>32</v>
      </c>
      <c r="N25" s="16">
        <f>N15+N24</f>
        <v>1411.5</v>
      </c>
      <c r="O25" s="16">
        <f>N25-M25</f>
        <v>1379.5</v>
      </c>
    </row>
  </sheetData>
  <mergeCells count="1">
    <mergeCell ref="H4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6"/>
  <sheetViews>
    <sheetView zoomScale="90" zoomScaleNormal="90" workbookViewId="0">
      <pane ySplit="5" topLeftCell="A36" activePane="bottomLeft" state="frozen"/>
      <selection activeCell="E1" sqref="E1"/>
      <selection pane="bottomLeft" activeCell="G65" sqref="G65:O65"/>
    </sheetView>
  </sheetViews>
  <sheetFormatPr defaultColWidth="9.23046875" defaultRowHeight="14" x14ac:dyDescent="0.3"/>
  <cols>
    <col min="1" max="1" width="6.3046875" style="12" bestFit="1" customWidth="1"/>
    <col min="2" max="2" width="15.69140625" style="12" bestFit="1" customWidth="1"/>
    <col min="3" max="3" width="16.07421875" style="12" bestFit="1" customWidth="1"/>
    <col min="4" max="4" width="22.84375" style="12" bestFit="1" customWidth="1"/>
    <col min="5" max="5" width="16.23046875" style="12" bestFit="1" customWidth="1"/>
    <col min="6" max="6" width="16.3046875" style="12" bestFit="1" customWidth="1"/>
    <col min="7" max="7" width="21.765625" style="12" bestFit="1" customWidth="1"/>
    <col min="8" max="8" width="6.07421875" style="12" bestFit="1" customWidth="1"/>
    <col min="9" max="9" width="6.4609375" style="12" bestFit="1" customWidth="1"/>
    <col min="10" max="10" width="6.53515625" style="12" bestFit="1" customWidth="1"/>
    <col min="11" max="11" width="6.4609375" style="12" bestFit="1" customWidth="1"/>
    <col min="12" max="12" width="12.07421875" style="12" bestFit="1" customWidth="1"/>
    <col min="13" max="14" width="6.3046875" style="12" bestFit="1" customWidth="1"/>
    <col min="15" max="15" width="12.3046875" style="12" bestFit="1" customWidth="1"/>
    <col min="16" max="16384" width="9.23046875" style="12"/>
  </cols>
  <sheetData>
    <row r="1" spans="1:15" s="15" customFormat="1" ht="18.5" x14ac:dyDescent="0.45">
      <c r="A1" s="31" t="s">
        <v>267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5" s="15" customFormat="1" ht="14.5" x14ac:dyDescent="0.35"/>
    <row r="3" spans="1:15" s="15" customFormat="1" ht="14.5" x14ac:dyDescent="0.35"/>
    <row r="4" spans="1:15" s="15" customFormat="1" ht="14.5" x14ac:dyDescent="0.35">
      <c r="H4" s="30" t="s">
        <v>11</v>
      </c>
      <c r="I4" s="30"/>
      <c r="J4" s="30"/>
      <c r="K4" s="30"/>
      <c r="L4" s="30"/>
      <c r="M4" s="30"/>
      <c r="N4" s="30"/>
      <c r="O4" s="30"/>
    </row>
    <row r="5" spans="1:15" s="15" customFormat="1" ht="14.5" x14ac:dyDescent="0.35">
      <c r="A5" s="16" t="s">
        <v>0</v>
      </c>
      <c r="B5" s="16" t="s">
        <v>1</v>
      </c>
      <c r="C5" s="16" t="s">
        <v>2</v>
      </c>
      <c r="D5" s="16" t="s">
        <v>3</v>
      </c>
      <c r="E5" s="16" t="s">
        <v>270</v>
      </c>
      <c r="F5" s="16" t="s">
        <v>4</v>
      </c>
      <c r="G5" s="16" t="s">
        <v>5</v>
      </c>
      <c r="H5" s="17" t="s">
        <v>6</v>
      </c>
      <c r="I5" s="17" t="s">
        <v>7</v>
      </c>
      <c r="J5" s="17" t="s">
        <v>8</v>
      </c>
      <c r="K5" s="17" t="s">
        <v>9</v>
      </c>
      <c r="L5" s="17" t="s">
        <v>10</v>
      </c>
      <c r="M5" s="16" t="s">
        <v>13</v>
      </c>
      <c r="N5" s="16" t="s">
        <v>14</v>
      </c>
      <c r="O5" s="16" t="s">
        <v>15</v>
      </c>
    </row>
    <row r="6" spans="1:15" x14ac:dyDescent="0.3">
      <c r="A6" s="12">
        <v>1</v>
      </c>
      <c r="B6" s="12" t="s">
        <v>268</v>
      </c>
      <c r="C6" s="12" t="s">
        <v>55</v>
      </c>
      <c r="D6" s="12" t="s">
        <v>269</v>
      </c>
      <c r="E6" s="12" t="s">
        <v>200</v>
      </c>
      <c r="F6" s="12" t="s">
        <v>119</v>
      </c>
      <c r="G6" s="12" t="s">
        <v>119</v>
      </c>
      <c r="H6" s="12">
        <v>0</v>
      </c>
      <c r="I6" s="12">
        <v>47.3</v>
      </c>
      <c r="J6" s="12">
        <v>0</v>
      </c>
      <c r="K6" s="12">
        <v>0</v>
      </c>
      <c r="M6" s="12">
        <v>0</v>
      </c>
      <c r="N6" s="12">
        <v>0</v>
      </c>
    </row>
    <row r="7" spans="1:15" x14ac:dyDescent="0.3">
      <c r="B7" s="12" t="s">
        <v>271</v>
      </c>
      <c r="C7" s="12" t="s">
        <v>196</v>
      </c>
      <c r="D7" s="12" t="s">
        <v>272</v>
      </c>
      <c r="E7" s="12" t="s">
        <v>200</v>
      </c>
      <c r="F7" s="12" t="s">
        <v>119</v>
      </c>
      <c r="G7" s="12" t="s">
        <v>119</v>
      </c>
      <c r="H7" s="12">
        <v>0</v>
      </c>
      <c r="I7" s="12">
        <v>42</v>
      </c>
      <c r="J7" s="12">
        <v>0</v>
      </c>
      <c r="K7" s="12">
        <v>0</v>
      </c>
      <c r="M7" s="12">
        <v>0</v>
      </c>
      <c r="N7" s="12">
        <v>0</v>
      </c>
    </row>
    <row r="8" spans="1:15" x14ac:dyDescent="0.3">
      <c r="B8" s="12" t="s">
        <v>273</v>
      </c>
      <c r="C8" s="12" t="s">
        <v>54</v>
      </c>
      <c r="D8" s="12" t="s">
        <v>274</v>
      </c>
      <c r="E8" s="12" t="s">
        <v>200</v>
      </c>
      <c r="F8" s="12" t="s">
        <v>119</v>
      </c>
      <c r="G8" s="12" t="s">
        <v>119</v>
      </c>
      <c r="H8" s="12">
        <v>0</v>
      </c>
      <c r="I8" s="12">
        <v>2490</v>
      </c>
      <c r="J8" s="12">
        <v>0</v>
      </c>
      <c r="K8" s="12">
        <v>0</v>
      </c>
      <c r="M8" s="12">
        <v>0</v>
      </c>
      <c r="N8" s="12">
        <v>0</v>
      </c>
    </row>
    <row r="9" spans="1:15" x14ac:dyDescent="0.3">
      <c r="B9" s="12" t="s">
        <v>275</v>
      </c>
      <c r="C9" s="12" t="s">
        <v>54</v>
      </c>
      <c r="D9" s="12" t="s">
        <v>276</v>
      </c>
      <c r="E9" s="12" t="s">
        <v>200</v>
      </c>
      <c r="F9" s="12" t="s">
        <v>119</v>
      </c>
      <c r="G9" s="12" t="s">
        <v>119</v>
      </c>
      <c r="H9" s="12">
        <v>0</v>
      </c>
      <c r="I9" s="12">
        <v>105</v>
      </c>
      <c r="J9" s="12">
        <v>0</v>
      </c>
      <c r="K9" s="12">
        <v>0</v>
      </c>
      <c r="M9" s="12">
        <v>0</v>
      </c>
      <c r="N9" s="12">
        <v>0</v>
      </c>
    </row>
    <row r="10" spans="1:15" x14ac:dyDescent="0.3">
      <c r="B10" s="12" t="s">
        <v>277</v>
      </c>
      <c r="C10" s="12" t="s">
        <v>278</v>
      </c>
      <c r="D10" s="12" t="s">
        <v>279</v>
      </c>
      <c r="E10" s="12" t="s">
        <v>175</v>
      </c>
      <c r="F10" s="12" t="s">
        <v>426</v>
      </c>
      <c r="G10" s="12" t="s">
        <v>280</v>
      </c>
      <c r="H10" s="12">
        <v>0</v>
      </c>
      <c r="I10" s="12">
        <v>114</v>
      </c>
      <c r="J10" s="12">
        <v>0</v>
      </c>
      <c r="K10" s="12">
        <v>0</v>
      </c>
      <c r="M10" s="12">
        <v>0</v>
      </c>
      <c r="N10" s="12">
        <v>0</v>
      </c>
    </row>
    <row r="11" spans="1:15" x14ac:dyDescent="0.3">
      <c r="B11" s="12" t="s">
        <v>281</v>
      </c>
      <c r="C11" s="12" t="s">
        <v>27</v>
      </c>
      <c r="D11" s="12" t="s">
        <v>282</v>
      </c>
      <c r="E11" s="12" t="s">
        <v>175</v>
      </c>
      <c r="F11" s="12" t="s">
        <v>101</v>
      </c>
      <c r="G11" s="12" t="s">
        <v>100</v>
      </c>
      <c r="H11" s="12">
        <v>16.5</v>
      </c>
      <c r="I11" s="12">
        <v>0</v>
      </c>
      <c r="J11" s="12">
        <v>0</v>
      </c>
      <c r="K11" s="12">
        <v>0</v>
      </c>
      <c r="M11" s="12">
        <v>0</v>
      </c>
      <c r="N11" s="12">
        <v>0</v>
      </c>
    </row>
    <row r="12" spans="1:15" x14ac:dyDescent="0.3">
      <c r="B12" s="12" t="s">
        <v>283</v>
      </c>
      <c r="C12" s="12" t="s">
        <v>233</v>
      </c>
      <c r="D12" s="12" t="s">
        <v>284</v>
      </c>
      <c r="E12" s="12" t="s">
        <v>200</v>
      </c>
      <c r="F12" s="12" t="s">
        <v>119</v>
      </c>
      <c r="G12" s="12" t="s">
        <v>119</v>
      </c>
      <c r="H12" s="12">
        <v>0</v>
      </c>
      <c r="I12" s="12">
        <v>331.2</v>
      </c>
      <c r="J12" s="12">
        <v>0</v>
      </c>
      <c r="K12" s="12">
        <v>0</v>
      </c>
      <c r="M12" s="12">
        <v>0</v>
      </c>
      <c r="N12" s="12">
        <v>0</v>
      </c>
    </row>
    <row r="13" spans="1:15" x14ac:dyDescent="0.3">
      <c r="B13" s="12" t="s">
        <v>285</v>
      </c>
      <c r="C13" s="12" t="s">
        <v>27</v>
      </c>
      <c r="D13" s="12" t="s">
        <v>286</v>
      </c>
      <c r="E13" s="12" t="s">
        <v>175</v>
      </c>
      <c r="F13" s="12" t="s">
        <v>100</v>
      </c>
      <c r="G13" s="12" t="s">
        <v>43</v>
      </c>
      <c r="H13" s="12">
        <v>0</v>
      </c>
      <c r="I13" s="12">
        <v>56</v>
      </c>
      <c r="J13" s="12">
        <v>0</v>
      </c>
      <c r="K13" s="12">
        <v>0</v>
      </c>
      <c r="M13" s="12">
        <v>0</v>
      </c>
      <c r="N13" s="12">
        <v>0</v>
      </c>
    </row>
    <row r="14" spans="1:15" x14ac:dyDescent="0.3">
      <c r="B14" s="12" t="s">
        <v>287</v>
      </c>
      <c r="C14" s="12" t="s">
        <v>288</v>
      </c>
      <c r="D14" s="12" t="s">
        <v>289</v>
      </c>
      <c r="E14" s="12" t="s">
        <v>175</v>
      </c>
      <c r="F14" s="12" t="s">
        <v>100</v>
      </c>
      <c r="G14" s="12" t="s">
        <v>427</v>
      </c>
      <c r="H14" s="12">
        <v>0</v>
      </c>
      <c r="I14" s="12">
        <v>1683</v>
      </c>
      <c r="J14" s="12">
        <v>0</v>
      </c>
      <c r="K14" s="12">
        <v>0</v>
      </c>
      <c r="M14" s="12">
        <v>0</v>
      </c>
      <c r="N14" s="12">
        <v>0</v>
      </c>
    </row>
    <row r="15" spans="1:15" x14ac:dyDescent="0.3">
      <c r="B15" s="12" t="s">
        <v>290</v>
      </c>
      <c r="C15" s="12" t="s">
        <v>291</v>
      </c>
      <c r="D15" s="12" t="s">
        <v>292</v>
      </c>
      <c r="E15" s="12" t="s">
        <v>200</v>
      </c>
      <c r="F15" s="12" t="s">
        <v>293</v>
      </c>
      <c r="G15" s="12" t="s">
        <v>293</v>
      </c>
      <c r="H15" s="12">
        <v>12</v>
      </c>
      <c r="I15" s="12">
        <v>16.2</v>
      </c>
      <c r="J15" s="12">
        <v>0</v>
      </c>
      <c r="K15" s="12">
        <v>0</v>
      </c>
      <c r="M15" s="12">
        <v>0</v>
      </c>
      <c r="N15" s="12">
        <v>0</v>
      </c>
    </row>
    <row r="16" spans="1:15" x14ac:dyDescent="0.3">
      <c r="B16" s="12" t="s">
        <v>294</v>
      </c>
      <c r="C16" s="12" t="s">
        <v>295</v>
      </c>
      <c r="D16" s="12" t="s">
        <v>296</v>
      </c>
      <c r="E16" s="12" t="s">
        <v>200</v>
      </c>
      <c r="F16" s="12" t="s">
        <v>119</v>
      </c>
      <c r="G16" s="12" t="s">
        <v>119</v>
      </c>
      <c r="H16" s="12">
        <v>0</v>
      </c>
      <c r="I16" s="12">
        <v>214</v>
      </c>
      <c r="J16" s="12">
        <v>0</v>
      </c>
      <c r="K16" s="12">
        <v>0</v>
      </c>
      <c r="M16" s="12">
        <v>0</v>
      </c>
      <c r="N16" s="12">
        <v>0</v>
      </c>
    </row>
    <row r="17" spans="2:14" x14ac:dyDescent="0.3">
      <c r="B17" s="12" t="s">
        <v>297</v>
      </c>
      <c r="C17" s="12" t="s">
        <v>298</v>
      </c>
      <c r="D17" s="12" t="s">
        <v>299</v>
      </c>
      <c r="E17" s="12" t="s">
        <v>200</v>
      </c>
      <c r="F17" s="12" t="s">
        <v>119</v>
      </c>
      <c r="G17" s="12" t="s">
        <v>119</v>
      </c>
      <c r="H17" s="12">
        <v>0</v>
      </c>
      <c r="I17" s="12">
        <v>159</v>
      </c>
      <c r="J17" s="12">
        <v>0</v>
      </c>
      <c r="K17" s="12">
        <v>0</v>
      </c>
      <c r="M17" s="12">
        <v>0</v>
      </c>
      <c r="N17" s="12">
        <v>0</v>
      </c>
    </row>
    <row r="18" spans="2:14" x14ac:dyDescent="0.3">
      <c r="B18" s="12" t="s">
        <v>300</v>
      </c>
      <c r="C18" s="12" t="s">
        <v>128</v>
      </c>
      <c r="D18" s="12" t="s">
        <v>301</v>
      </c>
      <c r="E18" s="12" t="s">
        <v>244</v>
      </c>
      <c r="F18" s="12" t="s">
        <v>36</v>
      </c>
      <c r="G18" s="12" t="s">
        <v>119</v>
      </c>
      <c r="H18" s="12">
        <v>0</v>
      </c>
      <c r="I18" s="12">
        <v>155</v>
      </c>
      <c r="J18" s="12">
        <v>0</v>
      </c>
      <c r="K18" s="12">
        <v>0</v>
      </c>
      <c r="M18" s="12">
        <v>0</v>
      </c>
      <c r="N18" s="12">
        <v>0</v>
      </c>
    </row>
    <row r="19" spans="2:14" x14ac:dyDescent="0.3">
      <c r="B19" s="12" t="s">
        <v>302</v>
      </c>
      <c r="C19" s="12" t="s">
        <v>27</v>
      </c>
      <c r="D19" s="12" t="s">
        <v>303</v>
      </c>
      <c r="E19" s="12" t="s">
        <v>175</v>
      </c>
      <c r="F19" s="12" t="s">
        <v>100</v>
      </c>
      <c r="G19" s="12" t="s">
        <v>304</v>
      </c>
      <c r="H19" s="12">
        <v>0</v>
      </c>
      <c r="I19" s="12">
        <v>206</v>
      </c>
      <c r="J19" s="12">
        <v>0</v>
      </c>
      <c r="K19" s="12">
        <v>0</v>
      </c>
      <c r="M19" s="12">
        <v>0</v>
      </c>
      <c r="N19" s="12">
        <v>0</v>
      </c>
    </row>
    <row r="20" spans="2:14" x14ac:dyDescent="0.3">
      <c r="B20" s="12" t="s">
        <v>305</v>
      </c>
      <c r="C20" s="12" t="s">
        <v>27</v>
      </c>
      <c r="D20" s="12" t="s">
        <v>306</v>
      </c>
      <c r="E20" s="12" t="s">
        <v>175</v>
      </c>
      <c r="F20" s="12" t="s">
        <v>315</v>
      </c>
      <c r="G20" s="12" t="s">
        <v>307</v>
      </c>
      <c r="H20" s="12">
        <v>0</v>
      </c>
      <c r="I20" s="12">
        <v>344</v>
      </c>
      <c r="J20" s="12">
        <v>0</v>
      </c>
      <c r="K20" s="12">
        <v>0</v>
      </c>
      <c r="M20" s="12">
        <v>0</v>
      </c>
      <c r="N20" s="12">
        <v>0</v>
      </c>
    </row>
    <row r="21" spans="2:14" x14ac:dyDescent="0.3">
      <c r="B21" s="12" t="s">
        <v>308</v>
      </c>
      <c r="C21" s="12" t="s">
        <v>27</v>
      </c>
      <c r="D21" s="12" t="s">
        <v>309</v>
      </c>
      <c r="E21" s="12" t="s">
        <v>175</v>
      </c>
      <c r="F21" s="12" t="s">
        <v>100</v>
      </c>
      <c r="G21" s="12" t="s">
        <v>316</v>
      </c>
      <c r="H21" s="12">
        <v>0</v>
      </c>
      <c r="I21" s="12">
        <v>684</v>
      </c>
      <c r="J21" s="12">
        <v>0</v>
      </c>
      <c r="K21" s="12">
        <v>0</v>
      </c>
      <c r="M21" s="12">
        <v>0</v>
      </c>
      <c r="N21" s="12">
        <v>0</v>
      </c>
    </row>
    <row r="22" spans="2:14" x14ac:dyDescent="0.3">
      <c r="B22" s="12" t="s">
        <v>310</v>
      </c>
      <c r="C22" s="12" t="s">
        <v>27</v>
      </c>
      <c r="D22" s="12" t="s">
        <v>311</v>
      </c>
      <c r="E22" s="12" t="s">
        <v>175</v>
      </c>
      <c r="F22" s="12" t="s">
        <v>38</v>
      </c>
      <c r="G22" s="12" t="s">
        <v>307</v>
      </c>
      <c r="H22" s="12">
        <v>0</v>
      </c>
      <c r="I22" s="12">
        <v>103</v>
      </c>
      <c r="J22" s="12">
        <v>0</v>
      </c>
      <c r="K22" s="12">
        <v>0</v>
      </c>
      <c r="M22" s="12">
        <v>0</v>
      </c>
      <c r="N22" s="12">
        <v>0</v>
      </c>
    </row>
    <row r="23" spans="2:14" x14ac:dyDescent="0.3">
      <c r="B23" s="12" t="s">
        <v>312</v>
      </c>
      <c r="C23" s="12" t="s">
        <v>313</v>
      </c>
      <c r="D23" s="12" t="s">
        <v>314</v>
      </c>
      <c r="E23" s="12" t="s">
        <v>200</v>
      </c>
      <c r="F23" s="12" t="s">
        <v>119</v>
      </c>
      <c r="G23" s="12" t="s">
        <v>119</v>
      </c>
      <c r="H23" s="12">
        <v>0</v>
      </c>
      <c r="I23" s="12">
        <v>53.5</v>
      </c>
      <c r="J23" s="12">
        <v>0</v>
      </c>
      <c r="K23" s="12">
        <v>0</v>
      </c>
      <c r="M23" s="12">
        <v>0</v>
      </c>
      <c r="N23" s="12">
        <v>0</v>
      </c>
    </row>
    <row r="24" spans="2:14" x14ac:dyDescent="0.3">
      <c r="B24" s="12" t="s">
        <v>317</v>
      </c>
      <c r="C24" s="12" t="s">
        <v>27</v>
      </c>
      <c r="D24" s="12" t="s">
        <v>428</v>
      </c>
      <c r="E24" s="12" t="s">
        <v>175</v>
      </c>
      <c r="F24" s="12" t="s">
        <v>38</v>
      </c>
      <c r="G24" s="12" t="s">
        <v>429</v>
      </c>
      <c r="H24" s="12">
        <v>0</v>
      </c>
      <c r="I24" s="12">
        <v>0</v>
      </c>
      <c r="J24" s="12">
        <v>0</v>
      </c>
      <c r="K24" s="12">
        <v>463</v>
      </c>
      <c r="M24" s="12">
        <v>0</v>
      </c>
      <c r="N24" s="12">
        <v>0</v>
      </c>
    </row>
    <row r="25" spans="2:14" x14ac:dyDescent="0.3">
      <c r="B25" s="12" t="s">
        <v>318</v>
      </c>
      <c r="C25" s="12" t="s">
        <v>313</v>
      </c>
      <c r="D25" s="12" t="s">
        <v>319</v>
      </c>
      <c r="E25" s="12" t="s">
        <v>175</v>
      </c>
      <c r="F25" s="12" t="s">
        <v>63</v>
      </c>
      <c r="G25" s="12" t="s">
        <v>320</v>
      </c>
      <c r="H25" s="12">
        <v>0</v>
      </c>
      <c r="I25" s="12">
        <v>0</v>
      </c>
      <c r="J25" s="12">
        <v>53</v>
      </c>
      <c r="K25" s="12">
        <v>0</v>
      </c>
      <c r="M25" s="12">
        <v>0</v>
      </c>
      <c r="N25" s="12">
        <v>0</v>
      </c>
    </row>
    <row r="26" spans="2:14" x14ac:dyDescent="0.3">
      <c r="B26" s="12" t="s">
        <v>321</v>
      </c>
      <c r="C26" s="12" t="s">
        <v>295</v>
      </c>
      <c r="D26" s="12" t="s">
        <v>322</v>
      </c>
      <c r="E26" s="12" t="s">
        <v>175</v>
      </c>
      <c r="F26" s="12" t="s">
        <v>100</v>
      </c>
      <c r="G26" s="12" t="s">
        <v>330</v>
      </c>
      <c r="H26" s="12">
        <v>0</v>
      </c>
      <c r="I26" s="12">
        <v>0</v>
      </c>
      <c r="J26" s="12">
        <v>0</v>
      </c>
      <c r="K26" s="12">
        <v>140</v>
      </c>
      <c r="M26" s="12">
        <v>0</v>
      </c>
      <c r="N26" s="12">
        <v>0</v>
      </c>
    </row>
    <row r="27" spans="2:14" x14ac:dyDescent="0.3">
      <c r="B27" s="12" t="s">
        <v>323</v>
      </c>
      <c r="C27" s="12" t="s">
        <v>324</v>
      </c>
      <c r="D27" s="12" t="s">
        <v>325</v>
      </c>
      <c r="E27" s="12" t="s">
        <v>175</v>
      </c>
      <c r="F27" s="12" t="s">
        <v>37</v>
      </c>
      <c r="G27" s="12" t="s">
        <v>331</v>
      </c>
      <c r="H27" s="12">
        <v>0</v>
      </c>
      <c r="I27" s="12">
        <v>0</v>
      </c>
      <c r="J27" s="12">
        <v>0</v>
      </c>
      <c r="K27" s="12">
        <v>263.3</v>
      </c>
      <c r="M27" s="12">
        <v>0</v>
      </c>
      <c r="N27" s="12">
        <v>0</v>
      </c>
    </row>
    <row r="28" spans="2:14" x14ac:dyDescent="0.3">
      <c r="B28" s="12" t="s">
        <v>326</v>
      </c>
      <c r="C28" s="12" t="s">
        <v>327</v>
      </c>
      <c r="D28" s="12" t="s">
        <v>328</v>
      </c>
      <c r="E28" s="12" t="s">
        <v>244</v>
      </c>
      <c r="F28" s="12" t="s">
        <v>36</v>
      </c>
      <c r="G28" s="12" t="s">
        <v>329</v>
      </c>
      <c r="H28" s="12">
        <v>0</v>
      </c>
      <c r="I28" s="12">
        <v>0</v>
      </c>
      <c r="J28" s="12">
        <v>0</v>
      </c>
      <c r="K28" s="12">
        <v>2642</v>
      </c>
      <c r="M28" s="12">
        <v>0</v>
      </c>
      <c r="N28" s="12">
        <v>0</v>
      </c>
    </row>
    <row r="29" spans="2:14" x14ac:dyDescent="0.3">
      <c r="B29" s="12" t="s">
        <v>332</v>
      </c>
      <c r="C29" s="12" t="s">
        <v>333</v>
      </c>
      <c r="D29" s="12" t="s">
        <v>334</v>
      </c>
      <c r="E29" s="12" t="s">
        <v>175</v>
      </c>
      <c r="F29" s="12" t="s">
        <v>335</v>
      </c>
      <c r="G29" s="12" t="s">
        <v>75</v>
      </c>
      <c r="H29" s="12">
        <v>0</v>
      </c>
      <c r="I29" s="12">
        <v>0</v>
      </c>
      <c r="J29" s="12">
        <v>0</v>
      </c>
      <c r="K29" s="12">
        <v>0</v>
      </c>
      <c r="M29" s="12">
        <v>72</v>
      </c>
      <c r="N29" s="12">
        <v>0</v>
      </c>
    </row>
    <row r="30" spans="2:14" x14ac:dyDescent="0.3">
      <c r="B30" s="12" t="s">
        <v>336</v>
      </c>
      <c r="C30" s="12" t="s">
        <v>25</v>
      </c>
      <c r="D30" s="12" t="s">
        <v>337</v>
      </c>
      <c r="E30" s="12" t="s">
        <v>175</v>
      </c>
      <c r="F30" s="12" t="s">
        <v>338</v>
      </c>
      <c r="G30" s="12" t="s">
        <v>100</v>
      </c>
      <c r="H30" s="12">
        <v>0</v>
      </c>
      <c r="I30" s="12">
        <v>0</v>
      </c>
      <c r="J30" s="12">
        <v>0</v>
      </c>
      <c r="K30" s="12">
        <v>0</v>
      </c>
      <c r="M30" s="12">
        <v>40.6</v>
      </c>
      <c r="N30" s="12">
        <v>0</v>
      </c>
    </row>
    <row r="31" spans="2:14" x14ac:dyDescent="0.3">
      <c r="B31" s="12" t="s">
        <v>339</v>
      </c>
      <c r="C31" s="12" t="s">
        <v>54</v>
      </c>
      <c r="D31" s="12" t="s">
        <v>340</v>
      </c>
      <c r="E31" s="12" t="s">
        <v>175</v>
      </c>
      <c r="F31" s="12" t="s">
        <v>37</v>
      </c>
      <c r="G31" s="12" t="s">
        <v>341</v>
      </c>
      <c r="H31" s="12">
        <v>0</v>
      </c>
      <c r="I31" s="12">
        <v>0</v>
      </c>
      <c r="J31" s="12">
        <v>0</v>
      </c>
      <c r="K31" s="12">
        <v>0</v>
      </c>
      <c r="M31" s="12">
        <v>0</v>
      </c>
      <c r="N31" s="12">
        <v>528</v>
      </c>
    </row>
    <row r="32" spans="2:14" x14ac:dyDescent="0.3">
      <c r="B32" s="12" t="s">
        <v>342</v>
      </c>
      <c r="C32" s="12" t="s">
        <v>343</v>
      </c>
      <c r="D32" s="12" t="s">
        <v>344</v>
      </c>
      <c r="E32" s="12" t="s">
        <v>244</v>
      </c>
      <c r="F32" s="12" t="s">
        <v>36</v>
      </c>
      <c r="G32" s="12" t="s">
        <v>345</v>
      </c>
      <c r="H32" s="12">
        <v>0</v>
      </c>
      <c r="I32" s="12">
        <v>0</v>
      </c>
      <c r="J32" s="12">
        <v>0</v>
      </c>
      <c r="K32" s="12">
        <v>0</v>
      </c>
      <c r="M32" s="12">
        <v>0</v>
      </c>
      <c r="N32" s="12">
        <v>2611</v>
      </c>
    </row>
    <row r="33" spans="1:15" x14ac:dyDescent="0.3">
      <c r="B33" s="12" t="s">
        <v>346</v>
      </c>
      <c r="C33" s="12" t="s">
        <v>295</v>
      </c>
      <c r="D33" s="12" t="s">
        <v>347</v>
      </c>
      <c r="E33" s="12" t="s">
        <v>175</v>
      </c>
      <c r="F33" s="12" t="s">
        <v>348</v>
      </c>
      <c r="G33" s="12" t="s">
        <v>100</v>
      </c>
      <c r="H33" s="12">
        <v>0</v>
      </c>
      <c r="I33" s="12">
        <v>0</v>
      </c>
      <c r="J33" s="12">
        <v>0</v>
      </c>
      <c r="K33" s="12">
        <v>0</v>
      </c>
      <c r="M33" s="12">
        <v>131.6</v>
      </c>
      <c r="N33" s="12">
        <v>0</v>
      </c>
    </row>
    <row r="34" spans="1:15" x14ac:dyDescent="0.3">
      <c r="B34" s="12" t="s">
        <v>349</v>
      </c>
      <c r="C34" s="12" t="s">
        <v>350</v>
      </c>
      <c r="D34" s="12" t="s">
        <v>351</v>
      </c>
      <c r="E34" s="12" t="s">
        <v>175</v>
      </c>
      <c r="F34" s="12" t="s">
        <v>426</v>
      </c>
      <c r="G34" s="12" t="s">
        <v>352</v>
      </c>
      <c r="H34" s="12">
        <v>0</v>
      </c>
      <c r="I34" s="12">
        <v>0</v>
      </c>
      <c r="J34" s="12">
        <v>0</v>
      </c>
      <c r="K34" s="12">
        <v>0</v>
      </c>
      <c r="M34" s="12">
        <v>0</v>
      </c>
      <c r="N34" s="12">
        <v>168.5</v>
      </c>
    </row>
    <row r="35" spans="1:15" x14ac:dyDescent="0.3">
      <c r="B35" s="12" t="s">
        <v>353</v>
      </c>
      <c r="C35" s="12" t="s">
        <v>54</v>
      </c>
      <c r="D35" s="12" t="s">
        <v>354</v>
      </c>
      <c r="E35" s="12" t="s">
        <v>175</v>
      </c>
      <c r="F35" s="12" t="s">
        <v>365</v>
      </c>
      <c r="G35" s="12" t="s">
        <v>315</v>
      </c>
      <c r="H35" s="12">
        <v>0</v>
      </c>
      <c r="I35" s="12">
        <v>0</v>
      </c>
      <c r="J35" s="12">
        <v>0</v>
      </c>
      <c r="K35" s="12">
        <v>0</v>
      </c>
      <c r="M35" s="12">
        <v>158.22999999999999</v>
      </c>
      <c r="N35" s="12">
        <v>0</v>
      </c>
    </row>
    <row r="36" spans="1:15" x14ac:dyDescent="0.3">
      <c r="B36" s="12" t="s">
        <v>355</v>
      </c>
      <c r="C36" s="12" t="s">
        <v>54</v>
      </c>
      <c r="D36" s="12" t="s">
        <v>356</v>
      </c>
      <c r="E36" s="12" t="s">
        <v>175</v>
      </c>
      <c r="F36" s="12" t="s">
        <v>38</v>
      </c>
      <c r="G36" s="12" t="s">
        <v>357</v>
      </c>
      <c r="H36" s="12">
        <v>0</v>
      </c>
      <c r="I36" s="12">
        <v>0</v>
      </c>
      <c r="J36" s="12">
        <v>0</v>
      </c>
      <c r="K36" s="12">
        <v>0</v>
      </c>
      <c r="M36" s="12">
        <v>0</v>
      </c>
      <c r="N36" s="12">
        <v>20</v>
      </c>
    </row>
    <row r="37" spans="1:15" x14ac:dyDescent="0.3">
      <c r="B37" s="12" t="s">
        <v>358</v>
      </c>
      <c r="C37" s="12" t="s">
        <v>54</v>
      </c>
      <c r="D37" s="12" t="s">
        <v>359</v>
      </c>
      <c r="E37" s="12" t="s">
        <v>175</v>
      </c>
      <c r="F37" s="12" t="s">
        <v>37</v>
      </c>
      <c r="G37" s="12" t="s">
        <v>341</v>
      </c>
      <c r="H37" s="12">
        <v>0</v>
      </c>
      <c r="I37" s="12">
        <v>0</v>
      </c>
      <c r="J37" s="12">
        <v>0</v>
      </c>
      <c r="K37" s="12">
        <v>0</v>
      </c>
      <c r="M37" s="12">
        <v>0</v>
      </c>
      <c r="N37" s="12">
        <v>1440</v>
      </c>
    </row>
    <row r="38" spans="1:15" x14ac:dyDescent="0.3">
      <c r="B38" s="12" t="s">
        <v>360</v>
      </c>
      <c r="C38" s="12" t="s">
        <v>27</v>
      </c>
      <c r="D38" s="12" t="s">
        <v>361</v>
      </c>
      <c r="E38" s="12" t="s">
        <v>175</v>
      </c>
      <c r="F38" s="12" t="s">
        <v>38</v>
      </c>
      <c r="G38" s="12" t="s">
        <v>177</v>
      </c>
      <c r="H38" s="12">
        <v>0</v>
      </c>
      <c r="I38" s="12">
        <v>0</v>
      </c>
      <c r="J38" s="12">
        <v>0</v>
      </c>
      <c r="K38" s="12">
        <v>0</v>
      </c>
      <c r="M38" s="12">
        <v>0</v>
      </c>
      <c r="N38" s="12">
        <v>209</v>
      </c>
    </row>
    <row r="39" spans="1:15" x14ac:dyDescent="0.3">
      <c r="B39" s="12" t="s">
        <v>362</v>
      </c>
      <c r="C39" s="12" t="s">
        <v>27</v>
      </c>
      <c r="D39" s="12" t="s">
        <v>363</v>
      </c>
      <c r="E39" s="12" t="s">
        <v>175</v>
      </c>
      <c r="F39" s="12" t="s">
        <v>38</v>
      </c>
      <c r="G39" s="12" t="s">
        <v>364</v>
      </c>
      <c r="H39" s="12">
        <v>0</v>
      </c>
      <c r="I39" s="12">
        <v>0</v>
      </c>
      <c r="J39" s="12">
        <v>0</v>
      </c>
      <c r="K39" s="12">
        <v>0</v>
      </c>
      <c r="M39" s="12">
        <v>0</v>
      </c>
      <c r="N39" s="12">
        <v>165</v>
      </c>
    </row>
    <row r="40" spans="1:15" x14ac:dyDescent="0.3">
      <c r="B40" s="12" t="s">
        <v>366</v>
      </c>
      <c r="C40" s="12" t="s">
        <v>27</v>
      </c>
      <c r="D40" s="12" t="s">
        <v>367</v>
      </c>
      <c r="E40" s="12" t="s">
        <v>175</v>
      </c>
      <c r="F40" s="12" t="s">
        <v>316</v>
      </c>
      <c r="G40" s="12" t="s">
        <v>304</v>
      </c>
      <c r="H40" s="12">
        <v>0</v>
      </c>
      <c r="I40" s="12">
        <v>174.85</v>
      </c>
      <c r="J40" s="12">
        <v>174.85</v>
      </c>
      <c r="K40" s="12">
        <v>0</v>
      </c>
    </row>
    <row r="41" spans="1:15" x14ac:dyDescent="0.3">
      <c r="B41" s="12" t="s">
        <v>368</v>
      </c>
      <c r="C41" s="12" t="s">
        <v>27</v>
      </c>
      <c r="D41" s="12" t="s">
        <v>369</v>
      </c>
      <c r="E41" s="12" t="s">
        <v>175</v>
      </c>
      <c r="F41" s="12" t="s">
        <v>100</v>
      </c>
      <c r="G41" s="12" t="s">
        <v>307</v>
      </c>
      <c r="H41" s="12">
        <v>0</v>
      </c>
      <c r="I41" s="12">
        <v>178</v>
      </c>
      <c r="J41" s="12">
        <v>0</v>
      </c>
      <c r="K41" s="12">
        <v>0</v>
      </c>
      <c r="M41" s="12">
        <v>0</v>
      </c>
      <c r="N41" s="12">
        <v>0</v>
      </c>
    </row>
    <row r="42" spans="1:15" x14ac:dyDescent="0.3">
      <c r="B42" s="12" t="s">
        <v>370</v>
      </c>
      <c r="C42" s="12" t="s">
        <v>371</v>
      </c>
      <c r="D42" s="12" t="s">
        <v>372</v>
      </c>
      <c r="E42" s="12" t="s">
        <v>175</v>
      </c>
      <c r="F42" s="12" t="s">
        <v>426</v>
      </c>
      <c r="G42" s="12" t="s">
        <v>430</v>
      </c>
      <c r="H42" s="12">
        <v>0</v>
      </c>
      <c r="I42" s="12">
        <v>187</v>
      </c>
      <c r="J42" s="12">
        <v>0</v>
      </c>
      <c r="K42" s="12">
        <v>0</v>
      </c>
    </row>
    <row r="43" spans="1:15" ht="14.5" x14ac:dyDescent="0.35">
      <c r="A43" s="16"/>
      <c r="B43" s="16"/>
      <c r="C43" s="16"/>
      <c r="D43" s="16"/>
      <c r="E43" s="16"/>
      <c r="F43" s="16"/>
      <c r="G43" s="16" t="s">
        <v>77</v>
      </c>
      <c r="H43" s="17">
        <f>SUM(H6:H39)</f>
        <v>28.5</v>
      </c>
      <c r="I43" s="17">
        <f>SUM(I6:I39)</f>
        <v>6803.2</v>
      </c>
      <c r="J43" s="17">
        <f>SUM(J6:J39)</f>
        <v>53</v>
      </c>
      <c r="K43" s="17">
        <f>SUM(K6:K39)</f>
        <v>3508.3</v>
      </c>
      <c r="L43" s="17">
        <f>I43+K43-H43-J43</f>
        <v>10230</v>
      </c>
      <c r="M43" s="16">
        <f>SUM(M6:M39)</f>
        <v>402.42999999999995</v>
      </c>
      <c r="N43" s="16">
        <f>SUM(N6:N39)</f>
        <v>5141.5</v>
      </c>
      <c r="O43" s="16">
        <f>N43-M43</f>
        <v>4739.07</v>
      </c>
    </row>
    <row r="44" spans="1:15" ht="14.5" x14ac:dyDescent="0.35">
      <c r="A44" s="16"/>
      <c r="B44" s="16"/>
      <c r="C44" s="16"/>
      <c r="D44" s="16"/>
      <c r="E44" s="16"/>
      <c r="F44" s="16"/>
      <c r="G44" s="16"/>
      <c r="H44" s="17"/>
      <c r="I44" s="17"/>
      <c r="J44" s="17"/>
      <c r="K44" s="17"/>
      <c r="L44" s="17"/>
      <c r="M44" s="16"/>
      <c r="N44" s="16"/>
      <c r="O44" s="16"/>
    </row>
    <row r="45" spans="1:15" x14ac:dyDescent="0.3">
      <c r="A45" s="12">
        <v>2</v>
      </c>
      <c r="B45" s="12" t="s">
        <v>383</v>
      </c>
      <c r="C45" s="12" t="s">
        <v>23</v>
      </c>
      <c r="D45" s="12" t="s">
        <v>384</v>
      </c>
      <c r="E45" s="12" t="s">
        <v>200</v>
      </c>
      <c r="F45" s="12" t="s">
        <v>119</v>
      </c>
      <c r="G45" s="12" t="s">
        <v>119</v>
      </c>
      <c r="H45" s="12">
        <v>105</v>
      </c>
      <c r="I45" s="12">
        <v>513</v>
      </c>
      <c r="J45" s="12">
        <v>0</v>
      </c>
      <c r="K45" s="12">
        <v>0</v>
      </c>
      <c r="M45" s="12">
        <v>0</v>
      </c>
      <c r="N45" s="12">
        <v>0</v>
      </c>
    </row>
    <row r="46" spans="1:15" x14ac:dyDescent="0.3">
      <c r="B46" s="12" t="s">
        <v>385</v>
      </c>
      <c r="C46" s="12" t="s">
        <v>386</v>
      </c>
      <c r="D46" s="12" t="s">
        <v>387</v>
      </c>
      <c r="E46" s="12" t="s">
        <v>200</v>
      </c>
      <c r="F46" s="12" t="s">
        <v>119</v>
      </c>
      <c r="G46" s="12" t="s">
        <v>119</v>
      </c>
      <c r="H46" s="12">
        <v>0</v>
      </c>
      <c r="I46" s="12">
        <v>486</v>
      </c>
      <c r="J46" s="12">
        <v>0</v>
      </c>
      <c r="K46" s="12">
        <v>0</v>
      </c>
      <c r="M46" s="12">
        <v>0</v>
      </c>
      <c r="N46" s="12">
        <v>0</v>
      </c>
    </row>
    <row r="47" spans="1:15" x14ac:dyDescent="0.3">
      <c r="B47" s="12" t="s">
        <v>388</v>
      </c>
      <c r="C47" s="12" t="s">
        <v>298</v>
      </c>
      <c r="D47" s="12" t="s">
        <v>389</v>
      </c>
      <c r="E47" s="12" t="s">
        <v>200</v>
      </c>
      <c r="F47" s="12" t="s">
        <v>202</v>
      </c>
      <c r="G47" s="12" t="s">
        <v>202</v>
      </c>
      <c r="H47" s="12">
        <v>0</v>
      </c>
      <c r="I47" s="12">
        <v>0</v>
      </c>
      <c r="J47" s="12">
        <v>0</v>
      </c>
      <c r="K47" s="12">
        <v>78.5</v>
      </c>
      <c r="M47" s="12">
        <v>0</v>
      </c>
      <c r="N47" s="12">
        <v>0</v>
      </c>
    </row>
    <row r="48" spans="1:15" x14ac:dyDescent="0.3">
      <c r="B48" s="12" t="s">
        <v>390</v>
      </c>
      <c r="C48" s="12" t="s">
        <v>391</v>
      </c>
      <c r="D48" s="12" t="s">
        <v>392</v>
      </c>
      <c r="E48" s="12" t="s">
        <v>165</v>
      </c>
      <c r="F48" s="12" t="s">
        <v>49</v>
      </c>
      <c r="G48" s="12" t="s">
        <v>393</v>
      </c>
      <c r="H48" s="12">
        <v>0</v>
      </c>
      <c r="I48" s="12">
        <v>0</v>
      </c>
      <c r="J48" s="12">
        <v>0</v>
      </c>
      <c r="K48" s="12">
        <v>0</v>
      </c>
      <c r="M48" s="12">
        <v>0</v>
      </c>
      <c r="N48" s="12">
        <v>145</v>
      </c>
    </row>
    <row r="49" spans="1:15" x14ac:dyDescent="0.3">
      <c r="B49" s="12" t="s">
        <v>394</v>
      </c>
      <c r="C49" s="12" t="s">
        <v>395</v>
      </c>
      <c r="D49" s="12" t="s">
        <v>396</v>
      </c>
      <c r="E49" s="12" t="s">
        <v>165</v>
      </c>
      <c r="F49" s="12" t="s">
        <v>49</v>
      </c>
      <c r="G49" s="12" t="s">
        <v>397</v>
      </c>
      <c r="H49" s="12">
        <v>0</v>
      </c>
      <c r="I49" s="12">
        <v>0</v>
      </c>
      <c r="J49" s="12">
        <v>0</v>
      </c>
      <c r="K49" s="12">
        <v>0</v>
      </c>
      <c r="M49" s="12">
        <v>0</v>
      </c>
      <c r="N49" s="12">
        <v>1660</v>
      </c>
    </row>
    <row r="50" spans="1:15" ht="14.5" x14ac:dyDescent="0.35">
      <c r="A50" s="16"/>
      <c r="B50" s="16"/>
      <c r="C50" s="16"/>
      <c r="D50" s="16"/>
      <c r="E50" s="16"/>
      <c r="F50" s="16"/>
      <c r="G50" s="16" t="s">
        <v>78</v>
      </c>
      <c r="H50" s="17">
        <f>SUM(H45:H49)</f>
        <v>105</v>
      </c>
      <c r="I50" s="17">
        <f>SUM(I45:I49)</f>
        <v>999</v>
      </c>
      <c r="J50" s="17">
        <f>SUM(J45:J49)</f>
        <v>0</v>
      </c>
      <c r="K50" s="17">
        <f>SUM(K45:K49)</f>
        <v>78.5</v>
      </c>
      <c r="L50" s="17">
        <f>K50+I50-H50-J50</f>
        <v>972.5</v>
      </c>
      <c r="M50" s="16">
        <f>SUM(M45:M49)</f>
        <v>0</v>
      </c>
      <c r="N50" s="16">
        <f>SUM(N45:N49)</f>
        <v>1805</v>
      </c>
      <c r="O50" s="16">
        <f>N50-M50</f>
        <v>1805</v>
      </c>
    </row>
    <row r="51" spans="1:15" ht="14.5" x14ac:dyDescent="0.35">
      <c r="A51" s="16"/>
      <c r="B51" s="16"/>
      <c r="C51" s="16"/>
      <c r="D51" s="16"/>
      <c r="E51" s="16"/>
      <c r="F51" s="16"/>
      <c r="G51" s="16"/>
      <c r="H51" s="17"/>
      <c r="I51" s="17"/>
      <c r="J51" s="17"/>
      <c r="K51" s="17"/>
      <c r="L51" s="17"/>
      <c r="M51" s="16"/>
      <c r="N51" s="16"/>
      <c r="O51" s="16"/>
    </row>
    <row r="52" spans="1:15" x14ac:dyDescent="0.3">
      <c r="A52" s="12">
        <v>3</v>
      </c>
      <c r="D52" s="12" t="s">
        <v>398</v>
      </c>
      <c r="H52" s="12">
        <v>0</v>
      </c>
      <c r="I52" s="12">
        <v>0</v>
      </c>
      <c r="J52" s="12">
        <v>0</v>
      </c>
      <c r="K52" s="12">
        <v>0</v>
      </c>
    </row>
    <row r="53" spans="1:15" ht="14.5" x14ac:dyDescent="0.35">
      <c r="A53" s="16"/>
      <c r="B53" s="16"/>
      <c r="C53" s="16"/>
      <c r="D53" s="16"/>
      <c r="E53" s="16"/>
      <c r="F53" s="16"/>
      <c r="G53" s="16"/>
      <c r="H53" s="17">
        <v>0</v>
      </c>
      <c r="I53" s="17">
        <v>0</v>
      </c>
      <c r="J53" s="17">
        <v>0</v>
      </c>
      <c r="K53" s="17">
        <v>0</v>
      </c>
      <c r="L53" s="17">
        <v>972.5</v>
      </c>
      <c r="M53" s="16">
        <v>0</v>
      </c>
      <c r="N53" s="16">
        <v>0</v>
      </c>
      <c r="O53" s="16">
        <v>1805</v>
      </c>
    </row>
    <row r="54" spans="1:15" ht="14.5" x14ac:dyDescent="0.35">
      <c r="A54" s="16"/>
      <c r="B54" s="16"/>
      <c r="C54" s="16"/>
      <c r="D54" s="16"/>
      <c r="E54" s="16"/>
      <c r="F54" s="16"/>
      <c r="G54" s="16"/>
      <c r="H54" s="17"/>
      <c r="I54" s="17"/>
      <c r="J54" s="17"/>
      <c r="K54" s="17"/>
      <c r="L54" s="17"/>
      <c r="M54" s="16"/>
      <c r="N54" s="16"/>
      <c r="O54" s="16"/>
    </row>
    <row r="55" spans="1:15" x14ac:dyDescent="0.3">
      <c r="A55" s="12">
        <v>4</v>
      </c>
      <c r="B55" s="12" t="s">
        <v>399</v>
      </c>
      <c r="C55" s="12" t="s">
        <v>89</v>
      </c>
      <c r="D55" s="12" t="s">
        <v>400</v>
      </c>
      <c r="E55" s="12" t="s">
        <v>165</v>
      </c>
      <c r="F55" s="12" t="s">
        <v>49</v>
      </c>
      <c r="G55" s="12" t="s">
        <v>304</v>
      </c>
      <c r="H55" s="12">
        <v>0</v>
      </c>
      <c r="I55" s="12">
        <v>142</v>
      </c>
      <c r="J55" s="12">
        <v>0</v>
      </c>
      <c r="K55" s="12">
        <v>0</v>
      </c>
      <c r="M55" s="12">
        <v>0</v>
      </c>
      <c r="N55" s="12">
        <v>0</v>
      </c>
    </row>
    <row r="56" spans="1:15" x14ac:dyDescent="0.3">
      <c r="B56" s="12" t="s">
        <v>401</v>
      </c>
      <c r="C56" s="12" t="s">
        <v>25</v>
      </c>
      <c r="D56" s="12" t="s">
        <v>402</v>
      </c>
      <c r="E56" s="12" t="s">
        <v>175</v>
      </c>
      <c r="F56" s="12" t="s">
        <v>100</v>
      </c>
      <c r="G56" s="12" t="s">
        <v>160</v>
      </c>
      <c r="H56" s="12">
        <v>0</v>
      </c>
      <c r="I56" s="12">
        <v>77</v>
      </c>
      <c r="J56" s="12">
        <v>0</v>
      </c>
      <c r="K56" s="12">
        <v>0</v>
      </c>
      <c r="M56" s="12">
        <v>0</v>
      </c>
      <c r="N56" s="12">
        <v>0</v>
      </c>
    </row>
    <row r="57" spans="1:15" x14ac:dyDescent="0.3">
      <c r="B57" s="12" t="s">
        <v>403</v>
      </c>
      <c r="C57" s="12" t="s">
        <v>404</v>
      </c>
      <c r="D57" s="12" t="s">
        <v>405</v>
      </c>
      <c r="E57" s="12" t="s">
        <v>406</v>
      </c>
      <c r="F57" s="12" t="s">
        <v>407</v>
      </c>
      <c r="G57" s="12" t="s">
        <v>407</v>
      </c>
      <c r="H57" s="12">
        <v>114</v>
      </c>
      <c r="I57" s="12">
        <v>185</v>
      </c>
      <c r="J57" s="12">
        <v>0</v>
      </c>
      <c r="K57" s="12">
        <v>0</v>
      </c>
      <c r="M57" s="12">
        <v>0</v>
      </c>
      <c r="N57" s="12">
        <v>0</v>
      </c>
    </row>
    <row r="58" spans="1:15" x14ac:dyDescent="0.3">
      <c r="B58" s="12" t="s">
        <v>408</v>
      </c>
      <c r="C58" s="12" t="s">
        <v>27</v>
      </c>
      <c r="D58" s="12" t="s">
        <v>409</v>
      </c>
      <c r="E58" s="12" t="s">
        <v>175</v>
      </c>
      <c r="F58" s="12" t="s">
        <v>100</v>
      </c>
      <c r="G58" s="12" t="s">
        <v>410</v>
      </c>
      <c r="H58" s="12">
        <v>0</v>
      </c>
      <c r="I58" s="12">
        <v>1651</v>
      </c>
      <c r="J58" s="12">
        <v>0</v>
      </c>
      <c r="K58" s="12">
        <v>0</v>
      </c>
      <c r="M58" s="12">
        <v>0</v>
      </c>
      <c r="N58" s="12">
        <v>0</v>
      </c>
    </row>
    <row r="59" spans="1:15" x14ac:dyDescent="0.3">
      <c r="B59" s="12" t="s">
        <v>411</v>
      </c>
      <c r="C59" s="12" t="s">
        <v>412</v>
      </c>
      <c r="D59" s="12" t="s">
        <v>413</v>
      </c>
      <c r="E59" s="12" t="s">
        <v>175</v>
      </c>
      <c r="F59" s="12" t="s">
        <v>414</v>
      </c>
      <c r="G59" s="12" t="s">
        <v>119</v>
      </c>
      <c r="H59" s="12">
        <v>0</v>
      </c>
      <c r="I59" s="12">
        <v>540</v>
      </c>
      <c r="J59" s="12">
        <v>0</v>
      </c>
      <c r="K59" s="12">
        <v>0</v>
      </c>
      <c r="M59" s="12">
        <v>0</v>
      </c>
      <c r="N59" s="12">
        <v>0</v>
      </c>
    </row>
    <row r="60" spans="1:15" x14ac:dyDescent="0.3">
      <c r="B60" s="12" t="s">
        <v>415</v>
      </c>
      <c r="C60" s="12" t="s">
        <v>89</v>
      </c>
      <c r="D60" s="12" t="s">
        <v>416</v>
      </c>
      <c r="E60" s="12" t="s">
        <v>175</v>
      </c>
      <c r="F60" s="12" t="s">
        <v>100</v>
      </c>
      <c r="G60" s="12" t="s">
        <v>417</v>
      </c>
      <c r="H60" s="12">
        <v>0</v>
      </c>
      <c r="I60" s="12">
        <v>68</v>
      </c>
      <c r="J60" s="12">
        <v>0</v>
      </c>
      <c r="K60" s="12">
        <v>0</v>
      </c>
      <c r="M60" s="12">
        <v>0</v>
      </c>
      <c r="N60" s="12">
        <v>0</v>
      </c>
    </row>
    <row r="61" spans="1:15" x14ac:dyDescent="0.3">
      <c r="B61" s="12" t="s">
        <v>418</v>
      </c>
      <c r="C61" s="12" t="s">
        <v>327</v>
      </c>
      <c r="D61" s="12" t="s">
        <v>328</v>
      </c>
      <c r="E61" s="12" t="s">
        <v>165</v>
      </c>
      <c r="F61" s="12" t="s">
        <v>49</v>
      </c>
      <c r="G61" s="12" t="s">
        <v>419</v>
      </c>
      <c r="H61" s="12">
        <v>0</v>
      </c>
      <c r="I61" s="12">
        <v>108800</v>
      </c>
      <c r="J61" s="12">
        <v>0</v>
      </c>
      <c r="K61" s="12">
        <v>0</v>
      </c>
      <c r="M61" s="12">
        <v>0</v>
      </c>
      <c r="N61" s="12">
        <v>0</v>
      </c>
    </row>
    <row r="62" spans="1:15" x14ac:dyDescent="0.3">
      <c r="B62" s="12" t="s">
        <v>420</v>
      </c>
      <c r="C62" s="12" t="s">
        <v>295</v>
      </c>
      <c r="D62" s="12" t="s">
        <v>322</v>
      </c>
      <c r="E62" s="12" t="s">
        <v>175</v>
      </c>
      <c r="F62" s="12" t="s">
        <v>100</v>
      </c>
      <c r="G62" s="12" t="s">
        <v>304</v>
      </c>
      <c r="H62" s="12">
        <v>0</v>
      </c>
      <c r="I62" s="12">
        <v>49</v>
      </c>
      <c r="J62" s="12">
        <v>0</v>
      </c>
      <c r="K62" s="12">
        <v>0</v>
      </c>
      <c r="M62" s="12">
        <v>0</v>
      </c>
      <c r="N62" s="12">
        <v>0</v>
      </c>
    </row>
    <row r="63" spans="1:15" x14ac:dyDescent="0.3">
      <c r="B63" s="12" t="s">
        <v>421</v>
      </c>
      <c r="C63" s="12" t="s">
        <v>54</v>
      </c>
      <c r="D63" s="12" t="s">
        <v>422</v>
      </c>
      <c r="E63" s="12" t="s">
        <v>175</v>
      </c>
      <c r="F63" s="12" t="s">
        <v>423</v>
      </c>
      <c r="G63" s="12" t="s">
        <v>126</v>
      </c>
      <c r="H63" s="12">
        <v>0</v>
      </c>
      <c r="I63" s="12">
        <v>0</v>
      </c>
      <c r="J63" s="12">
        <v>0</v>
      </c>
      <c r="K63" s="12">
        <v>0</v>
      </c>
      <c r="M63" s="12">
        <v>657</v>
      </c>
      <c r="N63" s="12">
        <v>0</v>
      </c>
    </row>
    <row r="64" spans="1:15" ht="14.5" x14ac:dyDescent="0.35">
      <c r="A64" s="16"/>
      <c r="B64" s="16"/>
      <c r="C64" s="16"/>
      <c r="D64" s="16"/>
      <c r="E64" s="16"/>
      <c r="F64" s="16"/>
      <c r="G64" s="16" t="s">
        <v>79</v>
      </c>
      <c r="H64" s="17">
        <f>SUM(H55:H63)</f>
        <v>114</v>
      </c>
      <c r="I64" s="17">
        <f t="shared" ref="I64:K64" si="0">SUM(I55:I63)</f>
        <v>111512</v>
      </c>
      <c r="J64" s="17">
        <f t="shared" si="0"/>
        <v>0</v>
      </c>
      <c r="K64" s="17">
        <f t="shared" si="0"/>
        <v>0</v>
      </c>
      <c r="L64" s="17">
        <f>I64-H64</f>
        <v>111398</v>
      </c>
      <c r="M64" s="16">
        <f>SUM(M55:M63)</f>
        <v>657</v>
      </c>
      <c r="N64" s="16">
        <f>SUM(N55:N63)</f>
        <v>0</v>
      </c>
      <c r="O64" s="16">
        <f>N64-M64</f>
        <v>-657</v>
      </c>
    </row>
    <row r="65" spans="1:15" ht="14.5" x14ac:dyDescent="0.35">
      <c r="A65" s="16"/>
      <c r="B65" s="16"/>
      <c r="C65" s="16"/>
      <c r="D65" s="16"/>
      <c r="E65" s="16"/>
      <c r="F65" s="16"/>
      <c r="G65" s="16" t="s">
        <v>440</v>
      </c>
      <c r="H65" s="17">
        <f>H64+H53+H50+H43</f>
        <v>247.5</v>
      </c>
      <c r="I65" s="17">
        <f t="shared" ref="I65:K65" si="1">I64+I53+I50+I43</f>
        <v>119314.2</v>
      </c>
      <c r="J65" s="17">
        <f t="shared" si="1"/>
        <v>53</v>
      </c>
      <c r="K65" s="17">
        <f t="shared" si="1"/>
        <v>3586.8</v>
      </c>
      <c r="L65" s="17">
        <f>I65+K65-H65-J65</f>
        <v>122600.5</v>
      </c>
      <c r="M65" s="16">
        <f>M64+M53+M50+M43</f>
        <v>1059.4299999999998</v>
      </c>
      <c r="N65" s="16">
        <f>N64+N53+N50+N43</f>
        <v>6946.5</v>
      </c>
      <c r="O65" s="16">
        <f>N65-M65</f>
        <v>5887.07</v>
      </c>
    </row>
    <row r="66" spans="1:15" ht="14.5" x14ac:dyDescent="0.35">
      <c r="A66" s="16"/>
      <c r="B66" s="16"/>
      <c r="C66" s="16"/>
      <c r="D66" s="16"/>
      <c r="E66" s="16"/>
      <c r="F66" s="16"/>
      <c r="G66" s="16"/>
      <c r="H66" s="17"/>
      <c r="I66" s="17"/>
      <c r="J66" s="17"/>
      <c r="K66" s="17"/>
      <c r="L66" s="17"/>
      <c r="M66" s="16"/>
      <c r="N66" s="16"/>
      <c r="O66" s="16"/>
    </row>
  </sheetData>
  <mergeCells count="2">
    <mergeCell ref="H4:O4"/>
    <mergeCell ref="A1:M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workbookViewId="0">
      <pane ySplit="5" topLeftCell="A33" activePane="bottomLeft" state="frozen"/>
      <selection activeCell="C1" sqref="C1"/>
      <selection pane="bottomLeft" activeCell="D45" sqref="D45"/>
    </sheetView>
  </sheetViews>
  <sheetFormatPr defaultColWidth="8.84375" defaultRowHeight="13" x14ac:dyDescent="0.3"/>
  <cols>
    <col min="1" max="1" width="8.84375" style="1"/>
    <col min="2" max="2" width="13.69140625" style="1" bestFit="1" customWidth="1"/>
    <col min="3" max="3" width="12.3046875" style="1" bestFit="1" customWidth="1"/>
    <col min="4" max="4" width="22.3046875" style="1" bestFit="1" customWidth="1"/>
    <col min="5" max="5" width="15.4609375" style="1" bestFit="1" customWidth="1"/>
    <col min="6" max="6" width="19.69140625" style="1" bestFit="1" customWidth="1"/>
    <col min="7" max="10" width="8.84375" style="1"/>
    <col min="11" max="11" width="11.4609375" style="1" bestFit="1" customWidth="1"/>
    <col min="12" max="13" width="8.84375" style="1"/>
    <col min="14" max="14" width="11.69140625" style="1" bestFit="1" customWidth="1"/>
    <col min="15" max="16384" width="8.84375" style="1"/>
  </cols>
  <sheetData>
    <row r="1" spans="1:14" ht="21" x14ac:dyDescent="0.5">
      <c r="A1" s="4" t="s">
        <v>12</v>
      </c>
    </row>
    <row r="4" spans="1:14" x14ac:dyDescent="0.3">
      <c r="G4" s="32" t="s">
        <v>11</v>
      </c>
      <c r="H4" s="32"/>
      <c r="I4" s="32"/>
      <c r="J4" s="32"/>
      <c r="K4" s="32"/>
      <c r="L4" s="32"/>
      <c r="M4" s="32"/>
      <c r="N4" s="32"/>
    </row>
    <row r="5" spans="1:14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13</v>
      </c>
      <c r="M5" s="3" t="s">
        <v>14</v>
      </c>
      <c r="N5" s="3" t="s">
        <v>15</v>
      </c>
    </row>
    <row r="6" spans="1:14" x14ac:dyDescent="0.3">
      <c r="A6" s="1">
        <v>1</v>
      </c>
    </row>
    <row r="7" spans="1:14" x14ac:dyDescent="0.3">
      <c r="B7" s="33" t="s">
        <v>82</v>
      </c>
      <c r="C7" s="33"/>
      <c r="D7" s="33"/>
    </row>
    <row r="8" spans="1:14" x14ac:dyDescent="0.3">
      <c r="A8" s="10"/>
      <c r="B8" s="10"/>
      <c r="C8" s="10"/>
      <c r="D8" s="10"/>
      <c r="E8" s="10"/>
      <c r="F8" s="10" t="s">
        <v>77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3">
        <v>0</v>
      </c>
      <c r="M8" s="3">
        <v>0</v>
      </c>
      <c r="N8" s="3">
        <v>0</v>
      </c>
    </row>
    <row r="9" spans="1:14" x14ac:dyDescent="0.3">
      <c r="A9" s="6">
        <v>2</v>
      </c>
      <c r="B9" s="7" t="s">
        <v>16</v>
      </c>
      <c r="C9" s="6" t="s">
        <v>23</v>
      </c>
      <c r="D9" s="6" t="s">
        <v>28</v>
      </c>
      <c r="E9" s="6" t="s">
        <v>38</v>
      </c>
      <c r="F9" s="6" t="s">
        <v>44</v>
      </c>
      <c r="G9" s="6">
        <v>0</v>
      </c>
      <c r="H9" s="6">
        <v>69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/>
    </row>
    <row r="10" spans="1:14" x14ac:dyDescent="0.3">
      <c r="A10" s="6"/>
      <c r="B10" s="7" t="s">
        <v>17</v>
      </c>
      <c r="C10" s="6" t="s">
        <v>24</v>
      </c>
      <c r="D10" s="6" t="s">
        <v>29</v>
      </c>
      <c r="E10" s="6" t="s">
        <v>36</v>
      </c>
      <c r="F10" s="6" t="s">
        <v>42</v>
      </c>
      <c r="G10" s="6">
        <v>0</v>
      </c>
      <c r="H10" s="6">
        <v>3323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/>
    </row>
    <row r="11" spans="1:14" x14ac:dyDescent="0.3">
      <c r="A11" s="6"/>
      <c r="B11" s="7" t="s">
        <v>64</v>
      </c>
      <c r="C11" s="7" t="s">
        <v>23</v>
      </c>
      <c r="D11" s="6" t="s">
        <v>66</v>
      </c>
      <c r="E11" s="6" t="s">
        <v>38</v>
      </c>
      <c r="F11" s="6" t="s">
        <v>68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190</v>
      </c>
      <c r="N11" s="6"/>
    </row>
    <row r="12" spans="1:14" x14ac:dyDescent="0.3">
      <c r="A12" s="6"/>
      <c r="B12" s="7" t="s">
        <v>65</v>
      </c>
      <c r="C12" s="7" t="s">
        <v>27</v>
      </c>
      <c r="D12" s="6" t="s">
        <v>67</v>
      </c>
      <c r="E12" s="6" t="s">
        <v>431</v>
      </c>
      <c r="F12" s="6" t="s">
        <v>69</v>
      </c>
      <c r="G12" s="6">
        <v>0</v>
      </c>
      <c r="H12" s="6">
        <v>0</v>
      </c>
      <c r="I12" s="6">
        <v>0</v>
      </c>
      <c r="J12" s="6">
        <v>310</v>
      </c>
      <c r="K12" s="6">
        <v>0</v>
      </c>
      <c r="L12" s="6">
        <v>0</v>
      </c>
      <c r="M12" s="6">
        <v>0</v>
      </c>
      <c r="N12" s="6"/>
    </row>
    <row r="13" spans="1:14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3">
      <c r="A14" s="3"/>
      <c r="B14" s="3"/>
      <c r="C14" s="3"/>
      <c r="D14" s="3"/>
      <c r="E14" s="3"/>
      <c r="F14" s="3" t="s">
        <v>78</v>
      </c>
      <c r="G14" s="2">
        <f>SUM(G9:G13)</f>
        <v>0</v>
      </c>
      <c r="H14" s="2">
        <f>SUM(H9:H13)</f>
        <v>3392</v>
      </c>
      <c r="I14" s="2">
        <f>SUM(I9:I13)</f>
        <v>0</v>
      </c>
      <c r="J14" s="2">
        <f>SUM(J9:J13)</f>
        <v>310</v>
      </c>
      <c r="K14" s="2">
        <f>H14+J14-G14-I14</f>
        <v>3702</v>
      </c>
      <c r="L14" s="3">
        <f>SUM(L9:L13)</f>
        <v>0</v>
      </c>
      <c r="M14" s="3">
        <f>SUM(M9:M13)</f>
        <v>190</v>
      </c>
      <c r="N14" s="3">
        <f>M14-L14</f>
        <v>190</v>
      </c>
    </row>
    <row r="15" spans="1:14" x14ac:dyDescent="0.3">
      <c r="A15" s="6">
        <v>3</v>
      </c>
      <c r="B15" s="7" t="s">
        <v>18</v>
      </c>
      <c r="C15" s="7" t="s">
        <v>25</v>
      </c>
      <c r="D15" s="7" t="s">
        <v>30</v>
      </c>
      <c r="E15" s="6" t="s">
        <v>34</v>
      </c>
      <c r="F15" s="6" t="s">
        <v>40</v>
      </c>
      <c r="G15" s="6">
        <v>0</v>
      </c>
      <c r="H15" s="6">
        <v>527</v>
      </c>
      <c r="I15" s="6">
        <v>0</v>
      </c>
      <c r="J15" s="6">
        <v>0</v>
      </c>
      <c r="K15" s="6">
        <v>0</v>
      </c>
      <c r="L15" s="6">
        <v>1054</v>
      </c>
      <c r="M15" s="6">
        <v>0</v>
      </c>
      <c r="N15" s="6"/>
    </row>
    <row r="16" spans="1:14" x14ac:dyDescent="0.3">
      <c r="A16" s="6"/>
      <c r="B16" s="7" t="s">
        <v>19</v>
      </c>
      <c r="C16" s="7" t="s">
        <v>26</v>
      </c>
      <c r="D16" s="7" t="s">
        <v>31</v>
      </c>
      <c r="E16" s="6" t="s">
        <v>37</v>
      </c>
      <c r="F16" s="6" t="s">
        <v>43</v>
      </c>
      <c r="G16" s="6">
        <v>3</v>
      </c>
      <c r="H16" s="6">
        <v>25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/>
    </row>
    <row r="17" spans="1:14" x14ac:dyDescent="0.3">
      <c r="A17" s="6"/>
      <c r="B17" s="7" t="s">
        <v>20</v>
      </c>
      <c r="C17" s="7" t="s">
        <v>27</v>
      </c>
      <c r="D17" s="7" t="s">
        <v>32</v>
      </c>
      <c r="E17" s="6" t="s">
        <v>39</v>
      </c>
      <c r="F17" s="6" t="s">
        <v>41</v>
      </c>
      <c r="G17" s="6">
        <v>0</v>
      </c>
      <c r="H17" s="6">
        <v>67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/>
    </row>
    <row r="18" spans="1:14" x14ac:dyDescent="0.3">
      <c r="A18" s="6"/>
      <c r="B18" s="7" t="s">
        <v>21</v>
      </c>
      <c r="C18" s="7" t="s">
        <v>22</v>
      </c>
      <c r="D18" s="6" t="s">
        <v>33</v>
      </c>
      <c r="E18" s="6" t="s">
        <v>35</v>
      </c>
      <c r="F18" s="6" t="s">
        <v>53</v>
      </c>
      <c r="G18" s="6">
        <v>0</v>
      </c>
      <c r="H18" s="6">
        <v>340</v>
      </c>
      <c r="I18" s="6">
        <v>52</v>
      </c>
      <c r="J18" s="6">
        <v>0</v>
      </c>
      <c r="K18" s="6">
        <v>0</v>
      </c>
      <c r="L18" s="6">
        <v>0</v>
      </c>
      <c r="M18" s="6">
        <v>0</v>
      </c>
      <c r="N18" s="6"/>
    </row>
    <row r="19" spans="1:14" x14ac:dyDescent="0.3">
      <c r="A19" s="6"/>
      <c r="B19" s="7" t="s">
        <v>45</v>
      </c>
      <c r="C19" s="7" t="s">
        <v>54</v>
      </c>
      <c r="D19" s="7" t="s">
        <v>61</v>
      </c>
      <c r="E19" s="6" t="s">
        <v>38</v>
      </c>
      <c r="F19" s="7" t="s">
        <v>63</v>
      </c>
      <c r="G19" s="6">
        <v>0</v>
      </c>
      <c r="H19" s="6">
        <v>0</v>
      </c>
      <c r="I19" s="7">
        <v>0</v>
      </c>
      <c r="J19" s="7">
        <v>1170</v>
      </c>
      <c r="K19" s="6">
        <v>0</v>
      </c>
      <c r="L19" s="6">
        <v>0</v>
      </c>
      <c r="M19" s="6">
        <v>0</v>
      </c>
      <c r="N19" s="6"/>
    </row>
    <row r="20" spans="1:14" x14ac:dyDescent="0.3">
      <c r="A20" s="6"/>
      <c r="B20" s="7" t="s">
        <v>46</v>
      </c>
      <c r="C20" s="7" t="s">
        <v>55</v>
      </c>
      <c r="D20" s="7" t="s">
        <v>60</v>
      </c>
      <c r="E20" s="6" t="s">
        <v>49</v>
      </c>
      <c r="F20" s="7" t="s">
        <v>51</v>
      </c>
      <c r="G20" s="6">
        <v>0</v>
      </c>
      <c r="H20" s="6">
        <v>0</v>
      </c>
      <c r="I20" s="7">
        <v>0</v>
      </c>
      <c r="J20" s="7">
        <v>427</v>
      </c>
      <c r="K20" s="6">
        <v>0</v>
      </c>
      <c r="L20" s="6">
        <v>0</v>
      </c>
      <c r="M20" s="6">
        <v>0</v>
      </c>
      <c r="N20" s="6"/>
    </row>
    <row r="21" spans="1:14" x14ac:dyDescent="0.3">
      <c r="A21" s="6"/>
      <c r="B21" s="7" t="s">
        <v>47</v>
      </c>
      <c r="C21" s="7" t="s">
        <v>56</v>
      </c>
      <c r="D21" s="7" t="s">
        <v>59</v>
      </c>
      <c r="E21" s="6" t="s">
        <v>49</v>
      </c>
      <c r="F21" s="7" t="s">
        <v>52</v>
      </c>
      <c r="G21" s="6">
        <v>0</v>
      </c>
      <c r="H21" s="6">
        <v>0</v>
      </c>
      <c r="I21" s="7">
        <v>0</v>
      </c>
      <c r="J21" s="7">
        <v>810</v>
      </c>
      <c r="K21" s="6">
        <v>0</v>
      </c>
      <c r="L21" s="6">
        <v>0</v>
      </c>
      <c r="M21" s="6">
        <v>0</v>
      </c>
      <c r="N21" s="6"/>
    </row>
    <row r="22" spans="1:14" x14ac:dyDescent="0.3">
      <c r="A22" s="6"/>
      <c r="B22" s="7" t="s">
        <v>48</v>
      </c>
      <c r="C22" s="7" t="s">
        <v>57</v>
      </c>
      <c r="D22" s="7" t="s">
        <v>58</v>
      </c>
      <c r="E22" s="6" t="s">
        <v>50</v>
      </c>
      <c r="F22" s="7" t="s">
        <v>62</v>
      </c>
      <c r="G22" s="6">
        <v>0</v>
      </c>
      <c r="H22" s="6">
        <v>0</v>
      </c>
      <c r="I22" s="7">
        <v>0</v>
      </c>
      <c r="J22" s="7">
        <v>655</v>
      </c>
      <c r="K22" s="6">
        <v>0</v>
      </c>
      <c r="L22" s="6">
        <v>0</v>
      </c>
      <c r="M22" s="6">
        <v>0</v>
      </c>
      <c r="N22" s="6"/>
    </row>
    <row r="23" spans="1:14" x14ac:dyDescent="0.3">
      <c r="A23" s="6"/>
      <c r="B23" s="7" t="s">
        <v>70</v>
      </c>
      <c r="C23" s="6" t="s">
        <v>72</v>
      </c>
      <c r="D23" s="6" t="s">
        <v>73</v>
      </c>
      <c r="E23" s="6" t="s">
        <v>432</v>
      </c>
      <c r="F23" s="6" t="s">
        <v>76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7">
        <v>0</v>
      </c>
      <c r="M23" s="7">
        <v>80.5</v>
      </c>
      <c r="N23" s="6"/>
    </row>
    <row r="24" spans="1:14" x14ac:dyDescent="0.3">
      <c r="A24" s="6"/>
      <c r="B24" s="7" t="s">
        <v>71</v>
      </c>
      <c r="C24" s="6" t="s">
        <v>54</v>
      </c>
      <c r="D24" s="6" t="s">
        <v>74</v>
      </c>
      <c r="E24" s="6" t="s">
        <v>75</v>
      </c>
      <c r="F24" s="6" t="s">
        <v>68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7">
        <v>0</v>
      </c>
      <c r="M24" s="7">
        <v>71.099999999999994</v>
      </c>
      <c r="N24" s="6"/>
    </row>
    <row r="25" spans="1:14" x14ac:dyDescent="0.3">
      <c r="A25" s="6"/>
      <c r="B25" s="7"/>
      <c r="C25" s="6"/>
      <c r="D25" s="6"/>
      <c r="E25" s="6"/>
      <c r="F25" s="6"/>
      <c r="G25" s="6"/>
      <c r="H25" s="6"/>
      <c r="I25" s="6"/>
      <c r="J25" s="6"/>
      <c r="K25" s="6"/>
      <c r="L25" s="7"/>
      <c r="M25" s="7"/>
      <c r="N25" s="6"/>
    </row>
    <row r="26" spans="1:14" x14ac:dyDescent="0.3">
      <c r="A26" s="3"/>
      <c r="B26" s="3"/>
      <c r="C26" s="3"/>
      <c r="D26" s="3"/>
      <c r="E26" s="3"/>
      <c r="F26" s="3" t="s">
        <v>80</v>
      </c>
      <c r="G26" s="2">
        <f>SUM(G15:G25)</f>
        <v>3</v>
      </c>
      <c r="H26" s="2">
        <f>SUM(H15:H25)</f>
        <v>959</v>
      </c>
      <c r="I26" s="2">
        <f>SUM(I15:I25)</f>
        <v>52</v>
      </c>
      <c r="J26" s="2">
        <f>SUM(J15:J25)</f>
        <v>3062</v>
      </c>
      <c r="K26" s="2">
        <f>H26+J26-G26-I26</f>
        <v>3966</v>
      </c>
      <c r="L26" s="3">
        <f>SUM(L15:L25)</f>
        <v>1054</v>
      </c>
      <c r="M26" s="3">
        <f>SUM(M15:M25)</f>
        <v>151.6</v>
      </c>
      <c r="N26" s="3">
        <f>M26-L26</f>
        <v>-902.4</v>
      </c>
    </row>
    <row r="27" spans="1:14" x14ac:dyDescent="0.3">
      <c r="A27" s="6">
        <v>4</v>
      </c>
      <c r="B27" s="6" t="s">
        <v>83</v>
      </c>
      <c r="C27" s="6" t="s">
        <v>23</v>
      </c>
      <c r="D27" s="6" t="s">
        <v>84</v>
      </c>
      <c r="E27" s="6" t="s">
        <v>38</v>
      </c>
      <c r="F27" s="6" t="s">
        <v>43</v>
      </c>
      <c r="G27" s="6">
        <v>0</v>
      </c>
      <c r="H27" s="6">
        <v>70</v>
      </c>
      <c r="I27" s="6">
        <v>0</v>
      </c>
      <c r="J27" s="6">
        <v>0</v>
      </c>
      <c r="K27" s="6"/>
      <c r="L27" s="6">
        <v>70</v>
      </c>
      <c r="M27" s="6">
        <v>0</v>
      </c>
      <c r="N27" s="6"/>
    </row>
    <row r="28" spans="1:14" x14ac:dyDescent="0.3">
      <c r="A28" s="6"/>
      <c r="B28" s="6" t="s">
        <v>85</v>
      </c>
      <c r="C28" s="6" t="s">
        <v>26</v>
      </c>
      <c r="D28" s="6" t="s">
        <v>86</v>
      </c>
      <c r="E28" s="6" t="s">
        <v>87</v>
      </c>
      <c r="F28" s="6" t="s">
        <v>52</v>
      </c>
      <c r="G28" s="6">
        <v>0</v>
      </c>
      <c r="H28" s="6">
        <v>55</v>
      </c>
      <c r="I28" s="6">
        <v>0</v>
      </c>
      <c r="J28" s="6">
        <v>0</v>
      </c>
      <c r="K28" s="6"/>
      <c r="L28" s="6">
        <v>0</v>
      </c>
      <c r="M28" s="6">
        <v>0</v>
      </c>
      <c r="N28" s="6"/>
    </row>
    <row r="29" spans="1:14" x14ac:dyDescent="0.3">
      <c r="A29" s="6"/>
      <c r="B29" s="6" t="s">
        <v>88</v>
      </c>
      <c r="C29" s="6" t="s">
        <v>89</v>
      </c>
      <c r="D29" s="6" t="s">
        <v>90</v>
      </c>
      <c r="E29" s="6" t="s">
        <v>91</v>
      </c>
      <c r="F29" s="6" t="s">
        <v>433</v>
      </c>
      <c r="G29" s="6">
        <v>71</v>
      </c>
      <c r="H29" s="6">
        <v>0</v>
      </c>
      <c r="I29" s="6">
        <v>0</v>
      </c>
      <c r="J29" s="6">
        <v>0</v>
      </c>
      <c r="K29" s="6"/>
      <c r="L29" s="6">
        <v>0</v>
      </c>
      <c r="M29" s="6">
        <v>0</v>
      </c>
      <c r="N29" s="6"/>
    </row>
    <row r="30" spans="1:14" x14ac:dyDescent="0.3">
      <c r="A30" s="6"/>
      <c r="B30" s="6" t="s">
        <v>92</v>
      </c>
      <c r="C30" s="6" t="s">
        <v>93</v>
      </c>
      <c r="D30" s="6" t="s">
        <v>94</v>
      </c>
      <c r="E30" s="6" t="s">
        <v>95</v>
      </c>
      <c r="F30" s="6" t="s">
        <v>96</v>
      </c>
      <c r="G30" s="6">
        <v>0</v>
      </c>
      <c r="H30" s="6">
        <v>59.5</v>
      </c>
      <c r="I30" s="6">
        <v>0</v>
      </c>
      <c r="J30" s="6">
        <v>0</v>
      </c>
      <c r="K30" s="6"/>
      <c r="L30" s="6">
        <v>0</v>
      </c>
      <c r="M30" s="6">
        <v>0</v>
      </c>
      <c r="N30" s="6"/>
    </row>
    <row r="31" spans="1:14" x14ac:dyDescent="0.3">
      <c r="A31" s="6"/>
      <c r="B31" s="6" t="s">
        <v>97</v>
      </c>
      <c r="C31" s="6" t="s">
        <v>98</v>
      </c>
      <c r="D31" s="6" t="s">
        <v>99</v>
      </c>
      <c r="E31" s="6" t="s">
        <v>100</v>
      </c>
      <c r="F31" s="6" t="s">
        <v>101</v>
      </c>
      <c r="G31" s="6">
        <v>0</v>
      </c>
      <c r="H31" s="6">
        <v>399</v>
      </c>
      <c r="I31" s="6">
        <v>0</v>
      </c>
      <c r="J31" s="6">
        <v>0</v>
      </c>
      <c r="K31" s="6"/>
      <c r="L31" s="6">
        <v>0</v>
      </c>
      <c r="M31" s="6">
        <v>0</v>
      </c>
      <c r="N31" s="6"/>
    </row>
    <row r="32" spans="1:14" x14ac:dyDescent="0.3">
      <c r="A32" s="6"/>
      <c r="B32" s="6" t="s">
        <v>102</v>
      </c>
      <c r="C32" s="6" t="s">
        <v>103</v>
      </c>
      <c r="D32" s="6" t="s">
        <v>104</v>
      </c>
      <c r="E32" s="6" t="s">
        <v>49</v>
      </c>
      <c r="F32" s="6" t="s">
        <v>105</v>
      </c>
      <c r="G32" s="6">
        <v>0</v>
      </c>
      <c r="H32" s="6">
        <v>2075</v>
      </c>
      <c r="I32" s="6">
        <v>0</v>
      </c>
      <c r="J32" s="6">
        <v>0</v>
      </c>
      <c r="K32" s="6"/>
      <c r="L32" s="6">
        <v>0</v>
      </c>
      <c r="M32" s="6">
        <v>0</v>
      </c>
      <c r="N32" s="6"/>
    </row>
    <row r="33" spans="1:14" x14ac:dyDescent="0.3">
      <c r="A33" s="6"/>
      <c r="B33" s="6" t="s">
        <v>106</v>
      </c>
      <c r="C33" s="6" t="s">
        <v>107</v>
      </c>
      <c r="D33" s="6" t="s">
        <v>108</v>
      </c>
      <c r="E33" s="6" t="s">
        <v>100</v>
      </c>
      <c r="F33" s="6" t="s">
        <v>109</v>
      </c>
      <c r="G33" s="6">
        <v>0</v>
      </c>
      <c r="H33" s="6">
        <v>113</v>
      </c>
      <c r="I33" s="6">
        <v>0</v>
      </c>
      <c r="J33" s="6">
        <v>0</v>
      </c>
      <c r="K33" s="6"/>
      <c r="L33" s="6">
        <v>0</v>
      </c>
      <c r="M33" s="6">
        <v>0</v>
      </c>
      <c r="N33" s="6"/>
    </row>
    <row r="34" spans="1:14" x14ac:dyDescent="0.3">
      <c r="A34" s="6"/>
      <c r="B34" s="6" t="s">
        <v>110</v>
      </c>
      <c r="C34" s="6" t="s">
        <v>26</v>
      </c>
      <c r="D34" s="6" t="s">
        <v>111</v>
      </c>
      <c r="E34" s="6" t="s">
        <v>100</v>
      </c>
      <c r="F34" s="6" t="s">
        <v>109</v>
      </c>
      <c r="G34" s="6">
        <v>0</v>
      </c>
      <c r="H34" s="6">
        <v>158.59</v>
      </c>
      <c r="I34" s="6">
        <v>0</v>
      </c>
      <c r="J34" s="6">
        <v>0</v>
      </c>
      <c r="K34" s="6"/>
      <c r="L34" s="6">
        <v>0</v>
      </c>
      <c r="M34" s="6">
        <v>0</v>
      </c>
      <c r="N34" s="6"/>
    </row>
    <row r="35" spans="1:14" x14ac:dyDescent="0.3">
      <c r="A35" s="6"/>
      <c r="B35" s="6" t="s">
        <v>112</v>
      </c>
      <c r="C35" s="6" t="s">
        <v>113</v>
      </c>
      <c r="D35" s="6" t="s">
        <v>114</v>
      </c>
      <c r="E35" s="6" t="s">
        <v>49</v>
      </c>
      <c r="F35" s="6" t="s">
        <v>115</v>
      </c>
      <c r="G35" s="6">
        <v>0</v>
      </c>
      <c r="H35" s="6">
        <v>30</v>
      </c>
      <c r="I35" s="6">
        <v>0</v>
      </c>
      <c r="J35" s="6">
        <v>0</v>
      </c>
      <c r="K35" s="6"/>
      <c r="L35" s="6">
        <v>0</v>
      </c>
      <c r="M35" s="6">
        <v>0</v>
      </c>
      <c r="N35" s="6"/>
    </row>
    <row r="36" spans="1:14" x14ac:dyDescent="0.3">
      <c r="A36" s="6"/>
      <c r="B36" s="6" t="s">
        <v>116</v>
      </c>
      <c r="C36" s="6" t="s">
        <v>117</v>
      </c>
      <c r="D36" s="6" t="s">
        <v>118</v>
      </c>
      <c r="E36" s="6" t="s">
        <v>119</v>
      </c>
      <c r="F36" s="6" t="s">
        <v>115</v>
      </c>
      <c r="G36" s="6">
        <v>0</v>
      </c>
      <c r="H36" s="6">
        <v>537</v>
      </c>
      <c r="I36" s="6">
        <v>0</v>
      </c>
      <c r="J36" s="6">
        <v>0</v>
      </c>
      <c r="K36" s="6"/>
      <c r="L36" s="6">
        <v>0</v>
      </c>
      <c r="M36" s="6">
        <v>0</v>
      </c>
      <c r="N36" s="6"/>
    </row>
    <row r="37" spans="1:14" x14ac:dyDescent="0.3">
      <c r="A37" s="6"/>
      <c r="B37" s="6" t="s">
        <v>120</v>
      </c>
      <c r="C37" s="6" t="s">
        <v>24</v>
      </c>
      <c r="D37" s="6" t="s">
        <v>121</v>
      </c>
      <c r="E37" s="6" t="s">
        <v>122</v>
      </c>
      <c r="F37" s="6" t="s">
        <v>75</v>
      </c>
      <c r="G37" s="1">
        <v>0</v>
      </c>
      <c r="H37" s="6">
        <v>0</v>
      </c>
      <c r="I37" s="6">
        <v>697</v>
      </c>
      <c r="J37" s="6">
        <v>0</v>
      </c>
      <c r="K37" s="6"/>
      <c r="L37" s="6">
        <v>0</v>
      </c>
      <c r="M37" s="6">
        <v>0</v>
      </c>
      <c r="N37" s="6"/>
    </row>
    <row r="38" spans="1:14" x14ac:dyDescent="0.3">
      <c r="A38" s="6"/>
      <c r="B38" s="6" t="s">
        <v>123</v>
      </c>
      <c r="C38" s="6" t="s">
        <v>124</v>
      </c>
      <c r="D38" s="6" t="s">
        <v>125</v>
      </c>
      <c r="E38" s="6" t="s">
        <v>126</v>
      </c>
      <c r="F38" s="6" t="s">
        <v>52</v>
      </c>
      <c r="G38" s="6">
        <v>0</v>
      </c>
      <c r="H38" s="1">
        <v>0</v>
      </c>
      <c r="I38" s="6">
        <v>0</v>
      </c>
      <c r="J38" s="6">
        <v>151</v>
      </c>
      <c r="K38" s="6"/>
      <c r="L38" s="6">
        <v>0</v>
      </c>
      <c r="M38" s="6">
        <v>0</v>
      </c>
      <c r="N38" s="6"/>
    </row>
    <row r="39" spans="1:14" x14ac:dyDescent="0.3">
      <c r="A39" s="6"/>
      <c r="B39" s="6" t="s">
        <v>127</v>
      </c>
      <c r="C39" s="6" t="s">
        <v>128</v>
      </c>
      <c r="D39" s="6" t="s">
        <v>129</v>
      </c>
      <c r="E39" s="6" t="s">
        <v>87</v>
      </c>
      <c r="F39" s="6" t="s">
        <v>52</v>
      </c>
      <c r="G39" s="6">
        <v>0</v>
      </c>
      <c r="H39" s="1">
        <v>0</v>
      </c>
      <c r="I39" s="6">
        <v>0</v>
      </c>
      <c r="J39" s="6">
        <v>1650</v>
      </c>
      <c r="K39" s="6"/>
      <c r="L39" s="6">
        <v>0</v>
      </c>
      <c r="M39" s="6">
        <v>0</v>
      </c>
      <c r="N39" s="6"/>
    </row>
    <row r="40" spans="1:14" x14ac:dyDescent="0.3">
      <c r="A40" s="6"/>
      <c r="B40" s="6" t="s">
        <v>130</v>
      </c>
      <c r="C40" s="6" t="s">
        <v>131</v>
      </c>
      <c r="D40" s="6" t="s">
        <v>132</v>
      </c>
      <c r="E40" s="6" t="s">
        <v>49</v>
      </c>
      <c r="F40" s="6" t="s">
        <v>133</v>
      </c>
      <c r="G40" s="6">
        <v>0</v>
      </c>
      <c r="H40" s="6">
        <v>0</v>
      </c>
      <c r="I40" s="6">
        <v>0</v>
      </c>
      <c r="J40" s="6">
        <v>780</v>
      </c>
      <c r="K40" s="6"/>
      <c r="L40" s="6"/>
      <c r="M40" s="6"/>
      <c r="N40" s="6"/>
    </row>
    <row r="41" spans="1:14" x14ac:dyDescent="0.3">
      <c r="A41" s="6"/>
      <c r="B41" s="6" t="s">
        <v>134</v>
      </c>
      <c r="C41" s="6" t="s">
        <v>128</v>
      </c>
      <c r="D41" s="6" t="s">
        <v>135</v>
      </c>
      <c r="E41" s="6" t="s">
        <v>136</v>
      </c>
      <c r="F41" s="6" t="s">
        <v>137</v>
      </c>
      <c r="G41" s="6">
        <v>0</v>
      </c>
      <c r="H41" s="6">
        <v>0</v>
      </c>
      <c r="I41" s="6">
        <v>0</v>
      </c>
      <c r="J41" s="6">
        <v>21</v>
      </c>
      <c r="K41" s="6"/>
      <c r="L41" s="6"/>
      <c r="M41" s="6"/>
      <c r="N41" s="6"/>
    </row>
    <row r="42" spans="1:14" x14ac:dyDescent="0.3">
      <c r="A42" s="6"/>
      <c r="B42" s="6" t="s">
        <v>138</v>
      </c>
      <c r="C42" s="6" t="s">
        <v>128</v>
      </c>
      <c r="D42" s="6" t="s">
        <v>139</v>
      </c>
      <c r="E42" s="6" t="s">
        <v>431</v>
      </c>
      <c r="F42" s="6" t="s">
        <v>140</v>
      </c>
      <c r="G42" s="6">
        <v>0</v>
      </c>
      <c r="H42" s="6">
        <v>0</v>
      </c>
      <c r="I42" s="6">
        <v>0</v>
      </c>
      <c r="J42" s="6">
        <v>0</v>
      </c>
      <c r="K42" s="6"/>
      <c r="L42" s="6">
        <v>0</v>
      </c>
      <c r="M42" s="6">
        <v>141</v>
      </c>
      <c r="N42" s="6"/>
    </row>
    <row r="43" spans="1:14" x14ac:dyDescent="0.3">
      <c r="A43" s="6"/>
      <c r="B43" s="6" t="s">
        <v>141</v>
      </c>
      <c r="C43" s="6" t="s">
        <v>128</v>
      </c>
      <c r="D43" s="6" t="s">
        <v>142</v>
      </c>
      <c r="E43" s="6" t="s">
        <v>143</v>
      </c>
      <c r="F43" s="6" t="s">
        <v>144</v>
      </c>
      <c r="G43" s="6">
        <v>0</v>
      </c>
      <c r="H43" s="6">
        <v>0</v>
      </c>
      <c r="I43" s="6">
        <v>0</v>
      </c>
      <c r="J43" s="6">
        <v>0</v>
      </c>
      <c r="K43" s="6"/>
      <c r="L43" s="6">
        <v>0</v>
      </c>
      <c r="M43" s="6">
        <v>978.4</v>
      </c>
      <c r="N43" s="6"/>
    </row>
    <row r="44" spans="1:14" x14ac:dyDescent="0.3">
      <c r="A44" s="6"/>
      <c r="B44" s="6" t="s">
        <v>145</v>
      </c>
      <c r="C44" s="6" t="s">
        <v>146</v>
      </c>
      <c r="D44" s="6" t="s">
        <v>147</v>
      </c>
      <c r="E44" s="6" t="s">
        <v>148</v>
      </c>
      <c r="F44" s="6" t="s">
        <v>144</v>
      </c>
      <c r="G44" s="6">
        <v>0</v>
      </c>
      <c r="H44" s="6">
        <v>0</v>
      </c>
      <c r="I44" s="6">
        <v>0</v>
      </c>
      <c r="J44" s="6">
        <v>0</v>
      </c>
      <c r="K44" s="6"/>
      <c r="L44" s="6">
        <v>472</v>
      </c>
      <c r="M44" s="6">
        <v>0</v>
      </c>
      <c r="N44" s="6"/>
    </row>
    <row r="45" spans="1:14" x14ac:dyDescent="0.3">
      <c r="A45" s="6"/>
      <c r="B45" s="6" t="s">
        <v>149</v>
      </c>
      <c r="C45" s="6" t="s">
        <v>54</v>
      </c>
      <c r="D45" s="6" t="s">
        <v>150</v>
      </c>
      <c r="E45" s="6" t="s">
        <v>151</v>
      </c>
      <c r="F45" s="6" t="s">
        <v>152</v>
      </c>
      <c r="G45" s="6">
        <v>0</v>
      </c>
      <c r="H45" s="6">
        <v>0</v>
      </c>
      <c r="I45" s="6">
        <v>0</v>
      </c>
      <c r="J45" s="6">
        <v>0</v>
      </c>
      <c r="K45" s="6"/>
      <c r="L45" s="6">
        <v>0</v>
      </c>
      <c r="M45" s="6">
        <v>121.87</v>
      </c>
      <c r="N45" s="6"/>
    </row>
    <row r="46" spans="1:14" x14ac:dyDescent="0.3">
      <c r="A46" s="6"/>
      <c r="B46" s="6" t="s">
        <v>153</v>
      </c>
      <c r="C46" s="6" t="s">
        <v>98</v>
      </c>
      <c r="D46" s="6" t="s">
        <v>154</v>
      </c>
      <c r="E46" s="6" t="s">
        <v>155</v>
      </c>
      <c r="F46" s="6" t="s">
        <v>156</v>
      </c>
      <c r="G46" s="6">
        <v>0</v>
      </c>
      <c r="H46" s="6">
        <v>0</v>
      </c>
      <c r="I46" s="6">
        <v>0</v>
      </c>
      <c r="J46" s="6">
        <v>0</v>
      </c>
      <c r="K46" s="6"/>
      <c r="L46" s="6">
        <v>0</v>
      </c>
      <c r="M46" s="6">
        <v>78</v>
      </c>
      <c r="N46" s="6"/>
    </row>
    <row r="47" spans="1:14" x14ac:dyDescent="0.3">
      <c r="A47" s="6"/>
      <c r="B47" s="6" t="s">
        <v>157</v>
      </c>
      <c r="C47" s="6" t="s">
        <v>89</v>
      </c>
      <c r="D47" s="6" t="s">
        <v>158</v>
      </c>
      <c r="E47" s="6" t="s">
        <v>159</v>
      </c>
      <c r="F47" s="6" t="s">
        <v>160</v>
      </c>
      <c r="G47" s="6">
        <v>0</v>
      </c>
      <c r="H47" s="6">
        <v>0</v>
      </c>
      <c r="I47" s="6">
        <v>0</v>
      </c>
      <c r="J47" s="6">
        <v>0</v>
      </c>
      <c r="K47" s="6"/>
      <c r="L47" s="6">
        <v>0</v>
      </c>
      <c r="M47" s="6">
        <v>82</v>
      </c>
      <c r="N47" s="6"/>
    </row>
    <row r="48" spans="1:14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1:14" x14ac:dyDescent="0.3">
      <c r="A49" s="9"/>
      <c r="B49" s="9"/>
      <c r="C49" s="9"/>
      <c r="D49" s="9"/>
      <c r="E49" s="9"/>
      <c r="F49" s="3" t="s">
        <v>79</v>
      </c>
      <c r="G49" s="2">
        <f>SUM(G27:G48)</f>
        <v>71</v>
      </c>
      <c r="H49" s="2">
        <f>SUM(H27:H48)</f>
        <v>3497.09</v>
      </c>
      <c r="I49" s="2">
        <f>SUM(I27:I48)</f>
        <v>697</v>
      </c>
      <c r="J49" s="2">
        <f>SUM(J27:J48)</f>
        <v>2602</v>
      </c>
      <c r="K49" s="2">
        <f>H49+J49-G49-I49</f>
        <v>5331.09</v>
      </c>
      <c r="L49" s="3">
        <f>SUM(L27:L48)</f>
        <v>542</v>
      </c>
      <c r="M49" s="3">
        <f>SUM(M27:M48)</f>
        <v>1401.27</v>
      </c>
      <c r="N49" s="3">
        <f>M49-L49</f>
        <v>859.27</v>
      </c>
    </row>
    <row r="50" spans="1:14" x14ac:dyDescent="0.3">
      <c r="A50" s="9"/>
      <c r="B50" s="9"/>
      <c r="C50" s="9"/>
      <c r="D50" s="9"/>
      <c r="E50" s="9"/>
      <c r="F50" s="3" t="s">
        <v>81</v>
      </c>
      <c r="G50" s="2">
        <f>G8+G14+G26+G49</f>
        <v>74</v>
      </c>
      <c r="H50" s="2">
        <f>H8+H14+H26+H49</f>
        <v>7848.09</v>
      </c>
      <c r="I50" s="2">
        <f>I8+I14+I26+I49</f>
        <v>749</v>
      </c>
      <c r="J50" s="2">
        <f>J8+J14+J26+J49</f>
        <v>5974</v>
      </c>
      <c r="K50" s="2">
        <f>H50+J50-G50-I50</f>
        <v>12999.09</v>
      </c>
      <c r="L50" s="3">
        <f>L8+L14+L26+L49</f>
        <v>1596</v>
      </c>
      <c r="M50" s="3">
        <f>M8+M14+M26+M49</f>
        <v>1742.87</v>
      </c>
      <c r="N50" s="3">
        <f>M50-L50</f>
        <v>146.86999999999989</v>
      </c>
    </row>
  </sheetData>
  <mergeCells count="2">
    <mergeCell ref="G4:N4"/>
    <mergeCell ref="B7:D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4"/>
  <sheetViews>
    <sheetView topLeftCell="D1" workbookViewId="0">
      <pane ySplit="5" topLeftCell="A6" activePane="bottomLeft" state="frozen"/>
      <selection pane="bottomLeft" activeCell="C41" sqref="C41"/>
    </sheetView>
  </sheetViews>
  <sheetFormatPr defaultColWidth="8.84375" defaultRowHeight="13" x14ac:dyDescent="0.3"/>
  <cols>
    <col min="1" max="1" width="8.84375" style="1"/>
    <col min="2" max="2" width="12.84375" style="1" bestFit="1" customWidth="1"/>
    <col min="3" max="3" width="15.765625" style="1" bestFit="1" customWidth="1"/>
    <col min="4" max="4" width="32.3046875" style="1" bestFit="1" customWidth="1"/>
    <col min="5" max="5" width="12.3046875" style="1" bestFit="1" customWidth="1"/>
    <col min="6" max="6" width="12.53515625" style="1" bestFit="1" customWidth="1"/>
    <col min="7" max="7" width="14.23046875" style="1" bestFit="1" customWidth="1"/>
    <col min="8" max="11" width="8.84375" style="1"/>
    <col min="12" max="12" width="10.23046875" style="1" bestFit="1" customWidth="1"/>
    <col min="13" max="14" width="8.84375" style="1"/>
    <col min="15" max="15" width="10.3046875" style="1" bestFit="1" customWidth="1"/>
    <col min="16" max="16384" width="8.84375" style="1"/>
  </cols>
  <sheetData>
    <row r="1" spans="1:15" ht="21" x14ac:dyDescent="0.5">
      <c r="A1" s="4" t="s">
        <v>161</v>
      </c>
    </row>
    <row r="4" spans="1:15" x14ac:dyDescent="0.3">
      <c r="H4" s="32" t="s">
        <v>11</v>
      </c>
      <c r="I4" s="32"/>
      <c r="J4" s="32"/>
      <c r="K4" s="32"/>
      <c r="L4" s="32"/>
      <c r="M4" s="32"/>
      <c r="N4" s="32"/>
      <c r="O4" s="32"/>
    </row>
    <row r="5" spans="1:15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168</v>
      </c>
      <c r="F5" s="3" t="s">
        <v>4</v>
      </c>
      <c r="G5" s="3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3" t="s">
        <v>13</v>
      </c>
      <c r="N5" s="3" t="s">
        <v>14</v>
      </c>
      <c r="O5" s="3" t="s">
        <v>15</v>
      </c>
    </row>
    <row r="6" spans="1:15" x14ac:dyDescent="0.3">
      <c r="A6" s="1">
        <v>1</v>
      </c>
      <c r="B6" s="1" t="str">
        <f>'[1]18-19'!$A$33</f>
        <v>15/02953/MKCOD3</v>
      </c>
      <c r="C6" s="1" t="s">
        <v>128</v>
      </c>
      <c r="D6" s="1" t="s">
        <v>163</v>
      </c>
      <c r="E6" s="1" t="s">
        <v>165</v>
      </c>
      <c r="F6" s="1" t="s">
        <v>166</v>
      </c>
      <c r="G6" s="1" t="s">
        <v>166</v>
      </c>
      <c r="H6" s="1">
        <v>0</v>
      </c>
      <c r="I6" s="1">
        <v>942</v>
      </c>
      <c r="J6" s="1">
        <v>0</v>
      </c>
      <c r="K6" s="1">
        <v>0</v>
      </c>
      <c r="M6" s="1">
        <v>0</v>
      </c>
      <c r="N6" s="1">
        <v>0</v>
      </c>
    </row>
    <row r="7" spans="1:15" x14ac:dyDescent="0.3">
      <c r="B7" s="1" t="str">
        <f>'[1]18-19'!$A$62</f>
        <v>11/02142/FUL</v>
      </c>
      <c r="C7" s="1" t="s">
        <v>162</v>
      </c>
      <c r="D7" s="1" t="s">
        <v>164</v>
      </c>
      <c r="E7" s="1" t="s">
        <v>200</v>
      </c>
      <c r="F7" s="1" t="s">
        <v>167</v>
      </c>
      <c r="G7" s="1" t="s">
        <v>167</v>
      </c>
      <c r="H7" s="1">
        <v>0</v>
      </c>
      <c r="I7" s="1">
        <v>294</v>
      </c>
      <c r="J7" s="1">
        <v>0</v>
      </c>
      <c r="K7" s="1">
        <v>0</v>
      </c>
      <c r="M7" s="1">
        <v>0</v>
      </c>
      <c r="N7" s="1">
        <v>0</v>
      </c>
    </row>
    <row r="8" spans="1:15" x14ac:dyDescent="0.3">
      <c r="B8" s="1" t="s">
        <v>169</v>
      </c>
      <c r="C8" s="1" t="s">
        <v>172</v>
      </c>
      <c r="D8" s="1" t="s">
        <v>171</v>
      </c>
      <c r="E8" s="1" t="s">
        <v>165</v>
      </c>
      <c r="F8" s="1" t="s">
        <v>49</v>
      </c>
      <c r="G8" s="1" t="s">
        <v>178</v>
      </c>
      <c r="H8" s="1">
        <v>0</v>
      </c>
      <c r="I8" s="1">
        <v>0</v>
      </c>
      <c r="J8" s="1">
        <v>0</v>
      </c>
      <c r="K8" s="1">
        <v>0</v>
      </c>
      <c r="M8" s="1">
        <v>0</v>
      </c>
      <c r="N8" s="1">
        <v>645</v>
      </c>
    </row>
    <row r="9" spans="1:15" x14ac:dyDescent="0.3">
      <c r="B9" s="1" t="s">
        <v>170</v>
      </c>
      <c r="C9" s="1" t="s">
        <v>173</v>
      </c>
      <c r="D9" s="1" t="s">
        <v>174</v>
      </c>
      <c r="E9" s="1" t="s">
        <v>175</v>
      </c>
      <c r="F9" s="1" t="s">
        <v>176</v>
      </c>
      <c r="G9" s="1" t="s">
        <v>177</v>
      </c>
      <c r="H9" s="1">
        <v>0</v>
      </c>
      <c r="I9" s="1">
        <v>0</v>
      </c>
      <c r="J9" s="1">
        <v>0</v>
      </c>
      <c r="K9" s="1">
        <v>0</v>
      </c>
      <c r="M9" s="1">
        <v>0</v>
      </c>
      <c r="N9" s="1">
        <v>135</v>
      </c>
    </row>
    <row r="11" spans="1:15" x14ac:dyDescent="0.3">
      <c r="A11" s="13"/>
      <c r="B11" s="13"/>
      <c r="C11" s="13"/>
      <c r="D11" s="13"/>
      <c r="E11" s="13"/>
      <c r="F11" s="13"/>
      <c r="G11" s="9" t="s">
        <v>77</v>
      </c>
      <c r="H11" s="8">
        <f>SUM(H6:H10)</f>
        <v>0</v>
      </c>
      <c r="I11" s="8">
        <f>SUM(I6:I10)</f>
        <v>1236</v>
      </c>
      <c r="J11" s="8">
        <f>SUM(J6:J10)</f>
        <v>0</v>
      </c>
      <c r="K11" s="8">
        <f>SUM(K6:K10)</f>
        <v>0</v>
      </c>
      <c r="L11" s="8">
        <f>I11+K11-H11-J11</f>
        <v>1236</v>
      </c>
      <c r="M11" s="9">
        <f>SUM(M6:M10)</f>
        <v>0</v>
      </c>
      <c r="N11" s="9">
        <f>SUM(N6:N10)</f>
        <v>780</v>
      </c>
      <c r="O11" s="9">
        <f>N11-M11</f>
        <v>780</v>
      </c>
    </row>
    <row r="12" spans="1:15" x14ac:dyDescent="0.3">
      <c r="B12" s="1" t="s">
        <v>179</v>
      </c>
      <c r="C12" s="1" t="s">
        <v>56</v>
      </c>
      <c r="D12" s="1" t="s">
        <v>197</v>
      </c>
      <c r="E12" s="1" t="s">
        <v>165</v>
      </c>
      <c r="F12" s="1" t="s">
        <v>49</v>
      </c>
      <c r="G12" s="1" t="s">
        <v>119</v>
      </c>
      <c r="H12" s="1">
        <v>0</v>
      </c>
      <c r="I12" s="1">
        <v>12696</v>
      </c>
      <c r="J12" s="1">
        <v>0</v>
      </c>
      <c r="K12" s="1">
        <v>0</v>
      </c>
      <c r="M12" s="1">
        <v>0</v>
      </c>
      <c r="N12" s="1">
        <v>0</v>
      </c>
    </row>
    <row r="13" spans="1:15" x14ac:dyDescent="0.3">
      <c r="B13" s="1" t="s">
        <v>180</v>
      </c>
      <c r="C13" s="1" t="s">
        <v>191</v>
      </c>
      <c r="D13" s="1" t="s">
        <v>198</v>
      </c>
      <c r="E13" s="1" t="s">
        <v>165</v>
      </c>
      <c r="F13" s="1" t="s">
        <v>49</v>
      </c>
      <c r="G13" s="1" t="s">
        <v>119</v>
      </c>
      <c r="H13" s="1">
        <v>0</v>
      </c>
      <c r="I13" s="1">
        <v>844</v>
      </c>
      <c r="J13" s="1">
        <v>0</v>
      </c>
      <c r="K13" s="1">
        <v>0</v>
      </c>
      <c r="M13" s="1">
        <v>0</v>
      </c>
      <c r="N13" s="1">
        <v>0</v>
      </c>
    </row>
    <row r="14" spans="1:15" x14ac:dyDescent="0.3">
      <c r="B14" s="1" t="s">
        <v>181</v>
      </c>
      <c r="C14" s="1" t="s">
        <v>25</v>
      </c>
      <c r="D14" s="1" t="s">
        <v>199</v>
      </c>
      <c r="E14" s="1" t="s">
        <v>200</v>
      </c>
      <c r="F14" s="1" t="s">
        <v>201</v>
      </c>
      <c r="G14" s="1" t="s">
        <v>201</v>
      </c>
      <c r="H14" s="1">
        <v>0</v>
      </c>
      <c r="I14" s="1">
        <v>1115</v>
      </c>
      <c r="J14" s="1">
        <v>0</v>
      </c>
      <c r="K14" s="1">
        <v>0</v>
      </c>
      <c r="M14" s="1">
        <v>0</v>
      </c>
      <c r="N14" s="1">
        <v>0</v>
      </c>
    </row>
    <row r="15" spans="1:15" x14ac:dyDescent="0.3">
      <c r="B15" s="1" t="s">
        <v>182</v>
      </c>
      <c r="C15" s="1" t="s">
        <v>192</v>
      </c>
      <c r="D15" s="1" t="s">
        <v>434</v>
      </c>
      <c r="E15" s="1" t="s">
        <v>165</v>
      </c>
      <c r="F15" s="1" t="s">
        <v>202</v>
      </c>
      <c r="G15" s="1" t="s">
        <v>75</v>
      </c>
      <c r="H15" s="1">
        <v>750</v>
      </c>
      <c r="I15" s="1">
        <v>0</v>
      </c>
      <c r="J15" s="1">
        <v>0</v>
      </c>
      <c r="K15" s="1">
        <v>0</v>
      </c>
      <c r="M15" s="1">
        <v>0</v>
      </c>
      <c r="N15" s="1">
        <v>0</v>
      </c>
    </row>
    <row r="16" spans="1:15" x14ac:dyDescent="0.3">
      <c r="B16" s="1" t="s">
        <v>183</v>
      </c>
      <c r="C16" s="1" t="s">
        <v>193</v>
      </c>
      <c r="D16" s="1" t="s">
        <v>203</v>
      </c>
      <c r="E16" s="1" t="s">
        <v>165</v>
      </c>
      <c r="F16" s="1" t="s">
        <v>49</v>
      </c>
      <c r="G16" s="1" t="s">
        <v>119</v>
      </c>
      <c r="H16" s="1">
        <v>0</v>
      </c>
      <c r="I16" s="1">
        <v>2332.3000000000002</v>
      </c>
      <c r="J16" s="1">
        <v>0</v>
      </c>
      <c r="K16" s="1">
        <v>0</v>
      </c>
      <c r="M16" s="1">
        <v>0</v>
      </c>
      <c r="N16" s="1">
        <v>0</v>
      </c>
    </row>
    <row r="17" spans="1:15" x14ac:dyDescent="0.3">
      <c r="B17" s="1" t="s">
        <v>184</v>
      </c>
      <c r="C17" s="1" t="s">
        <v>194</v>
      </c>
      <c r="D17" s="1" t="s">
        <v>204</v>
      </c>
      <c r="E17" s="1" t="s">
        <v>200</v>
      </c>
      <c r="F17" s="1" t="s">
        <v>201</v>
      </c>
      <c r="G17" s="1" t="s">
        <v>119</v>
      </c>
      <c r="H17" s="1">
        <v>0</v>
      </c>
      <c r="I17" s="1">
        <v>178</v>
      </c>
      <c r="J17" s="1">
        <v>0</v>
      </c>
      <c r="K17" s="1">
        <v>0</v>
      </c>
      <c r="M17" s="1">
        <v>0</v>
      </c>
      <c r="N17" s="1">
        <v>0</v>
      </c>
    </row>
    <row r="18" spans="1:15" x14ac:dyDescent="0.3">
      <c r="B18" s="1" t="s">
        <v>185</v>
      </c>
      <c r="C18" s="1" t="s">
        <v>27</v>
      </c>
      <c r="D18" s="1" t="s">
        <v>205</v>
      </c>
      <c r="E18" s="1" t="s">
        <v>175</v>
      </c>
      <c r="F18" s="1" t="s">
        <v>109</v>
      </c>
      <c r="G18" s="1" t="s">
        <v>75</v>
      </c>
      <c r="H18" s="1">
        <v>64</v>
      </c>
      <c r="I18" s="1">
        <v>0</v>
      </c>
      <c r="J18" s="1">
        <v>0</v>
      </c>
      <c r="K18" s="1">
        <v>0</v>
      </c>
      <c r="M18" s="1">
        <v>0</v>
      </c>
      <c r="N18" s="1">
        <v>0</v>
      </c>
    </row>
    <row r="19" spans="1:15" x14ac:dyDescent="0.3">
      <c r="B19" s="1" t="s">
        <v>186</v>
      </c>
      <c r="C19" s="1" t="s">
        <v>27</v>
      </c>
      <c r="D19" s="1" t="s">
        <v>206</v>
      </c>
      <c r="E19" s="1" t="s">
        <v>200</v>
      </c>
      <c r="F19" s="1" t="s">
        <v>207</v>
      </c>
      <c r="G19" s="1" t="s">
        <v>207</v>
      </c>
      <c r="H19" s="1">
        <v>0</v>
      </c>
      <c r="I19" s="1">
        <v>1298</v>
      </c>
      <c r="J19" s="1">
        <v>0</v>
      </c>
      <c r="K19" s="1">
        <v>0</v>
      </c>
      <c r="M19" s="1">
        <v>0</v>
      </c>
      <c r="N19" s="1">
        <v>0</v>
      </c>
    </row>
    <row r="20" spans="1:15" x14ac:dyDescent="0.3">
      <c r="B20" s="1" t="s">
        <v>187</v>
      </c>
      <c r="C20" s="1" t="s">
        <v>195</v>
      </c>
      <c r="D20" s="1" t="s">
        <v>208</v>
      </c>
      <c r="E20" s="1" t="s">
        <v>165</v>
      </c>
      <c r="F20" s="1" t="s">
        <v>49</v>
      </c>
      <c r="G20" s="1" t="s">
        <v>119</v>
      </c>
      <c r="H20" s="1">
        <v>0</v>
      </c>
      <c r="I20" s="1">
        <v>7950</v>
      </c>
      <c r="J20" s="1">
        <v>0</v>
      </c>
      <c r="K20" s="1">
        <v>0</v>
      </c>
      <c r="M20" s="1">
        <v>0</v>
      </c>
      <c r="N20" s="1">
        <v>0</v>
      </c>
    </row>
    <row r="21" spans="1:15" x14ac:dyDescent="0.3">
      <c r="B21" s="1" t="s">
        <v>188</v>
      </c>
      <c r="C21" s="1" t="s">
        <v>196</v>
      </c>
      <c r="D21" s="1" t="s">
        <v>435</v>
      </c>
      <c r="E21" s="1" t="s">
        <v>165</v>
      </c>
      <c r="F21" s="1" t="s">
        <v>49</v>
      </c>
      <c r="G21" s="1" t="s">
        <v>119</v>
      </c>
      <c r="H21" s="1">
        <v>0</v>
      </c>
      <c r="I21" s="1">
        <v>71</v>
      </c>
      <c r="J21" s="1">
        <v>0</v>
      </c>
      <c r="K21" s="1">
        <v>0</v>
      </c>
      <c r="M21" s="1">
        <v>0</v>
      </c>
      <c r="N21" s="1">
        <v>0</v>
      </c>
    </row>
    <row r="22" spans="1:15" x14ac:dyDescent="0.3">
      <c r="B22" s="1" t="s">
        <v>189</v>
      </c>
      <c r="C22" s="1" t="s">
        <v>195</v>
      </c>
      <c r="D22" s="1" t="s">
        <v>209</v>
      </c>
      <c r="E22" s="1" t="s">
        <v>165</v>
      </c>
      <c r="F22" s="1" t="s">
        <v>49</v>
      </c>
      <c r="G22" s="1" t="s">
        <v>119</v>
      </c>
      <c r="H22" s="1">
        <v>0</v>
      </c>
      <c r="I22" s="1">
        <v>2126</v>
      </c>
      <c r="J22" s="1">
        <v>0</v>
      </c>
      <c r="K22" s="1">
        <v>0</v>
      </c>
      <c r="M22" s="1">
        <v>0</v>
      </c>
      <c r="N22" s="1">
        <v>0</v>
      </c>
    </row>
    <row r="23" spans="1:15" x14ac:dyDescent="0.3">
      <c r="B23" s="1" t="s">
        <v>190</v>
      </c>
      <c r="C23" s="1" t="s">
        <v>146</v>
      </c>
      <c r="D23" s="1" t="s">
        <v>210</v>
      </c>
      <c r="E23" s="1" t="s">
        <v>200</v>
      </c>
      <c r="F23" s="1" t="s">
        <v>201</v>
      </c>
      <c r="G23" s="1" t="s">
        <v>119</v>
      </c>
      <c r="H23" s="1">
        <v>0</v>
      </c>
      <c r="I23" s="1">
        <v>486</v>
      </c>
      <c r="J23" s="1">
        <v>0</v>
      </c>
      <c r="K23" s="1">
        <v>0</v>
      </c>
      <c r="M23" s="1">
        <v>0</v>
      </c>
      <c r="N23" s="1">
        <v>0</v>
      </c>
    </row>
    <row r="24" spans="1:15" x14ac:dyDescent="0.3">
      <c r="B24" s="1" t="s">
        <v>211</v>
      </c>
      <c r="C24" s="1" t="s">
        <v>212</v>
      </c>
      <c r="D24" s="1" t="s">
        <v>213</v>
      </c>
      <c r="E24" s="1" t="s">
        <v>165</v>
      </c>
      <c r="F24" s="1" t="s">
        <v>49</v>
      </c>
      <c r="G24" s="1" t="s">
        <v>133</v>
      </c>
      <c r="H24" s="1">
        <v>0</v>
      </c>
      <c r="I24" s="1">
        <v>0</v>
      </c>
      <c r="J24" s="1">
        <v>0</v>
      </c>
      <c r="K24" s="1">
        <v>1061</v>
      </c>
      <c r="M24" s="1">
        <v>0</v>
      </c>
      <c r="N24" s="1">
        <v>0</v>
      </c>
    </row>
    <row r="25" spans="1:15" x14ac:dyDescent="0.3">
      <c r="B25" s="1" t="s">
        <v>214</v>
      </c>
      <c r="C25" s="1" t="s">
        <v>27</v>
      </c>
      <c r="D25" s="1" t="s">
        <v>215</v>
      </c>
      <c r="E25" s="1" t="s">
        <v>175</v>
      </c>
      <c r="F25" s="1" t="s">
        <v>431</v>
      </c>
      <c r="G25" s="1" t="s">
        <v>436</v>
      </c>
      <c r="H25" s="1">
        <v>0</v>
      </c>
      <c r="I25" s="1">
        <v>0</v>
      </c>
      <c r="J25" s="1">
        <v>0</v>
      </c>
      <c r="K25" s="1">
        <v>776</v>
      </c>
      <c r="M25" s="1">
        <v>0</v>
      </c>
      <c r="N25" s="1">
        <v>0</v>
      </c>
    </row>
    <row r="26" spans="1:15" x14ac:dyDescent="0.3">
      <c r="B26" s="1" t="s">
        <v>216</v>
      </c>
      <c r="C26" s="1" t="s">
        <v>437</v>
      </c>
      <c r="D26" s="1" t="s">
        <v>217</v>
      </c>
      <c r="E26" s="1" t="s">
        <v>165</v>
      </c>
      <c r="F26" s="1" t="s">
        <v>49</v>
      </c>
      <c r="G26" s="1" t="s">
        <v>218</v>
      </c>
      <c r="H26" s="1">
        <v>0</v>
      </c>
      <c r="I26" s="1">
        <v>0</v>
      </c>
      <c r="J26" s="1">
        <v>0</v>
      </c>
      <c r="K26" s="1">
        <v>0</v>
      </c>
      <c r="M26" s="1">
        <v>0</v>
      </c>
      <c r="N26" s="1">
        <v>1822</v>
      </c>
    </row>
    <row r="27" spans="1:15" x14ac:dyDescent="0.3">
      <c r="B27" s="1" t="s">
        <v>219</v>
      </c>
      <c r="C27" s="1" t="s">
        <v>27</v>
      </c>
      <c r="D27" s="1" t="s">
        <v>220</v>
      </c>
      <c r="E27" s="1" t="s">
        <v>221</v>
      </c>
      <c r="F27" s="1" t="s">
        <v>222</v>
      </c>
      <c r="G27" s="1" t="s">
        <v>38</v>
      </c>
      <c r="H27" s="1">
        <v>0</v>
      </c>
      <c r="I27" s="1">
        <v>0</v>
      </c>
      <c r="J27" s="1">
        <v>0</v>
      </c>
      <c r="K27" s="1">
        <v>0</v>
      </c>
      <c r="M27" s="1">
        <v>213</v>
      </c>
      <c r="N27" s="1">
        <v>0</v>
      </c>
    </row>
    <row r="29" spans="1:15" x14ac:dyDescent="0.3">
      <c r="A29" s="13"/>
      <c r="B29" s="13"/>
      <c r="C29" s="13"/>
      <c r="D29" s="13"/>
      <c r="E29" s="13"/>
      <c r="F29" s="13"/>
      <c r="G29" s="9" t="s">
        <v>78</v>
      </c>
      <c r="H29" s="11">
        <f>SUM(H12:H28)</f>
        <v>814</v>
      </c>
      <c r="I29" s="11">
        <f>SUM(I12:I28)</f>
        <v>29096.3</v>
      </c>
      <c r="J29" s="11">
        <f>SUM(J12:J28)</f>
        <v>0</v>
      </c>
      <c r="K29" s="11">
        <f>SUM(K12:K28)</f>
        <v>1837</v>
      </c>
      <c r="L29" s="11">
        <f>I29+K29-H29-J29</f>
        <v>30119.3</v>
      </c>
      <c r="M29" s="9">
        <f>SUM(M12:M28)</f>
        <v>213</v>
      </c>
      <c r="N29" s="9">
        <f>SUM(N12:N28)</f>
        <v>1822</v>
      </c>
      <c r="O29" s="9">
        <f>N29-M29</f>
        <v>1609</v>
      </c>
    </row>
    <row r="30" spans="1:15" x14ac:dyDescent="0.3">
      <c r="A30" s="1">
        <v>3</v>
      </c>
      <c r="B30" s="1" t="s">
        <v>223</v>
      </c>
      <c r="C30" s="1" t="s">
        <v>128</v>
      </c>
      <c r="D30" s="1" t="s">
        <v>235</v>
      </c>
      <c r="E30" s="1" t="s">
        <v>244</v>
      </c>
      <c r="F30" s="1" t="s">
        <v>245</v>
      </c>
      <c r="G30" s="1" t="s">
        <v>245</v>
      </c>
      <c r="H30" s="1">
        <v>430</v>
      </c>
      <c r="I30" s="1">
        <v>2810</v>
      </c>
      <c r="J30" s="1">
        <v>0</v>
      </c>
      <c r="K30" s="1">
        <v>0</v>
      </c>
      <c r="M30" s="1">
        <v>0</v>
      </c>
      <c r="N30" s="1">
        <v>0</v>
      </c>
    </row>
    <row r="31" spans="1:15" x14ac:dyDescent="0.3">
      <c r="B31" s="1" t="s">
        <v>224</v>
      </c>
      <c r="C31" s="1" t="s">
        <v>23</v>
      </c>
      <c r="D31" s="1" t="s">
        <v>236</v>
      </c>
      <c r="E31" s="1" t="s">
        <v>244</v>
      </c>
      <c r="F31" s="1" t="s">
        <v>246</v>
      </c>
      <c r="G31" s="1" t="s">
        <v>247</v>
      </c>
      <c r="H31" s="1">
        <v>0</v>
      </c>
      <c r="I31" s="1">
        <v>155.19999999999999</v>
      </c>
      <c r="J31" s="1">
        <v>0</v>
      </c>
      <c r="K31" s="1">
        <v>0</v>
      </c>
      <c r="M31" s="1">
        <v>0</v>
      </c>
      <c r="N31" s="1">
        <v>0</v>
      </c>
    </row>
    <row r="32" spans="1:15" x14ac:dyDescent="0.3">
      <c r="B32" s="1" t="s">
        <v>225</v>
      </c>
      <c r="C32" s="1" t="s">
        <v>27</v>
      </c>
      <c r="D32" s="1" t="s">
        <v>438</v>
      </c>
      <c r="E32" s="1" t="s">
        <v>175</v>
      </c>
      <c r="F32" s="1" t="s">
        <v>248</v>
      </c>
      <c r="G32" s="1" t="s">
        <v>431</v>
      </c>
      <c r="H32" s="1">
        <v>294</v>
      </c>
      <c r="I32" s="1">
        <v>0</v>
      </c>
      <c r="J32" s="1">
        <v>0</v>
      </c>
      <c r="K32" s="1">
        <v>0</v>
      </c>
      <c r="M32" s="1">
        <v>0</v>
      </c>
      <c r="N32" s="1">
        <v>0</v>
      </c>
    </row>
    <row r="33" spans="1:15" x14ac:dyDescent="0.3">
      <c r="B33" s="1" t="s">
        <v>226</v>
      </c>
      <c r="C33" s="1" t="s">
        <v>27</v>
      </c>
      <c r="D33" s="1" t="s">
        <v>237</v>
      </c>
      <c r="E33" s="1" t="s">
        <v>244</v>
      </c>
      <c r="F33" s="1" t="s">
        <v>249</v>
      </c>
      <c r="G33" s="1" t="s">
        <v>249</v>
      </c>
      <c r="H33" s="1">
        <v>0</v>
      </c>
      <c r="I33" s="1">
        <v>367</v>
      </c>
      <c r="J33" s="1">
        <v>0</v>
      </c>
      <c r="K33" s="1">
        <v>0</v>
      </c>
      <c r="M33" s="1">
        <v>0</v>
      </c>
      <c r="N33" s="1">
        <v>0</v>
      </c>
    </row>
    <row r="34" spans="1:15" x14ac:dyDescent="0.3">
      <c r="B34" s="1" t="s">
        <v>227</v>
      </c>
      <c r="C34" s="1" t="s">
        <v>23</v>
      </c>
      <c r="D34" s="1" t="s">
        <v>238</v>
      </c>
      <c r="E34" s="1" t="s">
        <v>175</v>
      </c>
      <c r="F34" s="1" t="s">
        <v>201</v>
      </c>
      <c r="G34" s="1" t="s">
        <v>75</v>
      </c>
      <c r="H34" s="1">
        <v>562</v>
      </c>
      <c r="I34" s="1">
        <v>0</v>
      </c>
      <c r="J34" s="1">
        <v>0</v>
      </c>
      <c r="K34" s="1">
        <v>0</v>
      </c>
      <c r="M34" s="1">
        <v>0</v>
      </c>
      <c r="N34" s="1">
        <v>0</v>
      </c>
    </row>
    <row r="35" spans="1:15" x14ac:dyDescent="0.3">
      <c r="B35" s="1" t="s">
        <v>228</v>
      </c>
      <c r="C35" s="1" t="s">
        <v>23</v>
      </c>
      <c r="D35" s="1" t="s">
        <v>239</v>
      </c>
      <c r="E35" s="1" t="s">
        <v>200</v>
      </c>
      <c r="F35" s="1" t="s">
        <v>250</v>
      </c>
      <c r="G35" s="1" t="s">
        <v>250</v>
      </c>
      <c r="H35" s="1">
        <v>64.900000000000006</v>
      </c>
      <c r="I35" s="1">
        <v>372.2</v>
      </c>
      <c r="J35" s="1">
        <v>0</v>
      </c>
      <c r="K35" s="1">
        <v>0</v>
      </c>
      <c r="M35" s="1">
        <v>0</v>
      </c>
      <c r="N35" s="1">
        <v>0</v>
      </c>
    </row>
    <row r="36" spans="1:15" x14ac:dyDescent="0.3">
      <c r="B36" s="1" t="s">
        <v>229</v>
      </c>
      <c r="C36" s="1" t="s">
        <v>56</v>
      </c>
      <c r="D36" s="1" t="s">
        <v>240</v>
      </c>
      <c r="E36" s="1" t="s">
        <v>244</v>
      </c>
      <c r="F36" s="1" t="s">
        <v>251</v>
      </c>
      <c r="G36" s="1" t="s">
        <v>439</v>
      </c>
      <c r="H36" s="1">
        <v>0</v>
      </c>
      <c r="I36" s="1">
        <v>746.7</v>
      </c>
      <c r="J36" s="1">
        <v>0</v>
      </c>
      <c r="K36" s="1">
        <v>0</v>
      </c>
      <c r="M36" s="1">
        <v>0</v>
      </c>
      <c r="N36" s="1">
        <v>0</v>
      </c>
    </row>
    <row r="37" spans="1:15" x14ac:dyDescent="0.3">
      <c r="B37" s="1" t="s">
        <v>230</v>
      </c>
      <c r="C37" s="1" t="s">
        <v>233</v>
      </c>
      <c r="D37" s="1" t="s">
        <v>241</v>
      </c>
      <c r="E37" s="1" t="s">
        <v>200</v>
      </c>
      <c r="F37" s="1" t="s">
        <v>252</v>
      </c>
      <c r="G37" s="1" t="s">
        <v>252</v>
      </c>
      <c r="H37" s="1">
        <v>0</v>
      </c>
      <c r="I37" s="1">
        <v>333.5</v>
      </c>
      <c r="J37" s="1">
        <v>0</v>
      </c>
      <c r="K37" s="1">
        <v>0</v>
      </c>
      <c r="M37" s="1">
        <v>0</v>
      </c>
      <c r="N37" s="1">
        <v>0</v>
      </c>
    </row>
    <row r="38" spans="1:15" x14ac:dyDescent="0.3">
      <c r="B38" s="1" t="s">
        <v>231</v>
      </c>
      <c r="C38" s="1" t="s">
        <v>234</v>
      </c>
      <c r="D38" s="1" t="s">
        <v>242</v>
      </c>
      <c r="E38" s="1" t="s">
        <v>200</v>
      </c>
      <c r="F38" s="1" t="s">
        <v>119</v>
      </c>
      <c r="G38" s="1" t="s">
        <v>253</v>
      </c>
      <c r="H38" s="1">
        <v>0</v>
      </c>
      <c r="I38" s="1">
        <v>1131</v>
      </c>
      <c r="J38" s="1">
        <v>0</v>
      </c>
      <c r="K38" s="1">
        <v>0</v>
      </c>
      <c r="M38" s="1">
        <v>0</v>
      </c>
      <c r="N38" s="1">
        <v>0</v>
      </c>
    </row>
    <row r="39" spans="1:15" x14ac:dyDescent="0.3">
      <c r="B39" s="1" t="s">
        <v>232</v>
      </c>
      <c r="C39" s="1" t="s">
        <v>93</v>
      </c>
      <c r="D39" s="1" t="s">
        <v>243</v>
      </c>
      <c r="E39" s="1" t="s">
        <v>244</v>
      </c>
      <c r="F39" s="1" t="s">
        <v>49</v>
      </c>
      <c r="G39" s="1" t="s">
        <v>254</v>
      </c>
      <c r="H39" s="1">
        <v>0</v>
      </c>
      <c r="I39" s="1">
        <v>217</v>
      </c>
      <c r="J39" s="1">
        <v>0</v>
      </c>
      <c r="K39" s="1">
        <v>0</v>
      </c>
      <c r="M39" s="1">
        <v>0</v>
      </c>
      <c r="N39" s="1">
        <v>0</v>
      </c>
    </row>
    <row r="40" spans="1:15" x14ac:dyDescent="0.3">
      <c r="B40" s="1" t="s">
        <v>255</v>
      </c>
      <c r="C40" s="1" t="s">
        <v>27</v>
      </c>
      <c r="D40" s="1" t="s">
        <v>256</v>
      </c>
      <c r="E40" s="1" t="s">
        <v>175</v>
      </c>
      <c r="F40" s="1" t="s">
        <v>257</v>
      </c>
      <c r="G40" s="1" t="s">
        <v>258</v>
      </c>
      <c r="H40" s="1">
        <v>0</v>
      </c>
      <c r="I40" s="1">
        <v>0</v>
      </c>
      <c r="J40" s="1">
        <v>0</v>
      </c>
      <c r="K40" s="1">
        <v>2130</v>
      </c>
      <c r="M40" s="1">
        <v>2880</v>
      </c>
      <c r="N40" s="1">
        <v>0</v>
      </c>
    </row>
    <row r="41" spans="1:15" x14ac:dyDescent="0.3">
      <c r="B41" s="1" t="s">
        <v>259</v>
      </c>
      <c r="C41" s="1" t="s">
        <v>260</v>
      </c>
      <c r="D41" s="1" t="s">
        <v>264</v>
      </c>
      <c r="E41" s="1" t="s">
        <v>200</v>
      </c>
      <c r="F41" s="1" t="s">
        <v>265</v>
      </c>
      <c r="G41" s="1" t="s">
        <v>265</v>
      </c>
      <c r="H41" s="1">
        <v>0</v>
      </c>
      <c r="I41" s="1">
        <v>0</v>
      </c>
      <c r="J41" s="1">
        <v>0</v>
      </c>
      <c r="K41" s="1">
        <v>0</v>
      </c>
      <c r="M41" s="1">
        <v>1940</v>
      </c>
      <c r="N41" s="1">
        <v>1996</v>
      </c>
    </row>
    <row r="42" spans="1:15" x14ac:dyDescent="0.3">
      <c r="B42" s="1" t="s">
        <v>261</v>
      </c>
      <c r="C42" s="1" t="s">
        <v>262</v>
      </c>
      <c r="D42" s="1" t="s">
        <v>263</v>
      </c>
      <c r="E42" s="1" t="s">
        <v>175</v>
      </c>
      <c r="F42" s="1" t="s">
        <v>266</v>
      </c>
      <c r="G42" s="1" t="s">
        <v>100</v>
      </c>
      <c r="H42" s="1">
        <v>0</v>
      </c>
      <c r="I42" s="1">
        <v>0</v>
      </c>
      <c r="J42" s="1">
        <v>0</v>
      </c>
      <c r="K42" s="1">
        <v>0</v>
      </c>
      <c r="M42" s="1">
        <v>92</v>
      </c>
      <c r="N42" s="1">
        <v>0</v>
      </c>
    </row>
    <row r="44" spans="1:15" x14ac:dyDescent="0.3">
      <c r="A44" s="13"/>
      <c r="B44" s="13"/>
      <c r="C44" s="13"/>
      <c r="D44" s="13"/>
      <c r="E44" s="13"/>
      <c r="F44" s="13"/>
      <c r="G44" s="9" t="s">
        <v>80</v>
      </c>
      <c r="H44" s="11">
        <f>SUM(H30:H43)</f>
        <v>1350.9</v>
      </c>
      <c r="I44" s="11">
        <f>SUM(I30:I43)</f>
        <v>6132.5999999999995</v>
      </c>
      <c r="J44" s="11">
        <f>SUM(J30:J43)</f>
        <v>0</v>
      </c>
      <c r="K44" s="11">
        <f>SUM(K30:K43)</f>
        <v>2130</v>
      </c>
      <c r="L44" s="11">
        <f>I44+K44-H44-J44</f>
        <v>6911.6999999999989</v>
      </c>
      <c r="M44" s="9">
        <f>SUM(M30:M43)</f>
        <v>4912</v>
      </c>
      <c r="N44" s="9">
        <f>SUM(N30:N43)</f>
        <v>1996</v>
      </c>
      <c r="O44" s="9">
        <f>N44-M44</f>
        <v>-2916</v>
      </c>
    </row>
  </sheetData>
  <mergeCells count="1">
    <mergeCell ref="H4:O4"/>
  </mergeCells>
  <pageMargins left="0.7" right="0.7" top="0.75" bottom="0.75" header="0.3" footer="0.3"/>
  <ignoredErrors>
    <ignoredError sqref="L1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AB2F2-A579-4603-87D7-705D63386E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2D2DC8-67D8-4AB3-BF32-2EC8AF6FC961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906226E-B9A6-4F04-BDF9-B344CF1B9F5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44A4385-CFAE-484B-BD3E-943078965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Explanation</vt:lpstr>
      <vt:lpstr>2026-27</vt:lpstr>
      <vt:lpstr>2023-26</vt:lpstr>
      <vt:lpstr>2022-23</vt:lpstr>
      <vt:lpstr>2021-2022</vt:lpstr>
      <vt:lpstr>2020-2021</vt:lpstr>
      <vt:lpstr>2019-2020</vt:lpstr>
      <vt:lpstr>2018-2019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Head, Jennifer</dc:creator>
  <cp:lastModifiedBy>Lewis Hales</cp:lastModifiedBy>
  <dcterms:created xsi:type="dcterms:W3CDTF">2020-03-13T15:23:14Z</dcterms:created>
  <dcterms:modified xsi:type="dcterms:W3CDTF">2026-04-23T13:56:19Z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11200</vt:r8>
  </property>
</Properties>
</file>