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mkcouncil.sharepoint.com/sites/files-pabc-PB04/PB4.3/Permitted Developments/"/>
    </mc:Choice>
  </mc:AlternateContent>
  <xr:revisionPtr revIDLastSave="12315" documentId="13_ncr:1_{4D3923DE-F7AA-4822-81DA-7643639DE72A}" xr6:coauthVersionLast="47" xr6:coauthVersionMax="47" xr10:uidLastSave="{A67E3DF9-B676-4B30-8015-9F459C0E3AA0}"/>
  <bookViews>
    <workbookView xWindow="28680" yWindow="-120" windowWidth="38640" windowHeight="15720" activeTab="1" xr2:uid="{00000000-000D-0000-FFFF-FFFF00000000}"/>
  </bookViews>
  <sheets>
    <sheet name="2026-27" sheetId="10" r:id="rId1"/>
    <sheet name="2025-26" sheetId="7" r:id="rId2"/>
    <sheet name="2024-25" sheetId="6" r:id="rId3"/>
    <sheet name="2023-24" sheetId="5" r:id="rId4"/>
    <sheet name="2022-23" sheetId="4" r:id="rId5"/>
    <sheet name="2021-2022" sheetId="2" r:id="rId6"/>
    <sheet name="2020-2021" sheetId="1" r:id="rId7"/>
    <sheet name="Completions 23-24" sheetId="8" r:id="rId8"/>
    <sheet name="Proposed Growth " sheetId="9" r:id="rId9"/>
    <sheet name="Template" sheetId="3" r:id="rId10"/>
  </sheets>
  <definedNames>
    <definedName name="_xlnm._FilterDatabase" localSheetId="3" hidden="1">'2023-24'!$A$4:$AO$4</definedName>
    <definedName name="_xlnm._FilterDatabase" localSheetId="2" hidden="1">'2024-25'!$A$4:$AO$34</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2" i="10" l="1"/>
  <c r="AK72" i="10"/>
  <c r="AI72" i="10"/>
  <c r="AG72" i="10"/>
  <c r="AE72" i="10"/>
  <c r="AC72" i="10"/>
  <c r="AA72" i="10"/>
  <c r="Y72" i="10"/>
  <c r="W72" i="10"/>
  <c r="U72" i="10"/>
  <c r="S72" i="10"/>
  <c r="Q72" i="10"/>
  <c r="O72" i="10"/>
  <c r="M72" i="10"/>
  <c r="K72" i="10"/>
  <c r="I72" i="10"/>
  <c r="G72" i="10"/>
  <c r="AF71" i="10"/>
  <c r="AL70" i="10"/>
  <c r="AM70" i="10"/>
  <c r="AN70" i="10"/>
  <c r="AK70" i="10"/>
  <c r="AH70" i="10"/>
  <c r="AI70" i="10"/>
  <c r="AJ70" i="10"/>
  <c r="AG70" i="10"/>
  <c r="AD70" i="10"/>
  <c r="AE70" i="10"/>
  <c r="AF70" i="10"/>
  <c r="AC70" i="10"/>
  <c r="Z70" i="10"/>
  <c r="AA70" i="10"/>
  <c r="AB70" i="10"/>
  <c r="Y70" i="10"/>
  <c r="H70" i="10"/>
  <c r="I70" i="10"/>
  <c r="J70" i="10"/>
  <c r="K70" i="10"/>
  <c r="L70" i="10"/>
  <c r="M70" i="10"/>
  <c r="N70" i="10"/>
  <c r="O70" i="10"/>
  <c r="P70" i="10"/>
  <c r="Q70" i="10"/>
  <c r="R70" i="10"/>
  <c r="S70" i="10"/>
  <c r="T70" i="10"/>
  <c r="U70" i="10"/>
  <c r="V70" i="10"/>
  <c r="W70" i="10"/>
  <c r="X70" i="10"/>
  <c r="G70" i="10"/>
  <c r="AN53" i="10"/>
  <c r="AM53" i="10"/>
  <c r="AL53" i="10"/>
  <c r="AK53" i="10"/>
  <c r="AJ53" i="10"/>
  <c r="AI53" i="10"/>
  <c r="AH53" i="10"/>
  <c r="AG53" i="10"/>
  <c r="AF53" i="10"/>
  <c r="AE53" i="10"/>
  <c r="AD53" i="10"/>
  <c r="AC53" i="10"/>
  <c r="AB53" i="10"/>
  <c r="AA53" i="10"/>
  <c r="Z53" i="10"/>
  <c r="Y53" i="10"/>
  <c r="X53" i="10"/>
  <c r="W53" i="10"/>
  <c r="V53" i="10"/>
  <c r="U53" i="10"/>
  <c r="T53" i="10"/>
  <c r="S53" i="10"/>
  <c r="R53" i="10"/>
  <c r="Q53" i="10"/>
  <c r="P53" i="10"/>
  <c r="O53" i="10"/>
  <c r="N53" i="10"/>
  <c r="M53" i="10"/>
  <c r="L53" i="10"/>
  <c r="K53" i="10"/>
  <c r="J53" i="10"/>
  <c r="I53" i="10"/>
  <c r="H53" i="10"/>
  <c r="G53" i="10"/>
  <c r="G79" i="7"/>
  <c r="M80" i="7" l="1"/>
  <c r="O80" i="7"/>
  <c r="Q80" i="7"/>
  <c r="S80" i="7"/>
  <c r="U80" i="7"/>
  <c r="W80" i="7"/>
  <c r="Y80" i="7"/>
  <c r="AA80" i="7"/>
  <c r="AC80" i="7"/>
  <c r="AE80" i="7"/>
  <c r="AG80" i="7"/>
  <c r="AI80" i="7"/>
  <c r="AK80" i="7"/>
  <c r="AM80" i="7"/>
  <c r="K80" i="7"/>
  <c r="I80" i="7"/>
  <c r="G80" i="7"/>
  <c r="H79" i="7"/>
  <c r="I79" i="7"/>
  <c r="J79" i="7"/>
  <c r="L79" i="7"/>
  <c r="M79" i="7"/>
  <c r="N79" i="7"/>
  <c r="O79" i="7"/>
  <c r="P79" i="7"/>
  <c r="Q79" i="7"/>
  <c r="R79" i="7"/>
  <c r="T79" i="7"/>
  <c r="U79" i="7"/>
  <c r="V79" i="7"/>
  <c r="X79" i="7"/>
  <c r="Y79" i="7"/>
  <c r="Z79" i="7"/>
  <c r="AA79" i="7"/>
  <c r="AB79" i="7"/>
  <c r="AD79" i="7"/>
  <c r="AF79" i="7"/>
  <c r="AG79" i="7"/>
  <c r="AH79" i="7"/>
  <c r="AI79" i="7"/>
  <c r="AJ79" i="7"/>
  <c r="AK79" i="7"/>
  <c r="AL79" i="7"/>
  <c r="AM79" i="7"/>
  <c r="AN79" i="7"/>
  <c r="AJ40" i="7"/>
  <c r="L40" i="7"/>
  <c r="X40" i="7"/>
  <c r="AM71" i="10"/>
  <c r="AI71" i="10"/>
  <c r="AE71" i="10"/>
  <c r="AA71" i="10"/>
  <c r="W71" i="10"/>
  <c r="S71" i="10"/>
  <c r="O71" i="10"/>
  <c r="K71" i="10"/>
  <c r="G71" i="10"/>
  <c r="AN37" i="10"/>
  <c r="AM37" i="10"/>
  <c r="AL37" i="10"/>
  <c r="AK37" i="10"/>
  <c r="AJ37" i="10"/>
  <c r="AI37" i="10"/>
  <c r="AH37" i="10"/>
  <c r="AH71" i="10" s="1"/>
  <c r="AG37" i="10"/>
  <c r="AF37" i="10"/>
  <c r="AE37" i="10"/>
  <c r="AD37" i="10"/>
  <c r="AC37" i="10"/>
  <c r="AC71" i="10" s="1"/>
  <c r="AB37" i="10"/>
  <c r="AA37" i="10"/>
  <c r="Z37" i="10"/>
  <c r="Y37" i="10"/>
  <c r="X37" i="10"/>
  <c r="W37" i="10"/>
  <c r="V37" i="10"/>
  <c r="U37" i="10"/>
  <c r="T37" i="10"/>
  <c r="S37" i="10"/>
  <c r="R37" i="10"/>
  <c r="R71" i="10" s="1"/>
  <c r="Q37" i="10"/>
  <c r="P37" i="10"/>
  <c r="O37" i="10"/>
  <c r="N37" i="10"/>
  <c r="M37" i="10"/>
  <c r="M71" i="10" s="1"/>
  <c r="L37" i="10"/>
  <c r="K37" i="10"/>
  <c r="J37" i="10"/>
  <c r="I37" i="10"/>
  <c r="H37" i="10"/>
  <c r="G37" i="10"/>
  <c r="AN21" i="10"/>
  <c r="AM21" i="10"/>
  <c r="AL21" i="10"/>
  <c r="AL71" i="10" s="1"/>
  <c r="AK21" i="10"/>
  <c r="AJ21" i="10"/>
  <c r="AI21" i="10"/>
  <c r="AH21" i="10"/>
  <c r="AG21" i="10"/>
  <c r="AG71" i="10" s="1"/>
  <c r="AF21" i="10"/>
  <c r="AE21" i="10"/>
  <c r="AD21" i="10"/>
  <c r="AC21" i="10"/>
  <c r="AB21" i="10"/>
  <c r="AA21" i="10"/>
  <c r="Z21" i="10"/>
  <c r="Y21" i="10"/>
  <c r="Y71" i="10" s="1"/>
  <c r="X21" i="10"/>
  <c r="W21" i="10"/>
  <c r="V21" i="10"/>
  <c r="V71" i="10" s="1"/>
  <c r="U21" i="10"/>
  <c r="T21" i="10"/>
  <c r="S21" i="10"/>
  <c r="R21" i="10"/>
  <c r="Q21" i="10"/>
  <c r="Q71" i="10" s="1"/>
  <c r="P21" i="10"/>
  <c r="O21" i="10"/>
  <c r="N21" i="10"/>
  <c r="M21" i="10"/>
  <c r="L21" i="10"/>
  <c r="K21" i="10"/>
  <c r="J21" i="10"/>
  <c r="I21" i="10"/>
  <c r="I71" i="10" s="1"/>
  <c r="H21" i="10"/>
  <c r="G21" i="10"/>
  <c r="AJ23" i="7"/>
  <c r="AK23" i="7"/>
  <c r="AL23" i="7"/>
  <c r="AM23" i="7"/>
  <c r="AN23" i="7"/>
  <c r="AI23" i="7"/>
  <c r="AG23" i="7"/>
  <c r="AH23" i="7"/>
  <c r="AF23" i="7"/>
  <c r="AE23" i="7"/>
  <c r="AD23" i="7"/>
  <c r="AC23" i="7"/>
  <c r="AC79" i="7" s="1"/>
  <c r="AB23" i="7"/>
  <c r="AA23" i="7"/>
  <c r="Z23" i="7"/>
  <c r="Y23" i="7"/>
  <c r="G23" i="7"/>
  <c r="H23" i="7"/>
  <c r="I23" i="7"/>
  <c r="J23" i="7"/>
  <c r="K23" i="7"/>
  <c r="L23" i="7"/>
  <c r="M23" i="7"/>
  <c r="N23" i="7"/>
  <c r="O23" i="7"/>
  <c r="P23" i="7"/>
  <c r="Q23" i="7"/>
  <c r="R23" i="7"/>
  <c r="S23" i="7"/>
  <c r="T23" i="7"/>
  <c r="U23" i="7"/>
  <c r="V23" i="7"/>
  <c r="W23" i="7"/>
  <c r="X23" i="7"/>
  <c r="K47" i="6"/>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F16" i="8"/>
  <c r="U71" i="10" l="1"/>
  <c r="AK71" i="10"/>
  <c r="N71" i="10"/>
  <c r="AD71" i="10"/>
  <c r="J71" i="10"/>
  <c r="Z71" i="10"/>
  <c r="H71" i="10"/>
  <c r="L71" i="10"/>
  <c r="P71" i="10"/>
  <c r="T71" i="10"/>
  <c r="X71" i="10"/>
  <c r="AB71" i="10"/>
  <c r="AJ71" i="10"/>
  <c r="AN71" i="10"/>
  <c r="AD55" i="6"/>
  <c r="AN78" i="7"/>
  <c r="AM78" i="7"/>
  <c r="AL78" i="7"/>
  <c r="AK78" i="7"/>
  <c r="AJ78" i="7"/>
  <c r="AI78" i="7"/>
  <c r="AH78" i="7"/>
  <c r="AG78" i="7"/>
  <c r="AF78" i="7"/>
  <c r="AE78" i="7"/>
  <c r="AD78" i="7"/>
  <c r="AC78" i="7"/>
  <c r="AB78" i="7"/>
  <c r="AA78" i="7"/>
  <c r="Z78" i="7"/>
  <c r="Y78" i="7"/>
  <c r="X78" i="7"/>
  <c r="W78" i="7"/>
  <c r="V78" i="7"/>
  <c r="U78" i="7"/>
  <c r="T78" i="7"/>
  <c r="S78" i="7"/>
  <c r="S79" i="7" s="1"/>
  <c r="R78" i="7"/>
  <c r="Q78" i="7"/>
  <c r="P78" i="7"/>
  <c r="O78" i="7"/>
  <c r="N78" i="7"/>
  <c r="M78" i="7"/>
  <c r="L78" i="7"/>
  <c r="K78" i="7"/>
  <c r="J78" i="7"/>
  <c r="I78" i="7"/>
  <c r="H78" i="7"/>
  <c r="G78" i="7"/>
  <c r="AN55" i="7"/>
  <c r="AM55" i="7"/>
  <c r="AL55" i="7"/>
  <c r="AK55" i="7"/>
  <c r="AJ55" i="7"/>
  <c r="AI55" i="7"/>
  <c r="AH55" i="7"/>
  <c r="AG55" i="7"/>
  <c r="AF55" i="7"/>
  <c r="AE55" i="7"/>
  <c r="AE79" i="7" s="1"/>
  <c r="AD55" i="7"/>
  <c r="AC55" i="7"/>
  <c r="AB55" i="7"/>
  <c r="AA55" i="7"/>
  <c r="Z55" i="7"/>
  <c r="Y55" i="7"/>
  <c r="X55" i="7"/>
  <c r="W55" i="7"/>
  <c r="V55" i="7"/>
  <c r="U55" i="7"/>
  <c r="T55" i="7"/>
  <c r="S55" i="7"/>
  <c r="R55" i="7"/>
  <c r="Q55" i="7"/>
  <c r="P55" i="7"/>
  <c r="O55" i="7"/>
  <c r="N55" i="7"/>
  <c r="M55" i="7"/>
  <c r="L55" i="7"/>
  <c r="K55" i="7"/>
  <c r="K79" i="7" s="1"/>
  <c r="J55" i="7"/>
  <c r="I55" i="7"/>
  <c r="H55" i="7"/>
  <c r="G55" i="7"/>
  <c r="AN40" i="7"/>
  <c r="AM40" i="7"/>
  <c r="AL40" i="7"/>
  <c r="AK40" i="7"/>
  <c r="AI40" i="7"/>
  <c r="AH40" i="7"/>
  <c r="AG40" i="7"/>
  <c r="AF40" i="7"/>
  <c r="AE40" i="7"/>
  <c r="AD40" i="7"/>
  <c r="AC40" i="7"/>
  <c r="AB40" i="7"/>
  <c r="AA40" i="7"/>
  <c r="Z40" i="7"/>
  <c r="Y40" i="7"/>
  <c r="W40" i="7"/>
  <c r="W79" i="7" s="1"/>
  <c r="V40" i="7"/>
  <c r="U40" i="7"/>
  <c r="T40" i="7"/>
  <c r="S40" i="7"/>
  <c r="R40" i="7"/>
  <c r="Q40" i="7"/>
  <c r="P40" i="7"/>
  <c r="O40" i="7"/>
  <c r="N40" i="7"/>
  <c r="M40" i="7"/>
  <c r="K40" i="7"/>
  <c r="J40" i="7"/>
  <c r="I40" i="7"/>
  <c r="H40" i="7"/>
  <c r="G40" i="7"/>
  <c r="P47" i="6"/>
  <c r="AN74" i="6"/>
  <c r="AM74" i="6"/>
  <c r="AM75" i="6" s="1"/>
  <c r="AL74" i="6"/>
  <c r="AK74" i="6"/>
  <c r="AJ74" i="6"/>
  <c r="AI74" i="6"/>
  <c r="AH74" i="6"/>
  <c r="AG74" i="6"/>
  <c r="AF74" i="6"/>
  <c r="AE74" i="6"/>
  <c r="AD74" i="6"/>
  <c r="AC74" i="6"/>
  <c r="AB74" i="6"/>
  <c r="AA74" i="6"/>
  <c r="Z74" i="6"/>
  <c r="Y74" i="6"/>
  <c r="X74" i="6"/>
  <c r="W74" i="6"/>
  <c r="V74" i="6"/>
  <c r="U74" i="6"/>
  <c r="T74" i="6"/>
  <c r="S74" i="6"/>
  <c r="R74" i="6"/>
  <c r="Q74" i="6"/>
  <c r="P74" i="6"/>
  <c r="O74" i="6"/>
  <c r="N74" i="6"/>
  <c r="M74" i="6"/>
  <c r="L74" i="6"/>
  <c r="K74" i="6"/>
  <c r="J74" i="6"/>
  <c r="I74" i="6"/>
  <c r="H74" i="6"/>
  <c r="G74" i="6"/>
  <c r="AN55" i="6"/>
  <c r="AM55" i="6"/>
  <c r="AL55" i="6"/>
  <c r="AK55" i="6"/>
  <c r="AJ55" i="6"/>
  <c r="AI55" i="6"/>
  <c r="AH55" i="6"/>
  <c r="AG55" i="6"/>
  <c r="AF55" i="6"/>
  <c r="AE55" i="6"/>
  <c r="AC55" i="6"/>
  <c r="AB55" i="6"/>
  <c r="AA55" i="6"/>
  <c r="Z55" i="6"/>
  <c r="Y55" i="6"/>
  <c r="X55" i="6"/>
  <c r="W55" i="6"/>
  <c r="V55" i="6"/>
  <c r="U55" i="6"/>
  <c r="T55" i="6"/>
  <c r="S55" i="6"/>
  <c r="R55" i="6"/>
  <c r="Q55" i="6"/>
  <c r="P55" i="6"/>
  <c r="O55" i="6"/>
  <c r="N55" i="6"/>
  <c r="M55" i="6"/>
  <c r="L55" i="6"/>
  <c r="K55" i="6"/>
  <c r="J55" i="6"/>
  <c r="I55" i="6"/>
  <c r="H55" i="6"/>
  <c r="G55" i="6"/>
  <c r="AN47" i="6"/>
  <c r="AM47" i="6"/>
  <c r="AL47" i="6"/>
  <c r="AK47" i="6"/>
  <c r="AJ47" i="6"/>
  <c r="AI47" i="6"/>
  <c r="AH47" i="6"/>
  <c r="AG47" i="6"/>
  <c r="AF47" i="6"/>
  <c r="AE47" i="6"/>
  <c r="AD47" i="6"/>
  <c r="AC47" i="6"/>
  <c r="AB47" i="6"/>
  <c r="AA47" i="6"/>
  <c r="Z47" i="6"/>
  <c r="Y47" i="6"/>
  <c r="X47" i="6"/>
  <c r="W47" i="6"/>
  <c r="V47" i="6"/>
  <c r="U47" i="6"/>
  <c r="T47" i="6"/>
  <c r="S47" i="6"/>
  <c r="R47" i="6"/>
  <c r="Q47" i="6"/>
  <c r="O47" i="6"/>
  <c r="N47" i="6"/>
  <c r="M47" i="6"/>
  <c r="L47" i="6"/>
  <c r="J47" i="6"/>
  <c r="I47" i="6"/>
  <c r="H47" i="6"/>
  <c r="G47" i="6"/>
  <c r="AN26" i="6"/>
  <c r="AN27" i="6" s="1"/>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I26" i="6"/>
  <c r="H26" i="6"/>
  <c r="G26" i="6"/>
  <c r="Y56" i="6" l="1"/>
  <c r="Y75" i="6"/>
  <c r="AG75" i="6"/>
  <c r="AK56" i="6"/>
  <c r="AH75" i="6"/>
  <c r="AG48" i="6"/>
  <c r="Y48" i="6"/>
  <c r="G48" i="6"/>
  <c r="AN48" i="6"/>
  <c r="AM48" i="6"/>
  <c r="H48" i="6"/>
  <c r="AH48" i="6"/>
  <c r="AK48" i="6"/>
  <c r="H56" i="6"/>
  <c r="Z56" i="6"/>
  <c r="AA56" i="6" s="1"/>
  <c r="AH56" i="6"/>
  <c r="AM56" i="6"/>
  <c r="Z48" i="6"/>
  <c r="AL48" i="6"/>
  <c r="G56" i="6"/>
  <c r="AG56" i="6"/>
  <c r="Z75" i="6"/>
  <c r="AA75" i="6" s="1"/>
  <c r="AK75" i="6"/>
  <c r="Y27" i="6"/>
  <c r="AM27" i="6"/>
  <c r="AL27" i="6"/>
  <c r="AK27" i="6"/>
  <c r="AG27" i="6"/>
  <c r="AH27" i="6"/>
  <c r="Z27" i="6"/>
  <c r="G27" i="6"/>
  <c r="H27" i="6"/>
  <c r="H77" i="6" l="1"/>
  <c r="AI75" i="6"/>
  <c r="AK77" i="6"/>
  <c r="AH77" i="6"/>
  <c r="AI48" i="6"/>
  <c r="AJ48" i="6" s="1"/>
  <c r="AG77" i="6"/>
  <c r="Y77" i="6"/>
  <c r="AA48" i="6"/>
  <c r="AB48" i="6" s="1"/>
  <c r="AC48" i="6" s="1"/>
  <c r="AD48" i="6" s="1"/>
  <c r="AE48" i="6" s="1"/>
  <c r="AF48" i="6" s="1"/>
  <c r="AI56" i="6"/>
  <c r="I56" i="6"/>
  <c r="G77" i="6"/>
  <c r="AM77" i="6"/>
  <c r="AA27" i="6"/>
  <c r="AB27" i="6" s="1"/>
  <c r="AC27" i="6" s="1"/>
  <c r="AD27" i="6" s="1"/>
  <c r="AE27" i="6" s="1"/>
  <c r="AF27" i="6" s="1"/>
  <c r="AI27" i="6"/>
  <c r="AJ27" i="6" s="1"/>
  <c r="Z77" i="6"/>
  <c r="I27" i="6"/>
  <c r="J27" i="6" s="1"/>
  <c r="K27" i="6" s="1"/>
  <c r="L27" i="6" s="1"/>
  <c r="M27" i="6" s="1"/>
  <c r="N27" i="6" s="1"/>
  <c r="O27" i="6" s="1"/>
  <c r="P27" i="6" s="1"/>
  <c r="Q27" i="6" s="1"/>
  <c r="R27" i="6" s="1"/>
  <c r="S27" i="6" s="1"/>
  <c r="T27" i="6" s="1"/>
  <c r="U27" i="6" s="1"/>
  <c r="V27" i="6" s="1"/>
  <c r="W27" i="6" s="1"/>
  <c r="X27" i="6" s="1"/>
  <c r="BF68" i="4"/>
  <c r="BG68" i="4"/>
  <c r="BH68" i="4"/>
  <c r="BE68" i="4"/>
  <c r="AV68" i="4"/>
  <c r="AW68" i="4"/>
  <c r="AX68" i="4"/>
  <c r="AY68" i="4"/>
  <c r="AZ68" i="4"/>
  <c r="BA68" i="4"/>
  <c r="BB68" i="4"/>
  <c r="BC68" i="4"/>
  <c r="BD68" i="4"/>
  <c r="AU68" i="4"/>
  <c r="AL68" i="4"/>
  <c r="AM68" i="4"/>
  <c r="AN68" i="4"/>
  <c r="AO68" i="4"/>
  <c r="AP68" i="4"/>
  <c r="AQ68" i="4"/>
  <c r="AR68" i="4"/>
  <c r="AS68" i="4"/>
  <c r="AT68" i="4"/>
  <c r="AK68" i="4"/>
  <c r="AH68" i="4"/>
  <c r="AI68" i="4"/>
  <c r="AJ68" i="4"/>
  <c r="AG68" i="4"/>
  <c r="AD68" i="4"/>
  <c r="AE68" i="4"/>
  <c r="AF68" i="4"/>
  <c r="AC68" i="4"/>
  <c r="Z68" i="4"/>
  <c r="AA68" i="4"/>
  <c r="AB68" i="4"/>
  <c r="Y68" i="4"/>
  <c r="H68" i="4"/>
  <c r="I68" i="4"/>
  <c r="J68" i="4"/>
  <c r="K68" i="4"/>
  <c r="L68" i="4"/>
  <c r="M68" i="4"/>
  <c r="N68" i="4"/>
  <c r="O68" i="4"/>
  <c r="P68" i="4"/>
  <c r="Q68" i="4"/>
  <c r="R68" i="4"/>
  <c r="S68" i="4"/>
  <c r="T68" i="4"/>
  <c r="U68" i="4"/>
  <c r="V68" i="4"/>
  <c r="W68" i="4"/>
  <c r="X68" i="4"/>
  <c r="G68" i="4"/>
  <c r="AI77" i="6" l="1"/>
  <c r="AA77" i="6"/>
  <c r="I77" i="6"/>
  <c r="AN79" i="5"/>
  <c r="AM79" i="5"/>
  <c r="AL79" i="5"/>
  <c r="AK79" i="5"/>
  <c r="AJ79" i="5"/>
  <c r="AI79" i="5"/>
  <c r="AH79" i="5"/>
  <c r="AG79" i="5"/>
  <c r="AF79" i="5"/>
  <c r="AE79" i="5"/>
  <c r="AD79" i="5"/>
  <c r="AC79" i="5"/>
  <c r="AB79" i="5"/>
  <c r="AA79" i="5"/>
  <c r="Z79" i="5"/>
  <c r="Y79" i="5"/>
  <c r="X79" i="5"/>
  <c r="W79" i="5"/>
  <c r="V79" i="5"/>
  <c r="U79" i="5"/>
  <c r="T79" i="5"/>
  <c r="S79" i="5"/>
  <c r="R79" i="5"/>
  <c r="Q79" i="5"/>
  <c r="P79" i="5"/>
  <c r="O79" i="5"/>
  <c r="N79" i="5"/>
  <c r="M79" i="5"/>
  <c r="L79" i="5"/>
  <c r="K79" i="5"/>
  <c r="J79" i="5"/>
  <c r="I79" i="5"/>
  <c r="H79" i="5"/>
  <c r="G79" i="5"/>
  <c r="AN62" i="5"/>
  <c r="AM62" i="5"/>
  <c r="AL62" i="5"/>
  <c r="AK62" i="5"/>
  <c r="AJ62" i="5"/>
  <c r="AI62" i="5"/>
  <c r="AH62"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AN45" i="5"/>
  <c r="AM45" i="5"/>
  <c r="AL45" i="5"/>
  <c r="AK45" i="5"/>
  <c r="AJ45" i="5"/>
  <c r="AI45" i="5"/>
  <c r="AH45" i="5"/>
  <c r="AG45" i="5"/>
  <c r="AF45" i="5"/>
  <c r="AE45" i="5"/>
  <c r="AD45" i="5"/>
  <c r="AC45" i="5"/>
  <c r="AB45" i="5"/>
  <c r="AA45" i="5"/>
  <c r="Z45" i="5"/>
  <c r="Y45" i="5"/>
  <c r="X45" i="5"/>
  <c r="W45" i="5"/>
  <c r="V45" i="5"/>
  <c r="U45" i="5"/>
  <c r="T45" i="5"/>
  <c r="S45" i="5"/>
  <c r="R45" i="5"/>
  <c r="Q45" i="5"/>
  <c r="P45" i="5"/>
  <c r="O45" i="5"/>
  <c r="N45" i="5"/>
  <c r="M45" i="5"/>
  <c r="L45" i="5"/>
  <c r="K45" i="5"/>
  <c r="J45" i="5"/>
  <c r="I45" i="5"/>
  <c r="H45" i="5"/>
  <c r="G45" i="5"/>
  <c r="AN24" i="5"/>
  <c r="AM24" i="5"/>
  <c r="AL24"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H32" i="4"/>
  <c r="Z80" i="5" l="1"/>
  <c r="AH63" i="5"/>
  <c r="H63" i="5"/>
  <c r="Z46" i="5"/>
  <c r="AK46" i="5"/>
  <c r="Z63" i="5"/>
  <c r="Y63" i="5"/>
  <c r="G63" i="5"/>
  <c r="AM63" i="5"/>
  <c r="AM80" i="5"/>
  <c r="AG63" i="5"/>
  <c r="AK80" i="5"/>
  <c r="G46" i="5"/>
  <c r="Y46" i="5"/>
  <c r="AG46" i="5"/>
  <c r="AK63" i="5"/>
  <c r="G80" i="5"/>
  <c r="Y80" i="5"/>
  <c r="AA80" i="5" s="1"/>
  <c r="AG80" i="5"/>
  <c r="AM46" i="5"/>
  <c r="H46" i="5"/>
  <c r="AH46" i="5"/>
  <c r="H80" i="5"/>
  <c r="AH80" i="5"/>
  <c r="AM25" i="5"/>
  <c r="AK25" i="5"/>
  <c r="AH25" i="5"/>
  <c r="AG25" i="5"/>
  <c r="Z25" i="5"/>
  <c r="Y25" i="5"/>
  <c r="G25" i="5"/>
  <c r="H25" i="5"/>
  <c r="AT101" i="2"/>
  <c r="AS101" i="2"/>
  <c r="AR101" i="2"/>
  <c r="AQ101" i="2"/>
  <c r="AP101" i="2"/>
  <c r="AO101" i="2"/>
  <c r="AN101" i="2"/>
  <c r="AM101" i="2"/>
  <c r="AL101" i="2"/>
  <c r="AK101" i="2"/>
  <c r="AJ101" i="2"/>
  <c r="AI101" i="2"/>
  <c r="AH101" i="2"/>
  <c r="AG101" i="2"/>
  <c r="AF101" i="2"/>
  <c r="AE101" i="2"/>
  <c r="AD101" i="2"/>
  <c r="AC101" i="2"/>
  <c r="AB101" i="2"/>
  <c r="AA101" i="2"/>
  <c r="Z101" i="2"/>
  <c r="Y101" i="2"/>
  <c r="X101" i="2"/>
  <c r="W101" i="2"/>
  <c r="V101" i="2"/>
  <c r="U101" i="2"/>
  <c r="T101" i="2"/>
  <c r="S101" i="2"/>
  <c r="R101" i="2"/>
  <c r="Q101" i="2"/>
  <c r="P101" i="2"/>
  <c r="O101" i="2"/>
  <c r="N101" i="2"/>
  <c r="M101" i="2"/>
  <c r="L101" i="2"/>
  <c r="K101" i="2"/>
  <c r="J101" i="2"/>
  <c r="I101" i="2"/>
  <c r="H101" i="2"/>
  <c r="G101" i="2"/>
  <c r="AI63" i="5" l="1"/>
  <c r="I63" i="5"/>
  <c r="I80" i="5"/>
  <c r="AA46" i="5"/>
  <c r="I46" i="5"/>
  <c r="AI80" i="5"/>
  <c r="G82" i="5"/>
  <c r="AK82" i="5"/>
  <c r="AA63" i="5"/>
  <c r="AM82" i="5"/>
  <c r="Z82" i="5"/>
  <c r="AH82" i="5"/>
  <c r="AA25" i="5"/>
  <c r="AI46" i="5"/>
  <c r="H82" i="5"/>
  <c r="AG82" i="5"/>
  <c r="Y82" i="5"/>
  <c r="AI25" i="5"/>
  <c r="I25" i="5"/>
  <c r="L41" i="4"/>
  <c r="M41" i="4"/>
  <c r="N41" i="4"/>
  <c r="O41" i="4"/>
  <c r="P41" i="4"/>
  <c r="Q41" i="4"/>
  <c r="R41" i="4"/>
  <c r="S41" i="4"/>
  <c r="T41" i="4"/>
  <c r="U41" i="4"/>
  <c r="V41" i="4"/>
  <c r="W41" i="4"/>
  <c r="X41" i="4"/>
  <c r="H41" i="4"/>
  <c r="I41" i="4"/>
  <c r="J41" i="4"/>
  <c r="K41" i="4"/>
  <c r="BF41" i="4"/>
  <c r="BG41" i="4"/>
  <c r="BH41" i="4"/>
  <c r="BE41" i="4"/>
  <c r="AV41" i="4"/>
  <c r="AW41" i="4"/>
  <c r="AX41" i="4"/>
  <c r="AY41" i="4"/>
  <c r="AZ41" i="4"/>
  <c r="BA41" i="4"/>
  <c r="BB41" i="4"/>
  <c r="BC41" i="4"/>
  <c r="BD41" i="4"/>
  <c r="AU41" i="4"/>
  <c r="AL41" i="4"/>
  <c r="AM41" i="4"/>
  <c r="AN41" i="4"/>
  <c r="AO41" i="4"/>
  <c r="AP41" i="4"/>
  <c r="AQ41" i="4"/>
  <c r="AR41" i="4"/>
  <c r="AS41" i="4"/>
  <c r="AT41" i="4"/>
  <c r="AK41" i="4"/>
  <c r="AH41" i="4"/>
  <c r="AI41" i="4"/>
  <c r="AJ41" i="4"/>
  <c r="AG41" i="4"/>
  <c r="AD41" i="4"/>
  <c r="AE41" i="4"/>
  <c r="AF41" i="4"/>
  <c r="AC41" i="4"/>
  <c r="Z41" i="4"/>
  <c r="AA41" i="4"/>
  <c r="AB41" i="4"/>
  <c r="Y41" i="4"/>
  <c r="G41" i="4"/>
  <c r="I82" i="5" l="1"/>
  <c r="AA82" i="5"/>
  <c r="AI82" i="5"/>
  <c r="AI69" i="4"/>
  <c r="BH52" i="4"/>
  <c r="BG52" i="4"/>
  <c r="BF52" i="4"/>
  <c r="BE52" i="4"/>
  <c r="BD52" i="4"/>
  <c r="BC52" i="4"/>
  <c r="BB52" i="4"/>
  <c r="BA52" i="4"/>
  <c r="AZ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I52" i="4"/>
  <c r="H52" i="4"/>
  <c r="G52" i="4"/>
  <c r="BF42" i="4"/>
  <c r="BH25" i="4"/>
  <c r="BG25" i="4"/>
  <c r="BF25" i="4"/>
  <c r="BE25" i="4"/>
  <c r="BD25" i="4"/>
  <c r="BC25" i="4"/>
  <c r="BB25" i="4"/>
  <c r="BA25" i="4"/>
  <c r="AZ25"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I25" i="4"/>
  <c r="H25" i="4"/>
  <c r="G25" i="4"/>
  <c r="I72" i="3"/>
  <c r="J72" i="3"/>
  <c r="K72" i="3"/>
  <c r="L72" i="3"/>
  <c r="M72" i="3"/>
  <c r="N72" i="3"/>
  <c r="O72" i="3"/>
  <c r="P72" i="3"/>
  <c r="Q72" i="3"/>
  <c r="R72" i="3"/>
  <c r="S72" i="3"/>
  <c r="T72" i="3"/>
  <c r="U72" i="3"/>
  <c r="V72" i="3"/>
  <c r="W72" i="3"/>
  <c r="X72" i="3"/>
  <c r="I55" i="3"/>
  <c r="J55" i="3"/>
  <c r="K55" i="3"/>
  <c r="L55" i="3"/>
  <c r="M55" i="3"/>
  <c r="N55" i="3"/>
  <c r="O55" i="3"/>
  <c r="P55" i="3"/>
  <c r="Q55" i="3"/>
  <c r="R55" i="3"/>
  <c r="S55" i="3"/>
  <c r="T55" i="3"/>
  <c r="U55" i="3"/>
  <c r="V55" i="3"/>
  <c r="W55" i="3"/>
  <c r="X55" i="3"/>
  <c r="I38" i="3"/>
  <c r="J38" i="3"/>
  <c r="K38" i="3"/>
  <c r="L38" i="3"/>
  <c r="M38" i="3"/>
  <c r="N38" i="3"/>
  <c r="O38" i="3"/>
  <c r="P38" i="3"/>
  <c r="Q38" i="3"/>
  <c r="R38" i="3"/>
  <c r="S38" i="3"/>
  <c r="T38" i="3"/>
  <c r="U38" i="3"/>
  <c r="V38" i="3"/>
  <c r="W38" i="3"/>
  <c r="X38" i="3"/>
  <c r="I21" i="3"/>
  <c r="J21" i="3"/>
  <c r="K21" i="3"/>
  <c r="L21" i="3"/>
  <c r="M21" i="3"/>
  <c r="N21" i="3"/>
  <c r="O21" i="3"/>
  <c r="P21" i="3"/>
  <c r="Q21" i="3"/>
  <c r="R21" i="3"/>
  <c r="S21" i="3"/>
  <c r="T21" i="3"/>
  <c r="U21" i="3"/>
  <c r="V21" i="3"/>
  <c r="W21" i="3"/>
  <c r="X21" i="3"/>
  <c r="AN72" i="3"/>
  <c r="AM72" i="3"/>
  <c r="AL72" i="3"/>
  <c r="AK72" i="3"/>
  <c r="AB72" i="3"/>
  <c r="AA72" i="3"/>
  <c r="Z72" i="3"/>
  <c r="Y72" i="3"/>
  <c r="H72" i="3"/>
  <c r="G72" i="3"/>
  <c r="AJ72" i="3"/>
  <c r="AI72" i="3"/>
  <c r="AH72" i="3"/>
  <c r="AG72" i="3"/>
  <c r="AF72" i="3"/>
  <c r="AE72" i="3"/>
  <c r="AD72" i="3"/>
  <c r="AC72" i="3"/>
  <c r="AN55" i="3"/>
  <c r="AM55" i="3"/>
  <c r="AL55" i="3"/>
  <c r="AK55" i="3"/>
  <c r="AB55" i="3"/>
  <c r="AA55" i="3"/>
  <c r="Z55" i="3"/>
  <c r="Y55" i="3"/>
  <c r="H55" i="3"/>
  <c r="G55" i="3"/>
  <c r="AJ55" i="3"/>
  <c r="AI55" i="3"/>
  <c r="AH55" i="3"/>
  <c r="AG55" i="3"/>
  <c r="AG56" i="3" s="1"/>
  <c r="AF55" i="3"/>
  <c r="AE55" i="3"/>
  <c r="AD55" i="3"/>
  <c r="AC55" i="3"/>
  <c r="AN38" i="3"/>
  <c r="AM38" i="3"/>
  <c r="AL38" i="3"/>
  <c r="AK38" i="3"/>
  <c r="AB38" i="3"/>
  <c r="AA38" i="3"/>
  <c r="Z38" i="3"/>
  <c r="Y38" i="3"/>
  <c r="H38" i="3"/>
  <c r="G38" i="3"/>
  <c r="AJ38" i="3"/>
  <c r="AI38" i="3"/>
  <c r="AH38" i="3"/>
  <c r="AG38" i="3"/>
  <c r="AF38" i="3"/>
  <c r="AE38" i="3"/>
  <c r="AD38" i="3"/>
  <c r="AC38" i="3"/>
  <c r="AN21" i="3"/>
  <c r="AM21" i="3"/>
  <c r="AL21" i="3"/>
  <c r="AK21" i="3"/>
  <c r="AB21" i="3"/>
  <c r="AA21" i="3"/>
  <c r="Z21" i="3"/>
  <c r="Y21" i="3"/>
  <c r="H21" i="3"/>
  <c r="G21" i="3"/>
  <c r="AJ21" i="3"/>
  <c r="AI21" i="3"/>
  <c r="AH21" i="3"/>
  <c r="AG21" i="3"/>
  <c r="AG22" i="3" s="1"/>
  <c r="AF21" i="3"/>
  <c r="AE21" i="3"/>
  <c r="AD21" i="3"/>
  <c r="AC21" i="3"/>
  <c r="G22" i="3" l="1"/>
  <c r="AH22" i="3"/>
  <c r="G56" i="3"/>
  <c r="AU53" i="4"/>
  <c r="BE69" i="4"/>
  <c r="H53" i="4"/>
  <c r="AV53" i="4"/>
  <c r="BF53" i="4"/>
  <c r="BF69" i="4"/>
  <c r="Z53" i="4"/>
  <c r="AD53" i="4"/>
  <c r="AG69" i="4"/>
  <c r="Y53" i="4"/>
  <c r="AO53" i="4"/>
  <c r="AC69" i="4"/>
  <c r="AG53" i="4"/>
  <c r="G69" i="4"/>
  <c r="H69" i="4"/>
  <c r="Z69" i="4"/>
  <c r="AD69" i="4"/>
  <c r="AP69" i="4"/>
  <c r="AU69" i="4"/>
  <c r="AV69" i="4"/>
  <c r="AI53" i="4"/>
  <c r="AP53" i="4"/>
  <c r="G53" i="4"/>
  <c r="AC53" i="4"/>
  <c r="BE53" i="4"/>
  <c r="BG53" i="4" s="1"/>
  <c r="Y69" i="4"/>
  <c r="AO69" i="4"/>
  <c r="BE26" i="4"/>
  <c r="AG26" i="4"/>
  <c r="BF26" i="4"/>
  <c r="AV26" i="4"/>
  <c r="AU26" i="4"/>
  <c r="AP26" i="4"/>
  <c r="AO26" i="4"/>
  <c r="AI26" i="4"/>
  <c r="AC26" i="4"/>
  <c r="AD26" i="4"/>
  <c r="Y26" i="4"/>
  <c r="Z26" i="4"/>
  <c r="H26" i="4"/>
  <c r="G26" i="4"/>
  <c r="AI42" i="4"/>
  <c r="BE42" i="4"/>
  <c r="BG42" i="4" s="1"/>
  <c r="AU42" i="4"/>
  <c r="AV42" i="4"/>
  <c r="AP42" i="4"/>
  <c r="AO42" i="4"/>
  <c r="AG42" i="4"/>
  <c r="AD42" i="4"/>
  <c r="AC42" i="4"/>
  <c r="Z42" i="4"/>
  <c r="Y42" i="4"/>
  <c r="G42" i="4"/>
  <c r="H42" i="4"/>
  <c r="H22" i="3"/>
  <c r="I22" i="3" s="1"/>
  <c r="H56" i="3"/>
  <c r="I56" i="3" s="1"/>
  <c r="G39" i="3"/>
  <c r="G73" i="3"/>
  <c r="H39" i="3"/>
  <c r="AH73" i="3"/>
  <c r="H73" i="3"/>
  <c r="I73" i="3" s="1"/>
  <c r="Z39" i="3"/>
  <c r="AH39" i="3"/>
  <c r="AH56" i="3"/>
  <c r="AI56" i="3" s="1"/>
  <c r="AG39" i="3"/>
  <c r="AG73" i="3"/>
  <c r="Z22" i="3"/>
  <c r="Y22" i="3"/>
  <c r="Y56" i="3"/>
  <c r="AM56" i="3"/>
  <c r="AK22" i="3"/>
  <c r="AM22" i="3"/>
  <c r="AK56" i="3"/>
  <c r="Z73" i="3"/>
  <c r="AM73" i="3"/>
  <c r="Y73" i="3"/>
  <c r="Z56" i="3"/>
  <c r="AM39" i="3"/>
  <c r="Y39" i="3"/>
  <c r="AA39" i="3" s="1"/>
  <c r="AK39" i="3"/>
  <c r="AK73" i="3"/>
  <c r="AR78" i="2"/>
  <c r="AS78" i="2"/>
  <c r="AT78" i="2"/>
  <c r="AQ78" i="2"/>
  <c r="AN78" i="2"/>
  <c r="AO78" i="2"/>
  <c r="AP78" i="2"/>
  <c r="AM78" i="2"/>
  <c r="AL78" i="2"/>
  <c r="AK78" i="2"/>
  <c r="AH78" i="2"/>
  <c r="AI78" i="2"/>
  <c r="AJ78" i="2"/>
  <c r="AG78" i="2"/>
  <c r="AB78" i="2"/>
  <c r="AC78" i="2"/>
  <c r="AD78" i="2"/>
  <c r="AE78" i="2"/>
  <c r="AF78" i="2"/>
  <c r="AA78" i="2"/>
  <c r="R78" i="2"/>
  <c r="S78" i="2"/>
  <c r="T78" i="2"/>
  <c r="U78" i="2"/>
  <c r="V78" i="2"/>
  <c r="W78" i="2"/>
  <c r="X78" i="2"/>
  <c r="Y78" i="2"/>
  <c r="Z78" i="2"/>
  <c r="Q78" i="2"/>
  <c r="H78" i="2"/>
  <c r="I78" i="2"/>
  <c r="J78" i="2"/>
  <c r="K78" i="2"/>
  <c r="L78" i="2"/>
  <c r="M78" i="2"/>
  <c r="N78" i="2"/>
  <c r="O78" i="2"/>
  <c r="P78" i="2"/>
  <c r="G78" i="2"/>
  <c r="AR53" i="2"/>
  <c r="AS53" i="2"/>
  <c r="AT53" i="2"/>
  <c r="AQ53" i="2"/>
  <c r="AN53" i="2"/>
  <c r="AO53" i="2"/>
  <c r="AP53" i="2"/>
  <c r="AM53" i="2"/>
  <c r="AL53" i="2"/>
  <c r="AK53" i="2"/>
  <c r="AH53" i="2"/>
  <c r="AI53" i="2"/>
  <c r="AJ53" i="2"/>
  <c r="AG53" i="2"/>
  <c r="AB53" i="2"/>
  <c r="AC53" i="2"/>
  <c r="AD53" i="2"/>
  <c r="AE53" i="2"/>
  <c r="AF53" i="2"/>
  <c r="AA53" i="2"/>
  <c r="R53" i="2"/>
  <c r="S53" i="2"/>
  <c r="T53" i="2"/>
  <c r="U53" i="2"/>
  <c r="V53" i="2"/>
  <c r="W53" i="2"/>
  <c r="X53" i="2"/>
  <c r="Y53" i="2"/>
  <c r="Z53" i="2"/>
  <c r="Q53" i="2"/>
  <c r="H53" i="2"/>
  <c r="I53" i="2"/>
  <c r="J53" i="2"/>
  <c r="K53" i="2"/>
  <c r="L53" i="2"/>
  <c r="M53" i="2"/>
  <c r="N53" i="2"/>
  <c r="O53" i="2"/>
  <c r="P53" i="2"/>
  <c r="G53" i="2"/>
  <c r="BG69" i="4" l="1"/>
  <c r="G75" i="3"/>
  <c r="I39" i="3"/>
  <c r="H75" i="3"/>
  <c r="AW69" i="4"/>
  <c r="I53" i="4"/>
  <c r="BF71" i="4"/>
  <c r="AW53" i="4"/>
  <c r="AE53" i="4"/>
  <c r="AQ53" i="4"/>
  <c r="AD71" i="4"/>
  <c r="AE69" i="4"/>
  <c r="AQ69" i="4"/>
  <c r="AA53" i="4"/>
  <c r="AA69" i="4"/>
  <c r="I69" i="4"/>
  <c r="AE26" i="4"/>
  <c r="BG26" i="4"/>
  <c r="AU71" i="4"/>
  <c r="AI71" i="4"/>
  <c r="AG71" i="4"/>
  <c r="AC71" i="4"/>
  <c r="G71" i="4"/>
  <c r="AW26" i="4"/>
  <c r="AV71" i="4"/>
  <c r="AQ26" i="4"/>
  <c r="AO71" i="4"/>
  <c r="AP71" i="4"/>
  <c r="AA26" i="4"/>
  <c r="Y71" i="4"/>
  <c r="I26" i="4"/>
  <c r="BE71" i="4"/>
  <c r="AA42" i="4"/>
  <c r="Z71" i="4"/>
  <c r="AW42" i="4"/>
  <c r="AQ42" i="4"/>
  <c r="AE42" i="4"/>
  <c r="I42" i="4"/>
  <c r="H71" i="4"/>
  <c r="I75" i="3"/>
  <c r="AA22" i="3"/>
  <c r="AA56" i="3"/>
  <c r="AI39" i="3"/>
  <c r="AI22" i="3"/>
  <c r="AA73" i="3"/>
  <c r="AG75" i="3"/>
  <c r="Z75" i="3"/>
  <c r="AK75" i="3"/>
  <c r="Y75" i="3"/>
  <c r="AM75" i="3"/>
  <c r="AH75" i="3"/>
  <c r="AI73" i="3"/>
  <c r="AN102" i="2"/>
  <c r="AS102" i="2"/>
  <c r="AH102" i="2"/>
  <c r="AG102" i="2"/>
  <c r="AB102" i="2"/>
  <c r="R102" i="2"/>
  <c r="H102" i="2"/>
  <c r="AN79" i="2"/>
  <c r="AQ79" i="2"/>
  <c r="AM79" i="2"/>
  <c r="AH79" i="2"/>
  <c r="AB79" i="2"/>
  <c r="AQ102" i="2"/>
  <c r="AM102" i="2"/>
  <c r="AK102" i="2"/>
  <c r="AA102" i="2"/>
  <c r="Q102" i="2"/>
  <c r="G102" i="2"/>
  <c r="E101" i="2"/>
  <c r="AS79" i="2"/>
  <c r="H79" i="2"/>
  <c r="R79" i="2"/>
  <c r="AK79" i="2"/>
  <c r="AG79" i="2"/>
  <c r="AA79" i="2"/>
  <c r="E78" i="2"/>
  <c r="Q79" i="2"/>
  <c r="G79" i="2"/>
  <c r="H40" i="2"/>
  <c r="I40" i="2"/>
  <c r="J40" i="2"/>
  <c r="K40" i="2"/>
  <c r="L40" i="2"/>
  <c r="M40" i="2"/>
  <c r="N40" i="2"/>
  <c r="O40" i="2"/>
  <c r="P40" i="2"/>
  <c r="Q40" i="2"/>
  <c r="R40" i="2"/>
  <c r="S40" i="2"/>
  <c r="T40" i="2"/>
  <c r="U40" i="2"/>
  <c r="V40" i="2"/>
  <c r="W40" i="2"/>
  <c r="X40" i="2"/>
  <c r="Y40" i="2"/>
  <c r="Z40" i="2"/>
  <c r="AK40" i="2"/>
  <c r="AL40" i="2"/>
  <c r="AA40" i="2"/>
  <c r="AB40" i="2"/>
  <c r="AC40" i="2"/>
  <c r="AD40" i="2"/>
  <c r="AE40" i="2"/>
  <c r="AF40" i="2"/>
  <c r="AG40" i="2"/>
  <c r="AH40" i="2"/>
  <c r="AI40" i="2"/>
  <c r="AJ40" i="2"/>
  <c r="AM40" i="2"/>
  <c r="AN40" i="2"/>
  <c r="AO40" i="2"/>
  <c r="AP40" i="2"/>
  <c r="AQ40" i="2"/>
  <c r="AR40" i="2"/>
  <c r="AS40" i="2"/>
  <c r="AT40" i="2"/>
  <c r="G40" i="2"/>
  <c r="AA75" i="3" l="1"/>
  <c r="BG71" i="4"/>
  <c r="AE71" i="4"/>
  <c r="AW71" i="4"/>
  <c r="AA71" i="4"/>
  <c r="I71" i="4"/>
  <c r="AQ71" i="4"/>
  <c r="AI75" i="3"/>
  <c r="AO102" i="2"/>
  <c r="AI102" i="2"/>
  <c r="AC102" i="2"/>
  <c r="S102" i="2"/>
  <c r="I102" i="2"/>
  <c r="AO79" i="2"/>
  <c r="AI79" i="2"/>
  <c r="AC79" i="2"/>
  <c r="I79" i="2"/>
  <c r="S79" i="2"/>
  <c r="AK41" i="2"/>
  <c r="E40" i="2" l="1"/>
  <c r="AM41" i="2"/>
  <c r="AS41" i="2"/>
  <c r="AQ41" i="2"/>
  <c r="AN41" i="2"/>
  <c r="AH41" i="2"/>
  <c r="AG41" i="2"/>
  <c r="AB41" i="2"/>
  <c r="AA41" i="2"/>
  <c r="R41" i="2"/>
  <c r="Q41" i="2"/>
  <c r="H41" i="2"/>
  <c r="G41" i="2"/>
  <c r="AU102" i="1"/>
  <c r="AT102" i="1"/>
  <c r="AS102" i="1"/>
  <c r="AR102" i="1"/>
  <c r="AQ102" i="1"/>
  <c r="AP102" i="1"/>
  <c r="AO102" i="1"/>
  <c r="AN102" i="1"/>
  <c r="AM102" i="1"/>
  <c r="AL102" i="1"/>
  <c r="AK102" i="1"/>
  <c r="AJ102" i="1"/>
  <c r="AI102" i="1"/>
  <c r="AH102" i="1"/>
  <c r="AG102" i="1"/>
  <c r="AF102" i="1"/>
  <c r="AE102" i="1"/>
  <c r="AD102" i="1"/>
  <c r="AC102" i="1"/>
  <c r="AB102" i="1"/>
  <c r="AA102" i="1"/>
  <c r="Z102" i="1"/>
  <c r="Y102" i="1"/>
  <c r="X102" i="1"/>
  <c r="W102" i="1"/>
  <c r="V102" i="1"/>
  <c r="U102" i="1"/>
  <c r="T102" i="1"/>
  <c r="S102" i="1"/>
  <c r="R102" i="1"/>
  <c r="Q102" i="1"/>
  <c r="P102" i="1"/>
  <c r="O102" i="1"/>
  <c r="N102" i="1"/>
  <c r="M102" i="1"/>
  <c r="L102" i="1"/>
  <c r="K102" i="1"/>
  <c r="J102" i="1"/>
  <c r="H102" i="1"/>
  <c r="AO41" i="2" l="1"/>
  <c r="AI41" i="2"/>
  <c r="AC41" i="2"/>
  <c r="S41" i="2"/>
  <c r="I41" i="2"/>
  <c r="AC34" i="1"/>
  <c r="I102" i="1"/>
  <c r="E102" i="1" s="1"/>
  <c r="AU83" i="1" l="1"/>
  <c r="AT83" i="1"/>
  <c r="AS83" i="1"/>
  <c r="AR83" i="1"/>
  <c r="AQ83" i="1"/>
  <c r="AP83" i="1"/>
  <c r="AO83" i="1"/>
  <c r="AN83" i="1"/>
  <c r="AM83" i="1"/>
  <c r="AL83" i="1"/>
  <c r="AK83" i="1"/>
  <c r="AJ83" i="1"/>
  <c r="AI83" i="1"/>
  <c r="AH83" i="1"/>
  <c r="AG83" i="1"/>
  <c r="AF83" i="1"/>
  <c r="AE83" i="1"/>
  <c r="AD83" i="1"/>
  <c r="AC83" i="1"/>
  <c r="AB83" i="1"/>
  <c r="AA83" i="1"/>
  <c r="Z83" i="1"/>
  <c r="Y83" i="1"/>
  <c r="X83" i="1"/>
  <c r="W83" i="1"/>
  <c r="V83" i="1"/>
  <c r="U83" i="1"/>
  <c r="T83" i="1"/>
  <c r="S83" i="1"/>
  <c r="R83" i="1"/>
  <c r="Q83" i="1"/>
  <c r="P83" i="1"/>
  <c r="O83" i="1"/>
  <c r="N83" i="1"/>
  <c r="M83" i="1"/>
  <c r="L83" i="1"/>
  <c r="K83" i="1"/>
  <c r="J83" i="1"/>
  <c r="I83" i="1"/>
  <c r="H83" i="1"/>
  <c r="AU60" i="1" l="1"/>
  <c r="AT60" i="1"/>
  <c r="AS60" i="1"/>
  <c r="AR60" i="1"/>
  <c r="AQ60" i="1"/>
  <c r="AQ103" i="1" s="1"/>
  <c r="AP60" i="1"/>
  <c r="AP103" i="1" s="1"/>
  <c r="AO60" i="1"/>
  <c r="AO103" i="1" s="1"/>
  <c r="AN60" i="1"/>
  <c r="AN103" i="1" s="1"/>
  <c r="AM60" i="1"/>
  <c r="AL60" i="1"/>
  <c r="AK60" i="1"/>
  <c r="AJ60" i="1"/>
  <c r="AI60" i="1"/>
  <c r="AH60" i="1"/>
  <c r="AG60" i="1"/>
  <c r="AF60" i="1"/>
  <c r="AE60" i="1"/>
  <c r="AD60" i="1"/>
  <c r="AC60" i="1"/>
  <c r="AC103" i="1" s="1"/>
  <c r="AB60" i="1"/>
  <c r="AB103" i="1" s="1"/>
  <c r="AA60" i="1"/>
  <c r="Z60" i="1"/>
  <c r="Y60" i="1"/>
  <c r="X60" i="1"/>
  <c r="W60" i="1"/>
  <c r="V60" i="1"/>
  <c r="U60" i="1"/>
  <c r="T60" i="1"/>
  <c r="S60" i="1"/>
  <c r="R60" i="1"/>
  <c r="Q60" i="1"/>
  <c r="P60" i="1"/>
  <c r="O60" i="1"/>
  <c r="N60" i="1"/>
  <c r="M60" i="1"/>
  <c r="L60" i="1"/>
  <c r="K60" i="1"/>
  <c r="J60" i="1"/>
  <c r="I60" i="1"/>
  <c r="H60" i="1"/>
  <c r="AQ104" i="1" l="1"/>
  <c r="AO104" i="1"/>
  <c r="AC104" i="1"/>
  <c r="AU34" i="1"/>
  <c r="AU103" i="1" s="1"/>
  <c r="AT34" i="1"/>
  <c r="AT103" i="1" s="1"/>
  <c r="AS34" i="1"/>
  <c r="AS103" i="1" s="1"/>
  <c r="AR34" i="1"/>
  <c r="AR103" i="1" s="1"/>
  <c r="AM34" i="1"/>
  <c r="AM103" i="1" s="1"/>
  <c r="AL34" i="1"/>
  <c r="AL103" i="1" s="1"/>
  <c r="AK34" i="1"/>
  <c r="AK103" i="1" s="1"/>
  <c r="AJ34" i="1"/>
  <c r="AJ103" i="1" s="1"/>
  <c r="AI34" i="1"/>
  <c r="AI103" i="1" s="1"/>
  <c r="AH34" i="1"/>
  <c r="AH103" i="1" s="1"/>
  <c r="AG34" i="1"/>
  <c r="AG103" i="1" s="1"/>
  <c r="AF34" i="1"/>
  <c r="AF103" i="1" s="1"/>
  <c r="AE34" i="1"/>
  <c r="AE103" i="1" s="1"/>
  <c r="AD34" i="1"/>
  <c r="AD103" i="1" s="1"/>
  <c r="AA34" i="1"/>
  <c r="AA103" i="1" s="1"/>
  <c r="Z34" i="1"/>
  <c r="Z103" i="1" s="1"/>
  <c r="Y34" i="1"/>
  <c r="Y103" i="1" s="1"/>
  <c r="X34" i="1"/>
  <c r="X103" i="1" s="1"/>
  <c r="W34" i="1"/>
  <c r="W103" i="1" s="1"/>
  <c r="V34" i="1"/>
  <c r="V103" i="1" s="1"/>
  <c r="U34" i="1"/>
  <c r="U103" i="1" s="1"/>
  <c r="T34" i="1"/>
  <c r="T103" i="1" s="1"/>
  <c r="S34" i="1"/>
  <c r="S103" i="1" s="1"/>
  <c r="R34" i="1"/>
  <c r="R103" i="1" s="1"/>
  <c r="Q34" i="1"/>
  <c r="Q103" i="1" s="1"/>
  <c r="P34" i="1"/>
  <c r="P103" i="1" s="1"/>
  <c r="O34" i="1"/>
  <c r="O103" i="1" s="1"/>
  <c r="N34" i="1"/>
  <c r="N103" i="1" s="1"/>
  <c r="M34" i="1"/>
  <c r="M103" i="1" s="1"/>
  <c r="L34" i="1"/>
  <c r="L103" i="1" s="1"/>
  <c r="K34" i="1"/>
  <c r="K103" i="1" s="1"/>
  <c r="J34" i="1"/>
  <c r="J103" i="1" s="1"/>
  <c r="I34" i="1"/>
  <c r="I103" i="1" s="1"/>
  <c r="H34" i="1"/>
  <c r="H103" i="1" s="1"/>
  <c r="S104" i="1" l="1"/>
  <c r="AK104" i="1"/>
  <c r="Y104" i="1"/>
  <c r="U104" i="1"/>
  <c r="O104" i="1"/>
  <c r="K104" i="1"/>
  <c r="E103" i="1"/>
  <c r="AA104" i="1"/>
  <c r="W104" i="1"/>
  <c r="AG104" i="1"/>
  <c r="AS104" i="1"/>
  <c r="I104" i="1"/>
  <c r="AE104" i="1"/>
  <c r="AI104" i="1"/>
  <c r="AU104" i="1"/>
  <c r="AM104" i="1"/>
  <c r="M104" i="1"/>
  <c r="Q104" i="1"/>
  <c r="E34" i="1"/>
  <c r="E60" i="1" s="1"/>
  <c r="E83" i="1" s="1"/>
  <c r="G54" i="2"/>
  <c r="G104" i="2" s="1"/>
  <c r="H54" i="2"/>
  <c r="H104" i="2" s="1"/>
  <c r="Q54" i="2"/>
  <c r="Q104" i="2" s="1"/>
  <c r="R54" i="2"/>
  <c r="R104" i="2" s="1"/>
  <c r="AB54" i="2"/>
  <c r="AB104" i="2" s="1"/>
  <c r="AA54" i="2"/>
  <c r="AA104" i="2" s="1"/>
  <c r="AG54" i="2"/>
  <c r="AG104" i="2" s="1"/>
  <c r="AH54" i="2"/>
  <c r="AH104" i="2" s="1"/>
  <c r="AK54" i="2"/>
  <c r="AK104" i="2" s="1"/>
  <c r="AM54" i="2"/>
  <c r="AM104" i="2" s="1"/>
  <c r="AN54" i="2"/>
  <c r="AN104" i="2" s="1"/>
  <c r="AS54" i="2"/>
  <c r="AS104" i="2" s="1"/>
  <c r="AQ54" i="2"/>
  <c r="AQ104" i="2" s="1"/>
  <c r="E53" i="2"/>
  <c r="AO104" i="2" l="1"/>
  <c r="S104" i="2"/>
  <c r="AI104" i="2"/>
  <c r="AC104" i="2"/>
  <c r="I104" i="2"/>
  <c r="AC54" i="2"/>
  <c r="AI54" i="2"/>
  <c r="S54" i="2"/>
  <c r="AO54" i="2"/>
  <c r="I54" i="2"/>
</calcChain>
</file>

<file path=xl/sharedStrings.xml><?xml version="1.0" encoding="utf-8"?>
<sst xmlns="http://schemas.openxmlformats.org/spreadsheetml/2006/main" count="2653" uniqueCount="1379">
  <si>
    <t>Floorspace of Permitted Employment Developments [2025-26)</t>
  </si>
  <si>
    <t>E Class</t>
  </si>
  <si>
    <t>F Class</t>
  </si>
  <si>
    <t>B Class</t>
  </si>
  <si>
    <t>C Class</t>
  </si>
  <si>
    <t>Sui Generis/Other</t>
  </si>
  <si>
    <t>Quarter</t>
  </si>
  <si>
    <t>Planning Ref</t>
  </si>
  <si>
    <t>Settlement</t>
  </si>
  <si>
    <t>Scheme Name</t>
  </si>
  <si>
    <t>Determined Date</t>
  </si>
  <si>
    <t>Comments</t>
  </si>
  <si>
    <t>Ea</t>
  </si>
  <si>
    <t>Eb</t>
  </si>
  <si>
    <t>Ec</t>
  </si>
  <si>
    <t>Ed</t>
  </si>
  <si>
    <t>Ee</t>
  </si>
  <si>
    <t>Ef</t>
  </si>
  <si>
    <t>Eg(i)</t>
  </si>
  <si>
    <t>Eg(ii)</t>
  </si>
  <si>
    <t>Eg(iii)</t>
  </si>
  <si>
    <t>F1</t>
  </si>
  <si>
    <t>F2</t>
  </si>
  <si>
    <t>B2</t>
  </si>
  <si>
    <t>B8</t>
  </si>
  <si>
    <t>C1</t>
  </si>
  <si>
    <t>C2</t>
  </si>
  <si>
    <t>SG</t>
  </si>
  <si>
    <t>Other</t>
  </si>
  <si>
    <t xml:space="preserve">Comments 2 </t>
  </si>
  <si>
    <t>Loss</t>
  </si>
  <si>
    <t>Gain</t>
  </si>
  <si>
    <t xml:space="preserve">Loss </t>
  </si>
  <si>
    <t>PLN/2024/2406</t>
  </si>
  <si>
    <t>Whitehouse</t>
  </si>
  <si>
    <t>Watling Academy, Barrosa Way</t>
  </si>
  <si>
    <t>PLN/2025/0027</t>
  </si>
  <si>
    <t>Bletchley</t>
  </si>
  <si>
    <t>5 SUNSET CLOSE</t>
  </si>
  <si>
    <t>PLN/2025/0176</t>
  </si>
  <si>
    <t>CMK</t>
  </si>
  <si>
    <t>Oak Court</t>
  </si>
  <si>
    <t>PLN/2025/0194 </t>
  </si>
  <si>
    <t>DOWNHEAD PARK</t>
  </si>
  <si>
    <t>3 SANDYWELL DRIVE</t>
  </si>
  <si>
    <t> PLN/2025/0607</t>
  </si>
  <si>
    <t>BUILDING 2, PSB LOGISTICS SITE, DENBIGH ROAD</t>
  </si>
  <si>
    <t>PLN/2024/2683</t>
  </si>
  <si>
    <t>Broughton</t>
  </si>
  <si>
    <t>3 ASHOVER</t>
  </si>
  <si>
    <t>PLN/2025/0341</t>
  </si>
  <si>
    <t>HANSLOPE</t>
  </si>
  <si>
    <t>HMGCC, HANSLOPE PARK, HANSLOPE PARK ROAD</t>
  </si>
  <si>
    <t>PLN/2025/0490</t>
  </si>
  <si>
    <t>NEWPORT PAGNELL</t>
  </si>
  <si>
    <t>NEWPORT PAGNELL TOWN FOOTBALL CLUB, SPORTS GROUND, WILLEN ROAD</t>
  </si>
  <si>
    <t>PLN/2025/0647</t>
  </si>
  <si>
    <t>Coffee Hall</t>
  </si>
  <si>
    <t>18 Serles Close</t>
  </si>
  <si>
    <t>Totals Q1</t>
  </si>
  <si>
    <t xml:space="preserve">Total Loss| Total Gain|Difference </t>
  </si>
  <si>
    <t>Please note: E, SG and Other class only show difference</t>
  </si>
  <si>
    <t>Totals Q2</t>
  </si>
  <si>
    <t>Totals Q3</t>
  </si>
  <si>
    <t>Totals Q4</t>
  </si>
  <si>
    <t>Totals Year [Year]</t>
  </si>
  <si>
    <t>Yearly Loss| Yearly Gain| Difference</t>
  </si>
  <si>
    <t>Floorspace of Permitted Employment Developments [2024-25]</t>
  </si>
  <si>
    <t>22/02822/FUL</t>
  </si>
  <si>
    <t>Monkston</t>
  </si>
  <si>
    <t>Land South of Lindisfarne Drive</t>
  </si>
  <si>
    <t>23/02112/FUL</t>
  </si>
  <si>
    <t>3 Elder Gate, Central Milton Keynes</t>
  </si>
  <si>
    <t>23/02293/FUL</t>
  </si>
  <si>
    <t>Old Wolverton</t>
  </si>
  <si>
    <t>W H Barley Transport Ltd, Old Wolverton Road, Old Wolverton</t>
  </si>
  <si>
    <t>24/00012/FUL</t>
  </si>
  <si>
    <t>Wrights Vehicle Solutions, Dane Road</t>
  </si>
  <si>
    <t>24/00102/FUL</t>
  </si>
  <si>
    <t>Tongwell</t>
  </si>
  <si>
    <t>Newbury House</t>
  </si>
  <si>
    <t>24/00315/FUL</t>
  </si>
  <si>
    <t>Newport Pagnell</t>
  </si>
  <si>
    <t>Rookery Farm, East End</t>
  </si>
  <si>
    <t>24/00265/COU</t>
  </si>
  <si>
    <t>Eagle Farm South</t>
  </si>
  <si>
    <t>111 Burney Drive</t>
  </si>
  <si>
    <t>24/00272/COU</t>
  </si>
  <si>
    <t>Ashland</t>
  </si>
  <si>
    <t>7 Genesis Green</t>
  </si>
  <si>
    <t>24/00430/COU</t>
  </si>
  <si>
    <t>Downs Barn</t>
  </si>
  <si>
    <t>72 Mullen Avenue</t>
  </si>
  <si>
    <t>24/00544/FUL</t>
  </si>
  <si>
    <t>Winterhill</t>
  </si>
  <si>
    <t>Unit 1, Snowdon Drive</t>
  </si>
  <si>
    <t>24/00429/COU</t>
  </si>
  <si>
    <t>Springfield</t>
  </si>
  <si>
    <t>25 Clerkenwell Place</t>
  </si>
  <si>
    <t>24/00256/FUL</t>
  </si>
  <si>
    <t>Stantonbury</t>
  </si>
  <si>
    <t>Stantonbury International</t>
  </si>
  <si>
    <t>24/00195/FUL</t>
  </si>
  <si>
    <t>27 Denbigh Road</t>
  </si>
  <si>
    <t>22/03139/FUL</t>
  </si>
  <si>
    <t>Vangaurd Park, Michigan Drive</t>
  </si>
  <si>
    <t>24/00305/FUL</t>
  </si>
  <si>
    <t>207 - 209 Queensway</t>
  </si>
  <si>
    <t>24/00711/FUL</t>
  </si>
  <si>
    <t>Home Farm, Bedford Road</t>
  </si>
  <si>
    <t>24/00882/CLUP</t>
  </si>
  <si>
    <t>69 Ashfield</t>
  </si>
  <si>
    <t>24/00356/FUL</t>
  </si>
  <si>
    <t>Neath Hill</t>
  </si>
  <si>
    <t>St Monica’s Catholic Primary School, Currier Drive</t>
  </si>
  <si>
    <t>24/00943/CLUP</t>
  </si>
  <si>
    <t>Wolverton</t>
  </si>
  <si>
    <t>27 Victoria Street</t>
  </si>
  <si>
    <t>LOSS OF 82m2 C3</t>
  </si>
  <si>
    <t>24/00768/COU</t>
  </si>
  <si>
    <t>Linford Wood</t>
  </si>
  <si>
    <t>Avalon House Breckland</t>
  </si>
  <si>
    <t>24/00628/COU</t>
  </si>
  <si>
    <t>Pennyland</t>
  </si>
  <si>
    <t>37 Angel Close</t>
  </si>
  <si>
    <t>24/00454/COU</t>
  </si>
  <si>
    <t>162 Newport Road</t>
  </si>
  <si>
    <t>24/00955/FUL</t>
  </si>
  <si>
    <t>Kiln Farm</t>
  </si>
  <si>
    <t>37 Potters Lane</t>
  </si>
  <si>
    <t>24/01391/COU</t>
  </si>
  <si>
    <t>24/00740/FUL</t>
  </si>
  <si>
    <t>Little Brickhill</t>
  </si>
  <si>
    <t>Maintenance Yard, Woburn Golf and Country Club</t>
  </si>
  <si>
    <t>24/01043/FUL</t>
  </si>
  <si>
    <t>Lodge Farm</t>
  </si>
  <si>
    <t>Erection of new straw barn</t>
  </si>
  <si>
    <t>24/01371/COU</t>
  </si>
  <si>
    <t>Bradville</t>
  </si>
  <si>
    <t>88 Bradwell Road</t>
  </si>
  <si>
    <t>24/01502/REM</t>
  </si>
  <si>
    <t>MK East Development</t>
  </si>
  <si>
    <t>24/01389/COU</t>
  </si>
  <si>
    <t>Bradwell Abbey</t>
  </si>
  <si>
    <t>31 Alston Drive</t>
  </si>
  <si>
    <t>23/02447/FUL</t>
  </si>
  <si>
    <t>Rooksley</t>
  </si>
  <si>
    <t>Precedent Drive</t>
  </si>
  <si>
    <t>24/00920/FUL</t>
  </si>
  <si>
    <t>Eaglestone</t>
  </si>
  <si>
    <t>Milton Keynes University Hospital Standing Way</t>
  </si>
  <si>
    <t>24/00646/REM</t>
  </si>
  <si>
    <t>Brooklands</t>
  </si>
  <si>
    <t>Land To the West of, Pacific Avenue</t>
  </si>
  <si>
    <t>23/01927/FUL</t>
  </si>
  <si>
    <t>Kingston</t>
  </si>
  <si>
    <t>Land at the Kingston Centre, Winchester Circle, Kingston</t>
  </si>
  <si>
    <t>23/00988/FUL</t>
  </si>
  <si>
    <t>Oakridge Park</t>
  </si>
  <si>
    <t>Land to the South of Texel Close</t>
  </si>
  <si>
    <t>24/01461/FUL</t>
  </si>
  <si>
    <t>3 Burners Lane</t>
  </si>
  <si>
    <t>23/02449/FUL</t>
  </si>
  <si>
    <t>Land At Woodlands Business Park, Breckland</t>
  </si>
  <si>
    <t>23/02889/FUL</t>
  </si>
  <si>
    <t>Alpha Ltd, Lasborough Road</t>
  </si>
  <si>
    <t>24/01522/COU</t>
  </si>
  <si>
    <t>Willen Park</t>
  </si>
  <si>
    <t>31 Willen Park Avenue</t>
  </si>
  <si>
    <t>24/01460/COU</t>
  </si>
  <si>
    <t>53 Kingswear Drive</t>
  </si>
  <si>
    <t>24/01703/FUL</t>
  </si>
  <si>
    <t>Stacey Bushes</t>
  </si>
  <si>
    <t>1-2 Heathfield Gateway</t>
  </si>
  <si>
    <t>24/01833/FUL</t>
  </si>
  <si>
    <t>Hazeley</t>
  </si>
  <si>
    <t>The Hazeley Academy</t>
  </si>
  <si>
    <t>22/00862/FUL</t>
  </si>
  <si>
    <t>Tilbrook</t>
  </si>
  <si>
    <t>5 Bradbourne Drive</t>
  </si>
  <si>
    <t>23/02443/OUT</t>
  </si>
  <si>
    <t>Elfield Park</t>
  </si>
  <si>
    <t>Land at Eflield Park</t>
  </si>
  <si>
    <t>23/02776/FUL</t>
  </si>
  <si>
    <t>Olney</t>
  </si>
  <si>
    <t>Phase A (Unit B) And Phase B</t>
  </si>
  <si>
    <t>24/01743/COU</t>
  </si>
  <si>
    <t>3 Triumph Way</t>
  </si>
  <si>
    <t>24/01532/COU</t>
  </si>
  <si>
    <t>150 The Pinnacle</t>
  </si>
  <si>
    <t>24/01751/REM</t>
  </si>
  <si>
    <t>Wavendon</t>
  </si>
  <si>
    <t>Land At Glebe Farm</t>
  </si>
  <si>
    <t>24/01805/COU</t>
  </si>
  <si>
    <t>The Box Studios</t>
  </si>
  <si>
    <t>PLN/2024/2052</t>
  </si>
  <si>
    <t>Shenley Wood</t>
  </si>
  <si>
    <t>Chalkdell Drive</t>
  </si>
  <si>
    <t>PLN/2024/2061</t>
  </si>
  <si>
    <t>PLN/2024/2175</t>
  </si>
  <si>
    <t>Bletchley house, Beaverbrook Court</t>
  </si>
  <si>
    <t>24/01362/FUL</t>
  </si>
  <si>
    <t>29 Old Wolverton Road</t>
  </si>
  <si>
    <t>PLN/2024/2413</t>
  </si>
  <si>
    <t>Newton Leys</t>
  </si>
  <si>
    <t>66 LONGSHIPS DRIVE</t>
  </si>
  <si>
    <t>PLN/2024/2750</t>
  </si>
  <si>
    <t>Westcroft</t>
  </si>
  <si>
    <t>4 Barnsdale Drive</t>
  </si>
  <si>
    <t>PLN/2024/2739</t>
  </si>
  <si>
    <t>Middleton</t>
  </si>
  <si>
    <t>Oakgrove School, Venturer Gate</t>
  </si>
  <si>
    <t>PLN/2025/0030</t>
  </si>
  <si>
    <t>24/01827/FUL</t>
  </si>
  <si>
    <t>Scania Gb Ltd, Delaware Drive</t>
  </si>
  <si>
    <t>PLN/2024/2243</t>
  </si>
  <si>
    <t>Land at rear of 29 Queensway</t>
  </si>
  <si>
    <t>Floorspace of Permitted Employment Developments 2023-24</t>
  </si>
  <si>
    <t>22/01187/REM</t>
  </si>
  <si>
    <t>The Springfield</t>
  </si>
  <si>
    <t>New Community Hub</t>
  </si>
  <si>
    <t>22/03124/FUL</t>
  </si>
  <si>
    <t>Tattenhoe</t>
  </si>
  <si>
    <t>Howe Park Wood</t>
  </si>
  <si>
    <t>Ext to Café</t>
  </si>
  <si>
    <t>22/02389/FUL</t>
  </si>
  <si>
    <t>MK Prep School</t>
  </si>
  <si>
    <t>New classrooms</t>
  </si>
  <si>
    <t>22/02311/REM</t>
  </si>
  <si>
    <t>South Caldecotte</t>
  </si>
  <si>
    <t>Land North of Cross Roads Farm</t>
  </si>
  <si>
    <t>New Warehouses</t>
  </si>
  <si>
    <t>22/02410/REM</t>
  </si>
  <si>
    <t>Land at Brickhill St</t>
  </si>
  <si>
    <t>New Warehouse (alt scheme)</t>
  </si>
  <si>
    <t>21/03567/REM</t>
  </si>
  <si>
    <t>Land to the south west of Warrington Road</t>
  </si>
  <si>
    <t xml:space="preserve">New Warehouse </t>
  </si>
  <si>
    <t>22/02180/FUL</t>
  </si>
  <si>
    <t>Hanslope</t>
  </si>
  <si>
    <t>Rose Lane Farm, Forest Road</t>
  </si>
  <si>
    <t>Agricultural building</t>
  </si>
  <si>
    <t>22/02949/FUL</t>
  </si>
  <si>
    <t>Eaglestone View, Chadwick Drive</t>
  </si>
  <si>
    <t>Hopital</t>
  </si>
  <si>
    <t>23/00166/FUL</t>
  </si>
  <si>
    <t>Metropolitan House 1-2 Rillaton Walk</t>
  </si>
  <si>
    <t>Restaurant</t>
  </si>
  <si>
    <t>23/00788/CLUP</t>
  </si>
  <si>
    <t>Woolstone</t>
  </si>
  <si>
    <t>2-6 Mill Lane</t>
  </si>
  <si>
    <t>Nursery</t>
  </si>
  <si>
    <t>23/00888/PRIOR</t>
  </si>
  <si>
    <t>Lamb sidings</t>
  </si>
  <si>
    <t xml:space="preserve">New Rail Depot </t>
  </si>
  <si>
    <t>23/01050/PRIOR</t>
  </si>
  <si>
    <t>Bank House, Misdummer Boulevard</t>
  </si>
  <si>
    <t>Demolition</t>
  </si>
  <si>
    <t>23/00082/OUTM</t>
  </si>
  <si>
    <t xml:space="preserve">Land at Elfield Park </t>
  </si>
  <si>
    <t>Storage &amp; Distribution</t>
  </si>
  <si>
    <t>Awaiting REM application to confirm Class size - 6452 sq/m in total</t>
  </si>
  <si>
    <t>23/00236/FUL</t>
  </si>
  <si>
    <t>Wolverton Mill</t>
  </si>
  <si>
    <t>Featherstone House, Featherstone Road</t>
  </si>
  <si>
    <t>23/00441/COU</t>
  </si>
  <si>
    <t>Great Linford</t>
  </si>
  <si>
    <t>Unit 5, Great Linford House, 1 Sy Ledger Court</t>
  </si>
  <si>
    <t>Hot Food Takeaway</t>
  </si>
  <si>
    <t>21/03420/OUTEIS</t>
  </si>
  <si>
    <t>MK East</t>
  </si>
  <si>
    <t>Land to East of Willen Rd - Bloor</t>
  </si>
  <si>
    <t>Expansion Area</t>
  </si>
  <si>
    <t xml:space="preserve">Awaiting REM application to confirm Class size </t>
  </si>
  <si>
    <t>23/00968/COU</t>
  </si>
  <si>
    <t>Bradwelll</t>
  </si>
  <si>
    <t>Vicarage Rd</t>
  </si>
  <si>
    <t>Loss of youth hostel</t>
  </si>
  <si>
    <t>23/00845/PRIOR</t>
  </si>
  <si>
    <t>46A Tecton Centre</t>
  </si>
  <si>
    <t>Loss of employment space</t>
  </si>
  <si>
    <t>21/01980/FUL</t>
  </si>
  <si>
    <t>Genesis House, 301-349 Midsummer Boulevard</t>
  </si>
  <si>
    <t>Office</t>
  </si>
  <si>
    <t>22/00385/REM</t>
  </si>
  <si>
    <t>Woburn Sands Emporium, Newport Rd</t>
  </si>
  <si>
    <t>Care Home</t>
  </si>
  <si>
    <t>22/01621/FUL</t>
  </si>
  <si>
    <t>Site to East of St Agnes Way</t>
  </si>
  <si>
    <t>Place of worship</t>
  </si>
  <si>
    <t>22/02894/FUL</t>
  </si>
  <si>
    <t>Dawson Group Plc, Delaware Drive</t>
  </si>
  <si>
    <t>22/03157/FUL</t>
  </si>
  <si>
    <t>Land East of A509 Londn Road</t>
  </si>
  <si>
    <t>Learning</t>
  </si>
  <si>
    <t>22/03201/OUT</t>
  </si>
  <si>
    <t>Walton</t>
  </si>
  <si>
    <t>Land to the west of Walton Manor</t>
  </si>
  <si>
    <t>Retail</t>
  </si>
  <si>
    <t>23/00117/REM</t>
  </si>
  <si>
    <t>Land at Caldecotte Farm, Willen Road</t>
  </si>
  <si>
    <t>23/00706/FUL</t>
  </si>
  <si>
    <t>Fishermead</t>
  </si>
  <si>
    <t>Telephone exchange, Helford Place</t>
  </si>
  <si>
    <t>23/00984/PRIOR</t>
  </si>
  <si>
    <t>27 The Concourse, Brunel Centre, Locke Rd</t>
  </si>
  <si>
    <t>23/01084/COU</t>
  </si>
  <si>
    <t>Units 12-13, Lloyds Court</t>
  </si>
  <si>
    <t xml:space="preserve">         hj</t>
  </si>
  <si>
    <t>23/01044/PRIOR</t>
  </si>
  <si>
    <t>143-145 Queensway</t>
  </si>
  <si>
    <t>Loss of commercial for residential</t>
  </si>
  <si>
    <t>23/01195/COU</t>
  </si>
  <si>
    <t>Oakgrove</t>
  </si>
  <si>
    <t>27, Atlas Way</t>
  </si>
  <si>
    <t>Commercial</t>
  </si>
  <si>
    <t>23/01060/FUL</t>
  </si>
  <si>
    <t>Stony Stratford</t>
  </si>
  <si>
    <t>67 High Street</t>
  </si>
  <si>
    <t>Loss of office for residential</t>
  </si>
  <si>
    <t>22/01960/FUL</t>
  </si>
  <si>
    <t>Red Bull Racing, 16 Bradbourne Drive</t>
  </si>
  <si>
    <t>General Industrial</t>
  </si>
  <si>
    <t>23/01570/CLUP</t>
  </si>
  <si>
    <t>23 Belsize Avenue</t>
  </si>
  <si>
    <t>Plans do not state site area</t>
  </si>
  <si>
    <t>23/01558/CLUP</t>
  </si>
  <si>
    <t>19 Millward Drive</t>
  </si>
  <si>
    <t>Care home</t>
  </si>
  <si>
    <t>23/00738/COU</t>
  </si>
  <si>
    <t>Astwood</t>
  </si>
  <si>
    <t>Green Valley Farmhouse Green Valley Farm </t>
  </si>
  <si>
    <t>Loss of Agricultural building</t>
  </si>
  <si>
    <t>23/00242/COU</t>
  </si>
  <si>
    <t>Redmoor</t>
  </si>
  <si>
    <t>Unit 3 Merton Drive</t>
  </si>
  <si>
    <t>COU to service centre and showroom</t>
  </si>
  <si>
    <t>23/01293/PRIOR</t>
  </si>
  <si>
    <t>1A Bedford Street</t>
  </si>
  <si>
    <t>21/03650/OUT</t>
  </si>
  <si>
    <t>Snatander Chalkdell Drive</t>
  </si>
  <si>
    <t>Loss of office space</t>
  </si>
  <si>
    <t>22/00353/FUL</t>
  </si>
  <si>
    <t>1 Worcester Way</t>
  </si>
  <si>
    <t>Food Retail Store</t>
  </si>
  <si>
    <t>23/00635/FUL</t>
  </si>
  <si>
    <t>9 High Street</t>
  </si>
  <si>
    <t>COU from commercial to residential</t>
  </si>
  <si>
    <t>23/00353/COU</t>
  </si>
  <si>
    <t>13-14 Horwood Court</t>
  </si>
  <si>
    <t>MOT testing</t>
  </si>
  <si>
    <t>21/03369/FUL</t>
  </si>
  <si>
    <t>The Globe Hartwell Road</t>
  </si>
  <si>
    <t xml:space="preserve">COU to residential </t>
  </si>
  <si>
    <t>23/01639/FUL</t>
  </si>
  <si>
    <t>Three Counties Filling Station London Rd</t>
  </si>
  <si>
    <t>23/01967/PRIOR</t>
  </si>
  <si>
    <t xml:space="preserve">Wolverton </t>
  </si>
  <si>
    <t>WH Barley Transport Wolverton Rd</t>
  </si>
  <si>
    <t>Loss of Storage &amp; Distribution</t>
  </si>
  <si>
    <t>23/01962/FUL</t>
  </si>
  <si>
    <t>31 High Street</t>
  </si>
  <si>
    <t>23/02054/CLUH</t>
  </si>
  <si>
    <t>55 Triangle Building</t>
  </si>
  <si>
    <t xml:space="preserve">Gym </t>
  </si>
  <si>
    <t>23/01968/COU</t>
  </si>
  <si>
    <t>Broughton Manor Prep School</t>
  </si>
  <si>
    <t>Education</t>
  </si>
  <si>
    <t>23/01925/COU</t>
  </si>
  <si>
    <t>Unit 1-3 Bodmin Place</t>
  </si>
  <si>
    <t>COU to Educational</t>
  </si>
  <si>
    <t>23/02203/PRIOR</t>
  </si>
  <si>
    <t>Sherrington</t>
  </si>
  <si>
    <t>Manor Farm, Newport Road</t>
  </si>
  <si>
    <t>23/02682/FUL</t>
  </si>
  <si>
    <t>Shenley Church End</t>
  </si>
  <si>
    <t>Lime Tree Cottage</t>
  </si>
  <si>
    <t>23/02204/FUL</t>
  </si>
  <si>
    <t>Carphone Warehouse, Elder Gate</t>
  </si>
  <si>
    <t>Community Space</t>
  </si>
  <si>
    <t>23/02562/COU</t>
  </si>
  <si>
    <t>7 Fortescue Drive</t>
  </si>
  <si>
    <t>23/01961/FUL</t>
  </si>
  <si>
    <t>Charlestown House, Snowdon Drive, Winterhill</t>
  </si>
  <si>
    <t>Demolition and new build</t>
  </si>
  <si>
    <t>23/01988/FUL</t>
  </si>
  <si>
    <t>Woughton</t>
  </si>
  <si>
    <t>Cottisloe Building, Milton Keynes College Woughton Campus, Chaffron Way V6 To V7</t>
  </si>
  <si>
    <t>23/02872/COU</t>
  </si>
  <si>
    <t>11D Bodmin Place</t>
  </si>
  <si>
    <t>Sui Generis COU</t>
  </si>
  <si>
    <t>23/02757/FUL</t>
  </si>
  <si>
    <t>5-6 Grove Ash</t>
  </si>
  <si>
    <t xml:space="preserve">Industrial </t>
  </si>
  <si>
    <t>24/00370/PRIOR</t>
  </si>
  <si>
    <t>Bespak Plc</t>
  </si>
  <si>
    <t>Totals Year 2023-24</t>
  </si>
  <si>
    <t>Floorspace of Permitted Employment Developments 2022-23</t>
  </si>
  <si>
    <t>A Class</t>
  </si>
  <si>
    <t>D Class</t>
  </si>
  <si>
    <t>B1a</t>
  </si>
  <si>
    <t>B1b</t>
  </si>
  <si>
    <t>B1c</t>
  </si>
  <si>
    <t>A1</t>
  </si>
  <si>
    <t>A2</t>
  </si>
  <si>
    <t>A3</t>
  </si>
  <si>
    <t>A4</t>
  </si>
  <si>
    <t>A5</t>
  </si>
  <si>
    <t>D1</t>
  </si>
  <si>
    <t>D2</t>
  </si>
  <si>
    <t>21/02250/FUL</t>
  </si>
  <si>
    <t>Land of corner of Bolbeck Avenue</t>
  </si>
  <si>
    <t>Newbuild shop and flats</t>
  </si>
  <si>
    <t>21/03203/FUL</t>
  </si>
  <si>
    <t>Newton leys</t>
  </si>
  <si>
    <t>Land at Jersey drive</t>
  </si>
  <si>
    <t>Childrens Nursery</t>
  </si>
  <si>
    <t>21/03431/FUL</t>
  </si>
  <si>
    <t>Platinum House</t>
  </si>
  <si>
    <t xml:space="preserve">Extension </t>
  </si>
  <si>
    <t>21/03437/FUL</t>
  </si>
  <si>
    <t>Former Arcadia Site</t>
  </si>
  <si>
    <t>Demlition and rebuild of warehouse</t>
  </si>
  <si>
    <t>21/03609/FUL</t>
  </si>
  <si>
    <t>Cross Keys House</t>
  </si>
  <si>
    <t>COU from office to residential</t>
  </si>
  <si>
    <t>21/03780/FUL</t>
  </si>
  <si>
    <t>50 High Street</t>
  </si>
  <si>
    <t>21/00154/FUL</t>
  </si>
  <si>
    <t>5 Ward Road</t>
  </si>
  <si>
    <t>COU to B2 General Industrial</t>
  </si>
  <si>
    <t>22/00458/FUL</t>
  </si>
  <si>
    <t>Walton Manor</t>
  </si>
  <si>
    <t>Data server room</t>
  </si>
  <si>
    <t>21/03121/FUL</t>
  </si>
  <si>
    <t>Emberton</t>
  </si>
  <si>
    <t>Emberton School</t>
  </si>
  <si>
    <t>COU from School to day nursery</t>
  </si>
  <si>
    <t>22/00823/FUL</t>
  </si>
  <si>
    <t>Swan Hotel</t>
  </si>
  <si>
    <t xml:space="preserve">COU from SG to C1 Hotel </t>
  </si>
  <si>
    <t>21/00145/OUT</t>
  </si>
  <si>
    <t>Land at Elfield Park</t>
  </si>
  <si>
    <t>New build Storage and Distribution (Replan 23/00082/OUTM)</t>
  </si>
  <si>
    <t>21/01680/FUL</t>
  </si>
  <si>
    <t>Site H Former Sansetsu Building</t>
  </si>
  <si>
    <t>21/02578/FUL</t>
  </si>
  <si>
    <t>Former Maxwell House Site</t>
  </si>
  <si>
    <t>Newbuild storage and distribution</t>
  </si>
  <si>
    <t>21/02899/FUL</t>
  </si>
  <si>
    <t>Bletchley Park</t>
  </si>
  <si>
    <t xml:space="preserve">COU to museum </t>
  </si>
  <si>
    <t>21/03831/CLUP</t>
  </si>
  <si>
    <t>61 Norden Mead</t>
  </si>
  <si>
    <t>COU to care home</t>
  </si>
  <si>
    <t>21/02231/FUL</t>
  </si>
  <si>
    <t>Milton Keynes College</t>
  </si>
  <si>
    <t>Institute of Technology</t>
  </si>
  <si>
    <t>21/03587/CLUP</t>
  </si>
  <si>
    <t>8 Grove Ash</t>
  </si>
  <si>
    <t xml:space="preserve">COU from office to day nursery </t>
  </si>
  <si>
    <t>22/01120/COU</t>
  </si>
  <si>
    <t>Brooklyn House</t>
  </si>
  <si>
    <t>COU from F1 to Office</t>
  </si>
  <si>
    <t>22/01040/CLUP</t>
  </si>
  <si>
    <t>1 Holland Way</t>
  </si>
  <si>
    <t>COU from residential to care home</t>
  </si>
  <si>
    <t>20/02498/FUL</t>
  </si>
  <si>
    <t>Oldbrook</t>
  </si>
  <si>
    <t>Lidl and Units 1-6 Oldbrook Boulevard</t>
  </si>
  <si>
    <t>Demolition of units and erection of food store</t>
  </si>
  <si>
    <t>22/00331/Ful</t>
  </si>
  <si>
    <t>8 Danbury Court</t>
  </si>
  <si>
    <t>COU to educational</t>
  </si>
  <si>
    <t>22/00971/FUL</t>
  </si>
  <si>
    <t>12-13 Winchester Circle</t>
  </si>
  <si>
    <t>COU from Nursery to Place of worship</t>
  </si>
  <si>
    <t>22/00400/FUL</t>
  </si>
  <si>
    <t>13 Clarke Road</t>
  </si>
  <si>
    <t>COU to General Industrial</t>
  </si>
  <si>
    <t>22/01186/PRIOR</t>
  </si>
  <si>
    <t>Rose Lane Farm</t>
  </si>
  <si>
    <t>COU from agricultural barn to dwelling</t>
  </si>
  <si>
    <t>Agricultural Barn</t>
  </si>
  <si>
    <t>22/01408/NMA</t>
  </si>
  <si>
    <t>Lakes Estate Regeneration</t>
  </si>
  <si>
    <t>Change to previouly appoved commercial space</t>
  </si>
  <si>
    <t>22/01434/PRIOR</t>
  </si>
  <si>
    <t>Longlands Farm, Warrington Road</t>
  </si>
  <si>
    <t>COU from agricultural barn to dwellings</t>
  </si>
  <si>
    <t>21/02440/OUTEIS</t>
  </si>
  <si>
    <t>Storage and Distribution Warehouses</t>
  </si>
  <si>
    <t>22/00499/CLUE</t>
  </si>
  <si>
    <t>Two Mile Ash</t>
  </si>
  <si>
    <t xml:space="preserve">28 Brindlebrok </t>
  </si>
  <si>
    <t>COU to pet scanning business</t>
  </si>
  <si>
    <t>22/01375/CLUP</t>
  </si>
  <si>
    <t>Tinkers Bridge</t>
  </si>
  <si>
    <t xml:space="preserve">6 Marshworth </t>
  </si>
  <si>
    <t>COU to Care Home</t>
  </si>
  <si>
    <t>22/01748/FUL</t>
  </si>
  <si>
    <t>INTU MK</t>
  </si>
  <si>
    <t>Reconfogeration and New Pods</t>
  </si>
  <si>
    <t>22/01671/COU</t>
  </si>
  <si>
    <t>Furzton</t>
  </si>
  <si>
    <t>Sports Pavillion</t>
  </si>
  <si>
    <t>COU from community to Landscape Depot</t>
  </si>
  <si>
    <t>22/02246/FULEIS</t>
  </si>
  <si>
    <t>Land at Saxon Court</t>
  </si>
  <si>
    <t>Upward Extensiona &amp; redevelopment of site</t>
  </si>
  <si>
    <t>21/01322/OUT</t>
  </si>
  <si>
    <t>Giffard Park</t>
  </si>
  <si>
    <t>Lealands</t>
  </si>
  <si>
    <t xml:space="preserve">Floorspace counted at REM </t>
  </si>
  <si>
    <t>22/00961/FUL</t>
  </si>
  <si>
    <t>24 Barnsdale Drive</t>
  </si>
  <si>
    <t>New commercial workshop</t>
  </si>
  <si>
    <t>22/02408/PRIOR</t>
  </si>
  <si>
    <t>Salcey Green Farm</t>
  </si>
  <si>
    <t>COU from agricultural to commercial</t>
  </si>
  <si>
    <t>22/02432/PRIOR</t>
  </si>
  <si>
    <t>Newport Pagnall</t>
  </si>
  <si>
    <t>DJC Autos, Station Rd</t>
  </si>
  <si>
    <t>COU from comercial to residential</t>
  </si>
  <si>
    <t>21/01963/FUL</t>
  </si>
  <si>
    <t>9&amp;9a Stratford Road</t>
  </si>
  <si>
    <t>COU to retail and workshop GF Residential FF</t>
  </si>
  <si>
    <t>22/01400/FUL</t>
  </si>
  <si>
    <t>Bridge Street House</t>
  </si>
  <si>
    <t>COU from office to Residential</t>
  </si>
  <si>
    <t>22/01975/FUL</t>
  </si>
  <si>
    <t>Heelands</t>
  </si>
  <si>
    <t>Land south of SuffolkPunch Close</t>
  </si>
  <si>
    <t>New community Centre</t>
  </si>
  <si>
    <t>22/00577/FUL</t>
  </si>
  <si>
    <t>103 Watling Street</t>
  </si>
  <si>
    <t>COU from retail to SG - car sales</t>
  </si>
  <si>
    <t>22/01523/COU</t>
  </si>
  <si>
    <t>Bracknell House</t>
  </si>
  <si>
    <t xml:space="preserve">COU from offive to community </t>
  </si>
  <si>
    <t>21/01899/FUL</t>
  </si>
  <si>
    <t>Snelshall West</t>
  </si>
  <si>
    <t>Delico Ltd Steinbeck Close</t>
  </si>
  <si>
    <t>Extension to building</t>
  </si>
  <si>
    <t>22/02567/PRIOR</t>
  </si>
  <si>
    <t>93 High Street</t>
  </si>
  <si>
    <t xml:space="preserve">COU from office to residential </t>
  </si>
  <si>
    <t>22/01498/FUL</t>
  </si>
  <si>
    <t>Leadenhall</t>
  </si>
  <si>
    <t>St Pauls School</t>
  </si>
  <si>
    <t xml:space="preserve">New SEND unit </t>
  </si>
  <si>
    <t>22/02132/COU</t>
  </si>
  <si>
    <t>Oxley Perk Academy</t>
  </si>
  <si>
    <t>COU from residential to education</t>
  </si>
  <si>
    <t>22/02753/FUL</t>
  </si>
  <si>
    <t>Northgate House</t>
  </si>
  <si>
    <t>Additional office space</t>
  </si>
  <si>
    <t>22/02388/REM</t>
  </si>
  <si>
    <t>Leelands</t>
  </si>
  <si>
    <t>22/02358/CLUP</t>
  </si>
  <si>
    <t>Bradwell</t>
  </si>
  <si>
    <t>The Barn, Primrose Road</t>
  </si>
  <si>
    <t>COU from residentail to care home</t>
  </si>
  <si>
    <t>22/02614/FUL</t>
  </si>
  <si>
    <t>1 Grafton Gate</t>
  </si>
  <si>
    <t>New bowling alley</t>
  </si>
  <si>
    <t>22/02316/FUL</t>
  </si>
  <si>
    <t>MKPPRU Unit, Roman Field School</t>
  </si>
  <si>
    <t>Extension to school</t>
  </si>
  <si>
    <t>22/03126/COU</t>
  </si>
  <si>
    <t>The Lodge, Wolverton Park Rd</t>
  </si>
  <si>
    <t>COU from office to Educational</t>
  </si>
  <si>
    <t>22/01961/OUT</t>
  </si>
  <si>
    <t>Land west of Pacific Avenue</t>
  </si>
  <si>
    <t>22/02504/FUL</t>
  </si>
  <si>
    <t>Haversham</t>
  </si>
  <si>
    <t>Pineham Farm</t>
  </si>
  <si>
    <t>New commercial Units</t>
  </si>
  <si>
    <t>22/03149/CLUP</t>
  </si>
  <si>
    <t>High Barn Studio, Hungate End Farm</t>
  </si>
  <si>
    <t>COU from office to gym</t>
  </si>
  <si>
    <t>22/02145/FUL</t>
  </si>
  <si>
    <t>105-107 Watling Street</t>
  </si>
  <si>
    <t>New Drive Thru Coffee Shop</t>
  </si>
  <si>
    <t>22/03140/COU</t>
  </si>
  <si>
    <t>Basement 38 Midsummer Place</t>
  </si>
  <si>
    <t>COU from retail to Bowling Alley</t>
  </si>
  <si>
    <t>Totals Year 2022-23</t>
  </si>
  <si>
    <t>Floorspace of Permitted Employment Developments 2021-2022</t>
  </si>
  <si>
    <t>C4</t>
  </si>
  <si>
    <t>E</t>
  </si>
  <si>
    <t>21/00378/PANB1C</t>
  </si>
  <si>
    <t>Tempus House</t>
  </si>
  <si>
    <t>20/01926/FUL</t>
  </si>
  <si>
    <t>Plot C, Woodlands Business Park</t>
  </si>
  <si>
    <t>Newbuild Office</t>
  </si>
  <si>
    <t>Demo of units Newbuild Food Store</t>
  </si>
  <si>
    <t>20/02188/OUT</t>
  </si>
  <si>
    <t>Woburn Sands Emporium</t>
  </si>
  <si>
    <t>Other = Storage Shed</t>
  </si>
  <si>
    <t>21/00428/CLUP</t>
  </si>
  <si>
    <t>28 St John Street</t>
  </si>
  <si>
    <t>Conversion of first floor to dental surgery</t>
  </si>
  <si>
    <t>E = Dental Surgery</t>
  </si>
  <si>
    <t>21/00454/FUL</t>
  </si>
  <si>
    <t xml:space="preserve">Stephenson Academy </t>
  </si>
  <si>
    <t>New classroom block</t>
  </si>
  <si>
    <t>21/00580/FUL</t>
  </si>
  <si>
    <t>Former Suffolk Punch Site</t>
  </si>
  <si>
    <t>New Community Centre</t>
  </si>
  <si>
    <t>21/00560/FUL</t>
  </si>
  <si>
    <t>Shenley Brook End</t>
  </si>
  <si>
    <t>Limes Farmhouse</t>
  </si>
  <si>
    <t>COU from C3 to C2 Care Home</t>
  </si>
  <si>
    <t>21/00728/FUL</t>
  </si>
  <si>
    <t>Winterhill House</t>
  </si>
  <si>
    <t>Subdivision of unit and COU of new unit</t>
  </si>
  <si>
    <t>21/00764/FUL</t>
  </si>
  <si>
    <t>Centre:MK Units 160-164</t>
  </si>
  <si>
    <t>E = Mixed Use E class</t>
  </si>
  <si>
    <t>21/00766/FUL</t>
  </si>
  <si>
    <t>E = Financial &amp; Prof Services</t>
  </si>
  <si>
    <t>21/00795/FUL</t>
  </si>
  <si>
    <t>Woburn Sands</t>
  </si>
  <si>
    <t>57 High Street</t>
  </si>
  <si>
    <t>COU from retail to Sui Generis Nail Salon</t>
  </si>
  <si>
    <t>21/00806/FUL</t>
  </si>
  <si>
    <t>Unit 1-3 Heathfield</t>
  </si>
  <si>
    <t xml:space="preserve">Temporary COU from B2 to Sui Generis </t>
  </si>
  <si>
    <t>Test Drive Experience Hub</t>
  </si>
  <si>
    <t>21/00814/PANB1C</t>
  </si>
  <si>
    <t>Gloucester House</t>
  </si>
  <si>
    <t>21/00823/PANB1C</t>
  </si>
  <si>
    <t>Westminster House</t>
  </si>
  <si>
    <t>21/00858/NOTAGR</t>
  </si>
  <si>
    <t>Moulsoe</t>
  </si>
  <si>
    <t>Glebe Farm</t>
  </si>
  <si>
    <t>Agricultural Building</t>
  </si>
  <si>
    <t>21/00928/PANB1C</t>
  </si>
  <si>
    <t>Nobel House</t>
  </si>
  <si>
    <t>21/01182/PNDEM</t>
  </si>
  <si>
    <t>Former Herald Snooker Club</t>
  </si>
  <si>
    <t>Demolition of buildings</t>
  </si>
  <si>
    <t>Floorspace Unknown</t>
  </si>
  <si>
    <t>21/01036/PANB1C</t>
  </si>
  <si>
    <t>Silbury Court</t>
  </si>
  <si>
    <t>21/01033/PANB1C</t>
  </si>
  <si>
    <t>21/01035/PANB1C</t>
  </si>
  <si>
    <t>21/01034/PANB1C</t>
  </si>
  <si>
    <t>21/01037/PANB1C</t>
  </si>
  <si>
    <t>21/00427/FUL</t>
  </si>
  <si>
    <t>MKUH</t>
  </si>
  <si>
    <t>Multi Storey Carpark</t>
  </si>
  <si>
    <t>Gain of 12600sqm for info only</t>
  </si>
  <si>
    <t>20/00133/OUTEIS</t>
  </si>
  <si>
    <t>Tickford Fields</t>
  </si>
  <si>
    <t>New development Inc. school &amp; local centre</t>
  </si>
  <si>
    <t>20/03320/FUL</t>
  </si>
  <si>
    <t>Burlington Hall Care Home</t>
  </si>
  <si>
    <t>21/00960/FUL</t>
  </si>
  <si>
    <t>Radcliffe School</t>
  </si>
  <si>
    <t xml:space="preserve">School reception and 6th form </t>
  </si>
  <si>
    <t>21/01153/PANA1C</t>
  </si>
  <si>
    <t>21/01026/FUL</t>
  </si>
  <si>
    <t>13 Stratford Road</t>
  </si>
  <si>
    <t>COU from retail to residential</t>
  </si>
  <si>
    <t>21/01421/PANB1C</t>
  </si>
  <si>
    <t>21/01388/PANB1C</t>
  </si>
  <si>
    <t>Technology House</t>
  </si>
  <si>
    <t>21/00733/FUL</t>
  </si>
  <si>
    <t>COU from C1 to E Commercial Space</t>
  </si>
  <si>
    <t>21/02189/PANOTH</t>
  </si>
  <si>
    <t>6 The Green</t>
  </si>
  <si>
    <t>COU from Retail to A3 Restaurant</t>
  </si>
  <si>
    <t>21/00704/FUL</t>
  </si>
  <si>
    <t>43 Silbury Arcade</t>
  </si>
  <si>
    <t>COU from A1 retail to Health and Beauty Clinic</t>
  </si>
  <si>
    <t>21/00837/FUL</t>
  </si>
  <si>
    <t>141 Queensway</t>
  </si>
  <si>
    <t>21/00904/FUL</t>
  </si>
  <si>
    <t>19 stilebrook Road</t>
  </si>
  <si>
    <t>21/01050/FUL</t>
  </si>
  <si>
    <t>Bow Brickhill</t>
  </si>
  <si>
    <t>86 Station Road</t>
  </si>
  <si>
    <t>COU from residential to Office</t>
  </si>
  <si>
    <t>E=Office</t>
  </si>
  <si>
    <t>21/01349/FUL</t>
  </si>
  <si>
    <t>Unit E Exchange House</t>
  </si>
  <si>
    <t>COU from Employment Agency to Tuition Centre</t>
  </si>
  <si>
    <t>E=Financial &amp; Professional</t>
  </si>
  <si>
    <t>21/01910/PANB1C</t>
  </si>
  <si>
    <t>Unit 23, Walker Avenue</t>
  </si>
  <si>
    <t>21/00937/FUL</t>
  </si>
  <si>
    <t>25A Barnstale Drive</t>
  </si>
  <si>
    <t>COU from Restaurant to Café</t>
  </si>
  <si>
    <t>E = Restaurant</t>
  </si>
  <si>
    <t>21/01884/PANB1C</t>
  </si>
  <si>
    <t>caldecotte</t>
  </si>
  <si>
    <t>10 Copperhouse Court</t>
  </si>
  <si>
    <t>21/01810/FUL</t>
  </si>
  <si>
    <t>Active House Unit K, Brooklands Farm</t>
  </si>
  <si>
    <t>E = Retail</t>
  </si>
  <si>
    <t>21/02200/FUL</t>
  </si>
  <si>
    <t xml:space="preserve">Winterfell Farm, Yardley Road </t>
  </si>
  <si>
    <t>21/02344/FUL</t>
  </si>
  <si>
    <t xml:space="preserve">Victory Court </t>
  </si>
  <si>
    <t>Extension</t>
  </si>
  <si>
    <t>21/02605/FUL</t>
  </si>
  <si>
    <t>401 Elder Gate</t>
  </si>
  <si>
    <t>Night Shelter - Community</t>
  </si>
  <si>
    <t>21/01964/FUL</t>
  </si>
  <si>
    <t>Church House Hotel</t>
  </si>
  <si>
    <t>21/00262/FUL</t>
  </si>
  <si>
    <t>Hanslope Eventing Centre</t>
  </si>
  <si>
    <t>New Clubhouse</t>
  </si>
  <si>
    <t>Equestrian Centre</t>
  </si>
  <si>
    <t>21/01599/FUL</t>
  </si>
  <si>
    <t>21/02101/FUL</t>
  </si>
  <si>
    <t>New Bradwell</t>
  </si>
  <si>
    <t>132 Newport Road</t>
  </si>
  <si>
    <t>COU to Place of Worship</t>
  </si>
  <si>
    <t>21/02189/FUL</t>
  </si>
  <si>
    <t>Upward Extension 9 C1 Apartments</t>
  </si>
  <si>
    <t>20/02419/FUL</t>
  </si>
  <si>
    <t>Brooklands Reserve Site</t>
  </si>
  <si>
    <t>New Sports, Gymnastics and Table Tennis Centre plus community space</t>
  </si>
  <si>
    <t>20/03293/FUL</t>
  </si>
  <si>
    <t>Land at the Agora Centre</t>
  </si>
  <si>
    <t>Commercial units</t>
  </si>
  <si>
    <t>21/01185/FUL</t>
  </si>
  <si>
    <t>5 Surrey Road</t>
  </si>
  <si>
    <t>Demolition of Children's Day Centre</t>
  </si>
  <si>
    <t>E= Day Centre</t>
  </si>
  <si>
    <t>21/02070/FUL</t>
  </si>
  <si>
    <t>40-43 Green Forest Road</t>
  </si>
  <si>
    <t>COU from Industrial to Residential</t>
  </si>
  <si>
    <t>21/01614/FUL</t>
  </si>
  <si>
    <t>21/02358/FUL</t>
  </si>
  <si>
    <t>Castlethorpe</t>
  </si>
  <si>
    <t>Lodge Farm Business Park</t>
  </si>
  <si>
    <t>COU from Industrial to Swim School</t>
  </si>
  <si>
    <t>21/02313/FUL</t>
  </si>
  <si>
    <t>21/02521/REM</t>
  </si>
  <si>
    <t>Denbigh North</t>
  </si>
  <si>
    <t>Land south of KFC</t>
  </si>
  <si>
    <t>Drive Thru Units x2</t>
  </si>
  <si>
    <t>21/02469/FUL</t>
  </si>
  <si>
    <t>Whitehouse Primary School</t>
  </si>
  <si>
    <t>21/02621/OUT</t>
  </si>
  <si>
    <t>Springfield Boulevard</t>
  </si>
  <si>
    <t>Demolition of Pub</t>
  </si>
  <si>
    <t>21/02803/CLUP</t>
  </si>
  <si>
    <t>21/02840/CLUP</t>
  </si>
  <si>
    <t xml:space="preserve">Bridge Academy </t>
  </si>
  <si>
    <t>New fitness gym</t>
  </si>
  <si>
    <t>21/02875/FUL</t>
  </si>
  <si>
    <t>Broooklands</t>
  </si>
  <si>
    <t>5 Brooklands Square</t>
  </si>
  <si>
    <t>COU from Retail to SG Nail Salon</t>
  </si>
  <si>
    <t>21/03039/PANA1C</t>
  </si>
  <si>
    <t>6 London Road</t>
  </si>
  <si>
    <t>21/01548/FUL</t>
  </si>
  <si>
    <t>16 Cooper Mews</t>
  </si>
  <si>
    <t>COU from residential to Medical</t>
  </si>
  <si>
    <t>E= Dentist</t>
  </si>
  <si>
    <t>21/00493/FUL</t>
  </si>
  <si>
    <t>Unit 2 Georges Yard</t>
  </si>
  <si>
    <t>21/03460/CLUP</t>
  </si>
  <si>
    <t>COU from F&amp;Prof to Café</t>
  </si>
  <si>
    <t>21/01804/FUL</t>
  </si>
  <si>
    <t>Granby</t>
  </si>
  <si>
    <t>1 Peverel Drive</t>
  </si>
  <si>
    <t>COU from Leisure to Storage &amp; Distribution</t>
  </si>
  <si>
    <t>E = Trampoline Park</t>
  </si>
  <si>
    <t>21/03287/CLUP</t>
  </si>
  <si>
    <t>Woughton on the Green</t>
  </si>
  <si>
    <t>First Floor, 1 Turpun Close</t>
  </si>
  <si>
    <t>COU from Office to Medical</t>
  </si>
  <si>
    <t>21/03049/FUL</t>
  </si>
  <si>
    <t>2 Downham Road</t>
  </si>
  <si>
    <t>COU from retail to bar/café</t>
  </si>
  <si>
    <t>E= Retail</t>
  </si>
  <si>
    <t>21/02820/FUL</t>
  </si>
  <si>
    <t>17-18 Barnsdale Drive</t>
  </si>
  <si>
    <t>Subdivision of units</t>
  </si>
  <si>
    <t>21/03106/FUL</t>
  </si>
  <si>
    <t>Land south of Calverton Lane</t>
  </si>
  <si>
    <t>New Primary School</t>
  </si>
  <si>
    <t>21/02078/FUL</t>
  </si>
  <si>
    <t>Kents Hill Park</t>
  </si>
  <si>
    <t>Site A Land off Timbold Drive</t>
  </si>
  <si>
    <t>New Private Hospital</t>
  </si>
  <si>
    <t>21/01636/REM</t>
  </si>
  <si>
    <t>Land at Brickhill Street</t>
  </si>
  <si>
    <t>10 Stotage and Distribution Units</t>
  </si>
  <si>
    <t>E= Office</t>
  </si>
  <si>
    <t>21/00999/OUTEIS</t>
  </si>
  <si>
    <t>New Town Development</t>
  </si>
  <si>
    <t>E= Mix Use</t>
  </si>
  <si>
    <t>21/03000/FUL</t>
  </si>
  <si>
    <t>Sherington</t>
  </si>
  <si>
    <t>The White Hart</t>
  </si>
  <si>
    <t>Village Shop</t>
  </si>
  <si>
    <t>21/03535/FUL</t>
  </si>
  <si>
    <t>1 Glyn Square</t>
  </si>
  <si>
    <t>Day Centre</t>
  </si>
  <si>
    <t>21/02390/FUL</t>
  </si>
  <si>
    <t>Land South of Heelands Primary School</t>
  </si>
  <si>
    <t>Community Centre</t>
  </si>
  <si>
    <t>21/03835/FUL</t>
  </si>
  <si>
    <t>Unit E Lyon Road</t>
  </si>
  <si>
    <t>E = Industrial</t>
  </si>
  <si>
    <t>21/03241/FUL</t>
  </si>
  <si>
    <t>Kilm Farm</t>
  </si>
  <si>
    <t>Keller Close</t>
  </si>
  <si>
    <t>Extension to place of worship</t>
  </si>
  <si>
    <t>21/03750/PANB1C</t>
  </si>
  <si>
    <t>127 High Street</t>
  </si>
  <si>
    <t>E = Office</t>
  </si>
  <si>
    <t>21/02685/FUL</t>
  </si>
  <si>
    <t>COU from wine bar to residential</t>
  </si>
  <si>
    <t>21/02959/FUL</t>
  </si>
  <si>
    <t>Stephenson House</t>
  </si>
  <si>
    <t>2 new commercial units</t>
  </si>
  <si>
    <t>21/03076/FUL</t>
  </si>
  <si>
    <t>295-297 Whaddon Way</t>
  </si>
  <si>
    <t>COU from residential to dentist</t>
  </si>
  <si>
    <t>21/03015/FUL</t>
  </si>
  <si>
    <t>Saxon Bridge Auto</t>
  </si>
  <si>
    <t>COU from Car Sales to residential</t>
  </si>
  <si>
    <t>21/00942/OUT</t>
  </si>
  <si>
    <t>Mixed Use</t>
  </si>
  <si>
    <t>21/02416/FUL</t>
  </si>
  <si>
    <t>22/00017/FUL</t>
  </si>
  <si>
    <t>126-132 Midsummer Archade</t>
  </si>
  <si>
    <t>Amalgamation of units</t>
  </si>
  <si>
    <t>Totals Year 2021-22</t>
  </si>
  <si>
    <t>Floorspace of Permitted Employment Developments 2020-2021</t>
  </si>
  <si>
    <t>Application Status</t>
  </si>
  <si>
    <t>20/00207/FUL</t>
  </si>
  <si>
    <t>Dakota House</t>
  </si>
  <si>
    <t>Permitted</t>
  </si>
  <si>
    <t>Temporary site office</t>
  </si>
  <si>
    <t>19/03446/FUL</t>
  </si>
  <si>
    <t>Shenley Leisure Centre</t>
  </si>
  <si>
    <t>New build gym and sports court</t>
  </si>
  <si>
    <t>20/00386/FUL</t>
  </si>
  <si>
    <t>Calverton</t>
  </si>
  <si>
    <t xml:space="preserve">Fairfield Farm </t>
  </si>
  <si>
    <t>COU from C3 to Office</t>
  </si>
  <si>
    <t>20/00471/FUL</t>
  </si>
  <si>
    <t>Bleakhall</t>
  </si>
  <si>
    <t>BT Centre</t>
  </si>
  <si>
    <t>Storage containers in car park</t>
  </si>
  <si>
    <t>20/00523/FUL</t>
  </si>
  <si>
    <t>151 Grafton Gate</t>
  </si>
  <si>
    <t xml:space="preserve">Second floor to dental surgery </t>
  </si>
  <si>
    <t>20/00146/FUL</t>
  </si>
  <si>
    <t>206 Queensway</t>
  </si>
  <si>
    <t>Extension to Office</t>
  </si>
  <si>
    <t>20/00371/FUL</t>
  </si>
  <si>
    <t>COU from A2 to Flexi A2/D1</t>
  </si>
  <si>
    <t>20/00587/FUL</t>
  </si>
  <si>
    <t>Warrington</t>
  </si>
  <si>
    <t>Three Counties Filling Station</t>
  </si>
  <si>
    <t>New petrol forecourt</t>
  </si>
  <si>
    <t>20/00651/FUL</t>
  </si>
  <si>
    <t>Willen Lake</t>
  </si>
  <si>
    <t>Observation wheel</t>
  </si>
  <si>
    <t>Temporary Observation wheel</t>
  </si>
  <si>
    <t>20/00060/FULR3</t>
  </si>
  <si>
    <t>Tattenhoe Park</t>
  </si>
  <si>
    <t>Snelshall Street</t>
  </si>
  <si>
    <t>New community building</t>
  </si>
  <si>
    <t>20/00644/PANOTH</t>
  </si>
  <si>
    <t>71 High Street</t>
  </si>
  <si>
    <t>COU form A1 to A3</t>
  </si>
  <si>
    <t>20/00712/FUL</t>
  </si>
  <si>
    <t>90 Melrose Avenue</t>
  </si>
  <si>
    <t>COU from C3 to C2</t>
  </si>
  <si>
    <t>20/00226/PANB1C</t>
  </si>
  <si>
    <t>Unit 30 Walker Ave</t>
  </si>
  <si>
    <t xml:space="preserve">COU B1a to C3 </t>
  </si>
  <si>
    <t>20/00583/FUL</t>
  </si>
  <si>
    <t>Portway A5 to V6</t>
  </si>
  <si>
    <t>New Taco Bell</t>
  </si>
  <si>
    <t>20/00761/FUL</t>
  </si>
  <si>
    <t>Former Mothercare Unit</t>
  </si>
  <si>
    <t>New NatWest Bank</t>
  </si>
  <si>
    <t>20/00850/FUL</t>
  </si>
  <si>
    <t xml:space="preserve">478-484 Exchange House </t>
  </si>
  <si>
    <t xml:space="preserve">COU for 2nd floor to educational institution </t>
  </si>
  <si>
    <t>20/00753/FUL</t>
  </si>
  <si>
    <t>Green Park School</t>
  </si>
  <si>
    <t xml:space="preserve">New MUGA and boundary fencing </t>
  </si>
  <si>
    <t>Floorspace not on application form</t>
  </si>
  <si>
    <t>20/00729/PANA1C</t>
  </si>
  <si>
    <t xml:space="preserve">Bletchley </t>
  </si>
  <si>
    <t xml:space="preserve">Cambridge Street </t>
  </si>
  <si>
    <t xml:space="preserve">COU from retail to residential </t>
  </si>
  <si>
    <t>20/00569/FUL</t>
  </si>
  <si>
    <t>Greenleys</t>
  </si>
  <si>
    <t>St Mary Magdalene</t>
  </si>
  <si>
    <t>Erection of modular building</t>
  </si>
  <si>
    <t>20/00241/FUL</t>
  </si>
  <si>
    <t>Stantonbury International School</t>
  </si>
  <si>
    <t>Demo of block and replacement</t>
  </si>
  <si>
    <t>19/02533/FUL</t>
  </si>
  <si>
    <t>Michaels Akyre Sterling Close</t>
  </si>
  <si>
    <t xml:space="preserve">demo of building and erection of assisted living apartments </t>
  </si>
  <si>
    <t>19/03155/FUL</t>
  </si>
  <si>
    <t>Land south of Mercury House</t>
  </si>
  <si>
    <t>Hotel and restaurant</t>
  </si>
  <si>
    <t>20/00913/FUL</t>
  </si>
  <si>
    <t xml:space="preserve">Willen  </t>
  </si>
  <si>
    <t>Brook Farm</t>
  </si>
  <si>
    <t xml:space="preserve">B&amp;B Units </t>
  </si>
  <si>
    <t>20/00922/FUL</t>
  </si>
  <si>
    <t xml:space="preserve">Altius House </t>
  </si>
  <si>
    <t>20/00653/FUL</t>
  </si>
  <si>
    <t xml:space="preserve">Great Linford </t>
  </si>
  <si>
    <t xml:space="preserve">Great Linford Sports Pavilion </t>
  </si>
  <si>
    <t>20/00525/FUL</t>
  </si>
  <si>
    <t>Waste Storage</t>
  </si>
  <si>
    <t>19/02804/OUT</t>
  </si>
  <si>
    <t>Food Centre</t>
  </si>
  <si>
    <t xml:space="preserve">Demolition of food centre </t>
  </si>
  <si>
    <t>20/00709/FUL</t>
  </si>
  <si>
    <t>MKC Landscape Depot</t>
  </si>
  <si>
    <t xml:space="preserve">New home for BUS Shelter </t>
  </si>
  <si>
    <t>20/00751/FUL</t>
  </si>
  <si>
    <t>Waitrose</t>
  </si>
  <si>
    <t xml:space="preserve">Storage for Home Delivery </t>
  </si>
  <si>
    <t>20/00673/FUL</t>
  </si>
  <si>
    <t xml:space="preserve">Hill Farm </t>
  </si>
  <si>
    <t xml:space="preserve">Storage containers in yard </t>
  </si>
  <si>
    <t>20/01098/FUL</t>
  </si>
  <si>
    <t>Extension to staff area</t>
  </si>
  <si>
    <t>20/00699/FUL</t>
  </si>
  <si>
    <t>The Place Retail Park</t>
  </si>
  <si>
    <t xml:space="preserve">Extension and remodel of units </t>
  </si>
  <si>
    <t>20/01277/FUL</t>
  </si>
  <si>
    <t>Learning and Collection Centre</t>
  </si>
  <si>
    <t>No floorspace on application</t>
  </si>
  <si>
    <t>20/01377/FUL</t>
  </si>
  <si>
    <t>518 Silbury Boulevard</t>
  </si>
  <si>
    <t xml:space="preserve">COU from A1 to flexible A1/D1 Use </t>
  </si>
  <si>
    <t>20/01270/FUL</t>
  </si>
  <si>
    <t>61 High Street</t>
  </si>
  <si>
    <t>Extension of hairdressers</t>
  </si>
  <si>
    <t>20/01443/FUL</t>
  </si>
  <si>
    <t>Oxley Park</t>
  </si>
  <si>
    <t>46 Powis Lane</t>
  </si>
  <si>
    <t>20/01500/FUL</t>
  </si>
  <si>
    <t>Crownhill</t>
  </si>
  <si>
    <t>Unit 1-27 Darin Court</t>
  </si>
  <si>
    <t>Extension of units</t>
  </si>
  <si>
    <t>20/01267/FUL</t>
  </si>
  <si>
    <t>Honda Racing</t>
  </si>
  <si>
    <t>Extension of offices</t>
  </si>
  <si>
    <t>Retrospective</t>
  </si>
  <si>
    <t>20/01547/FUL</t>
  </si>
  <si>
    <t>Unit 6 Duckworth Court</t>
  </si>
  <si>
    <t>COU and sub-division of units</t>
  </si>
  <si>
    <t>20/01571/FUL</t>
  </si>
  <si>
    <t>25 Buckingham Street</t>
  </si>
  <si>
    <t>20/01441/FUL</t>
  </si>
  <si>
    <t>41 Potters Lane</t>
  </si>
  <si>
    <t>COU from B2 to D2 Gym</t>
  </si>
  <si>
    <t>20/01378/FUL</t>
  </si>
  <si>
    <t>Land at Barossa Way</t>
  </si>
  <si>
    <t>New community facilities</t>
  </si>
  <si>
    <t>20/0046/FUL</t>
  </si>
  <si>
    <t>Magna Park</t>
  </si>
  <si>
    <t xml:space="preserve">Glebe Lands </t>
  </si>
  <si>
    <t>New warehouse</t>
  </si>
  <si>
    <t>20/01712/FUL</t>
  </si>
  <si>
    <t>Units 1&amp;2 Brookland Square</t>
  </si>
  <si>
    <t>COU from A1 to A1 and D1</t>
  </si>
  <si>
    <t>20/01630/FUL</t>
  </si>
  <si>
    <t>Former B&amp;M Retail Unit</t>
  </si>
  <si>
    <t>Conversion to 3 units</t>
  </si>
  <si>
    <t>20/01753/FUL</t>
  </si>
  <si>
    <t>Ashlands</t>
  </si>
  <si>
    <t>New Community Meeting Place</t>
  </si>
  <si>
    <t>20/01717/FUL</t>
  </si>
  <si>
    <t>Willen</t>
  </si>
  <si>
    <t>St Michaels Priory at the Well</t>
  </si>
  <si>
    <t>COU from religious retreat to D1 wellbeing and treatment rooms</t>
  </si>
  <si>
    <t>20/01678/FUL</t>
  </si>
  <si>
    <t>83 Stratford Road</t>
  </si>
  <si>
    <t>COU from A1 to C3</t>
  </si>
  <si>
    <t>20/01535/FUL</t>
  </si>
  <si>
    <t>Stoke Goldington</t>
  </si>
  <si>
    <t>Eakley Manor Farm</t>
  </si>
  <si>
    <t>Conversion of barn to 3x Air B&amp;B units</t>
  </si>
  <si>
    <t>20/01797/FUL</t>
  </si>
  <si>
    <t>The Walnuts School</t>
  </si>
  <si>
    <t>30/09/20020</t>
  </si>
  <si>
    <t>COU from  children's home C2 to education D1</t>
  </si>
  <si>
    <t>20/01777/FUL</t>
  </si>
  <si>
    <t>Unit G1 Garricks Walk</t>
  </si>
  <si>
    <t xml:space="preserve">Subdivision of unit </t>
  </si>
  <si>
    <t>retrospective</t>
  </si>
  <si>
    <t>20/01765/FUL</t>
  </si>
  <si>
    <t>Unit 3 Islay Court</t>
  </si>
  <si>
    <t>COU from A1 to A5</t>
  </si>
  <si>
    <t>20/01935/FUL</t>
  </si>
  <si>
    <t>2 single storey extensions</t>
  </si>
  <si>
    <t>20/01769/FUL</t>
  </si>
  <si>
    <t>White Spires School</t>
  </si>
  <si>
    <t>Small standalone classroom building</t>
  </si>
  <si>
    <t>20/01676/FUL</t>
  </si>
  <si>
    <t>38-39 Winchester Circle</t>
  </si>
  <si>
    <t xml:space="preserve">Reconfiguration of Units and COU for gym in another unit. </t>
  </si>
  <si>
    <t>20/01433/FUL</t>
  </si>
  <si>
    <t>Demo of building and erection of new building</t>
  </si>
  <si>
    <t>20/01996/FUL</t>
  </si>
  <si>
    <t>Former Aston Martin Site</t>
  </si>
  <si>
    <t>20/02036/FUL</t>
  </si>
  <si>
    <t>Woburn Golf Club</t>
  </si>
  <si>
    <t>New building</t>
  </si>
  <si>
    <t>20/01134/FUL</t>
  </si>
  <si>
    <t>Fox Milne</t>
  </si>
  <si>
    <t xml:space="preserve">Willen House </t>
  </si>
  <si>
    <t>Demo and new warehouse</t>
  </si>
  <si>
    <t>20/02205/FUL</t>
  </si>
  <si>
    <t>653 Midsummer Boulevard</t>
  </si>
  <si>
    <t>COU from A2 to SG - betting shop</t>
  </si>
  <si>
    <t>20/02235/FUL</t>
  </si>
  <si>
    <t>130 Queensway</t>
  </si>
  <si>
    <t>COU from SG to E (A3)</t>
  </si>
  <si>
    <t>20/02015/FUL</t>
  </si>
  <si>
    <t>Land at Glebe Farm</t>
  </si>
  <si>
    <t>New all through school</t>
  </si>
  <si>
    <t>20/02265/FUL</t>
  </si>
  <si>
    <t>Dairy Crest 25 Dickins Road</t>
  </si>
  <si>
    <t>COU from storage depot to Car Sales</t>
  </si>
  <si>
    <t>20/02303/OUT</t>
  </si>
  <si>
    <t>One drive-thru unit</t>
  </si>
  <si>
    <t>20/02304/OUT</t>
  </si>
  <si>
    <t>Two drive thru units</t>
  </si>
  <si>
    <t>20/02367/FUL</t>
  </si>
  <si>
    <t>Land Adj 16 Watling St.</t>
  </si>
  <si>
    <t xml:space="preserve">New motor vehicle workshop </t>
  </si>
  <si>
    <t>20/02628/FUL</t>
  </si>
  <si>
    <t>Bartholomew Farm</t>
  </si>
  <si>
    <t>COU from Agriculture to B8</t>
  </si>
  <si>
    <t>20/02671/PANB1C</t>
  </si>
  <si>
    <t>14 The Green</t>
  </si>
  <si>
    <t>20/01432/FUL</t>
  </si>
  <si>
    <t xml:space="preserve">Land off Bletcham Way </t>
  </si>
  <si>
    <t>Two new warehouses</t>
  </si>
  <si>
    <t>20/00185/FUL</t>
  </si>
  <si>
    <t>Bowback House</t>
  </si>
  <si>
    <t>Demolition of Office Block</t>
  </si>
  <si>
    <t>20/02759/FUL</t>
  </si>
  <si>
    <t>New vehicle repair shop and MOT test station.</t>
  </si>
  <si>
    <t>20/02631/FUL</t>
  </si>
  <si>
    <t>Olney Rugby Club</t>
  </si>
  <si>
    <t>New changing rooms</t>
  </si>
  <si>
    <t>20/02204/FUL</t>
  </si>
  <si>
    <t>2A Cambridge Street</t>
  </si>
  <si>
    <t>Cou of half unit 5 from E (A1) to F1 (D1)</t>
  </si>
  <si>
    <t>20/02902/FUL</t>
  </si>
  <si>
    <t>Roman Fields Primary School</t>
  </si>
  <si>
    <t>New classroom extension</t>
  </si>
  <si>
    <t>20/02947/FUL</t>
  </si>
  <si>
    <t>M&amp;M Supplies First Avenue</t>
  </si>
  <si>
    <t>Extension to warehouse</t>
  </si>
  <si>
    <t>20/02895/FUL</t>
  </si>
  <si>
    <t>1 Station Road</t>
  </si>
  <si>
    <t>COU for first floor from office to residential</t>
  </si>
  <si>
    <t>20/03107/PANAGC</t>
  </si>
  <si>
    <t>Western Underwood</t>
  </si>
  <si>
    <t>Overbrook House</t>
  </si>
  <si>
    <t>COU from agricultural building to dwellings</t>
  </si>
  <si>
    <t xml:space="preserve">Agricultural Building </t>
  </si>
  <si>
    <t>20/03101/FUL</t>
  </si>
  <si>
    <t>The Cock, 35 High Street</t>
  </si>
  <si>
    <t>COU from Pub to bar/restaurant</t>
  </si>
  <si>
    <t>20/03270/FUL</t>
  </si>
  <si>
    <t>Hardmead</t>
  </si>
  <si>
    <t>Home Farm</t>
  </si>
  <si>
    <t>COU from Agricultural Barn to Offices</t>
  </si>
  <si>
    <t>20/03141/FUL</t>
  </si>
  <si>
    <t>COU from A1 to Day Centre E</t>
  </si>
  <si>
    <t xml:space="preserve">E class Day Centre - </t>
  </si>
  <si>
    <t>21/00007/FUL</t>
  </si>
  <si>
    <t>30 Midsummer Arcade</t>
  </si>
  <si>
    <t xml:space="preserve">Flexible COU from A1 to Class E and Sui Generis </t>
  </si>
  <si>
    <t>20/03370/FUL</t>
  </si>
  <si>
    <t>14 Seclow Gate West, Unit 1B</t>
  </si>
  <si>
    <t>COU to restaurant (Class E) and Hot food Takeaway (SG)</t>
  </si>
  <si>
    <t>20/03184/FUL</t>
  </si>
  <si>
    <t>Units K1, K2 and K3, Pitfield</t>
  </si>
  <si>
    <t>Refurbishment of Units</t>
  </si>
  <si>
    <t>20/02979/REM</t>
  </si>
  <si>
    <t>Community Pavilion, sports fields</t>
  </si>
  <si>
    <t>21/00001/FUL</t>
  </si>
  <si>
    <t>Frosts Garden Centre</t>
  </si>
  <si>
    <t>Erection of 2 buildings for 4 retail units and dog grooming</t>
  </si>
  <si>
    <t>E Class Retail</t>
  </si>
  <si>
    <t>20/03377/FUL</t>
  </si>
  <si>
    <t>Dobbie's Garden Centre</t>
  </si>
  <si>
    <t>Enclose area of external sales for concessionary units</t>
  </si>
  <si>
    <t>20/03151/REM</t>
  </si>
  <si>
    <t>Land to south west of Warrington Rd</t>
  </si>
  <si>
    <t>Development of B1a,B1c and B8 Uses</t>
  </si>
  <si>
    <t xml:space="preserve">2 Units </t>
  </si>
  <si>
    <t>20/03129/FUL</t>
  </si>
  <si>
    <t>Hanslope Primary School</t>
  </si>
  <si>
    <t>Extra classroom space and all weather pitches</t>
  </si>
  <si>
    <t>20/03216/REM</t>
  </si>
  <si>
    <t>21/00191/PANB1C</t>
  </si>
  <si>
    <t>1 Anchor Court</t>
  </si>
  <si>
    <t>Total for Year 2020-2021</t>
  </si>
  <si>
    <t>Net Gain per Use Class</t>
  </si>
  <si>
    <t>Completions 2023/24</t>
  </si>
  <si>
    <t>Easting</t>
  </si>
  <si>
    <t>Northing</t>
  </si>
  <si>
    <t>21/02320/FUL</t>
  </si>
  <si>
    <t>Storage King 39 Barton Road</t>
  </si>
  <si>
    <t>Erection of a three-storey extension to the existing self-storage unit (Class B8 use), with alterations to the car parking areas and installation of cycle parking.</t>
  </si>
  <si>
    <t>21/03848/FUL</t>
  </si>
  <si>
    <t>19 Hollin Lane</t>
  </si>
  <si>
    <t>The demolition of the existing industrial building and redevelopment of the site with the erection of a single building for flexible light industrial, general industrial and storage/distribution employment floorspace, together with ancillary offices, associated parking, and landscape planting.</t>
  </si>
  <si>
    <t>21/03503/FUL</t>
  </si>
  <si>
    <t>Stephenson Academy</t>
  </si>
  <si>
    <t>New Sports Hall</t>
  </si>
  <si>
    <t>22/01156/FUL</t>
  </si>
  <si>
    <t>Erection of Cafe building (Class E(b)) with ancillary shower facilities and cycle stands, in an area of existing an unused hardstanding</t>
  </si>
  <si>
    <t>22/00703/FUL</t>
  </si>
  <si>
    <t>Integra:MK Thronton Chase</t>
  </si>
  <si>
    <t>Erection of a commercial unit under Use Class E(g), B2 and B8, including amendments to the existing parking provision and associated works</t>
  </si>
  <si>
    <t>Change of use of basement from retail (Use Class E) to a bowling alley and leisure/recreation use with associated bar and dining facilities (Use Class Sui Generis).</t>
  </si>
  <si>
    <t>22/00965/CLUP</t>
  </si>
  <si>
    <t>61 The Boundary</t>
  </si>
  <si>
    <t>COU to care home for children</t>
  </si>
  <si>
    <t>gain of 3 bedrooms (C2 use class)</t>
  </si>
  <si>
    <t>Two storey extension to the south end of the front block forming a Staff Doffing &amp; Donning Room on the ground floor and additional Lounge on the first floor. Changes to external fire escape staircase and associated external works.</t>
  </si>
  <si>
    <t xml:space="preserve">no bedroom gain </t>
  </si>
  <si>
    <t>22/01157/FUL</t>
  </si>
  <si>
    <t>lodge Farm Business Park, Wolverton Road</t>
  </si>
  <si>
    <t>New storage building for site provisions and maintenance equipment, with additional proposed landscaping planting.</t>
  </si>
  <si>
    <t>Creation of storage compound to include two 6m storage containers secured by 1.8m high metal perimeter fence.</t>
  </si>
  <si>
    <t>Totals</t>
  </si>
  <si>
    <t>JBA Ref.</t>
  </si>
  <si>
    <t>Employment Growth in CMK - MK City Plan period</t>
  </si>
  <si>
    <t>Amount</t>
  </si>
  <si>
    <t>Type</t>
  </si>
  <si>
    <t xml:space="preserve">Location </t>
  </si>
  <si>
    <t>Notes</t>
  </si>
  <si>
    <t>Proposed Growth in CMK</t>
  </si>
  <si>
    <t>300,000 square metres</t>
  </si>
  <si>
    <t>office, education or research and development</t>
  </si>
  <si>
    <t>This is particularly to be located in the 'Downtown' business quarter consisting of Blocks A1-4 and B1-4.</t>
  </si>
  <si>
    <t xml:space="preserve">Exact locations, in terms of specific sites within CMK and not yet been fully outlined for this growth. </t>
  </si>
  <si>
    <t>Existing and Proposed Allocations in Urban Area of Milton Keynes (Exc. CMK)</t>
  </si>
  <si>
    <t>MKK Queries</t>
  </si>
  <si>
    <t>MKCC comments</t>
  </si>
  <si>
    <t>Expected predominant use</t>
  </si>
  <si>
    <t>Location</t>
  </si>
  <si>
    <t>Remaining supply (hectares)</t>
  </si>
  <si>
    <t>Specific permissible uses within Class E and classes B2, B8, and C2</t>
  </si>
  <si>
    <t>Status</t>
  </si>
  <si>
    <t>Where possible the sites have been matched up with the “Employment_Site” GIS shapefile. Please can you confirm/ provide further details as follows:</t>
  </si>
  <si>
    <t>JBA_MKK29?</t>
  </si>
  <si>
    <t>Bletchley Brickfields/Newton Leys</t>
  </si>
  <si>
    <t>Offices, Research and development and Industrial processes; General Industrial, Storage or distribution</t>
  </si>
  <si>
    <t>Existing allocations</t>
  </si>
  <si>
    <t>Shown on GIS shapefile "Employment_Site"</t>
  </si>
  <si>
    <t>is this the "Northern Newton Leys Site, Bletchley" in the shapefile?</t>
  </si>
  <si>
    <t>Yes</t>
  </si>
  <si>
    <t>Offices</t>
  </si>
  <si>
    <t>JBA_MKK22</t>
  </si>
  <si>
    <t>offices 50%, light industrial 50%</t>
  </si>
  <si>
    <t>JBA_MKK32</t>
  </si>
  <si>
    <t>JBA_MKK38</t>
  </si>
  <si>
    <t>Knowlhill</t>
  </si>
  <si>
    <t>Milton Keynes East</t>
  </si>
  <si>
    <t>This all now has some form of planning permission (approx. 19.93ha with REM approval, remainder with Outline)</t>
  </si>
  <si>
    <t>? Tbc</t>
  </si>
  <si>
    <t>Mount Farm</t>
  </si>
  <si>
    <t>Which site does this relate to? Does not seem to be in shapefile?</t>
  </si>
  <si>
    <t>ignore this site - we have had it confirmed that the site has already been built out as much as it is going to be now,</t>
  </si>
  <si>
    <t>JBA_MKK30</t>
  </si>
  <si>
    <t>JBA_MKK27 &amp; JBA_MKK28</t>
  </si>
  <si>
    <t>Western Expansion Area</t>
  </si>
  <si>
    <t xml:space="preserve">2 sites detailed in shapefile: Western Expansion Area Farifield; Western Expansion Area Whitehouse. Total area = 17 hectares. Are both sites included in the Area of 17ha? If so, please can you also confirm use and area for each site.  </t>
  </si>
  <si>
    <t>yes, both sites are included within the 17ha</t>
  </si>
  <si>
    <t>Offices/R&amp;D</t>
  </si>
  <si>
    <t xml:space="preserve">JBA_MKK19 </t>
  </si>
  <si>
    <t>industrial</t>
  </si>
  <si>
    <t>JBA_MKK24 &amp; JBA_MKK20</t>
  </si>
  <si>
    <t>Wolverton Mill East &amp; South</t>
  </si>
  <si>
    <t>2 Site Off Harnett Drive Wolverton Mill East; Off Featherstone Road Adjacent Fossil Ltd. Wolverton Mill South. Total area = 3.6 hectares. Please confirm the area for each site.</t>
  </si>
  <si>
    <t>3 sites make up total area of 3.6ha:
1) Wolverton Mill Site G - 1.22ha
2) Site Off Harnett Drive Wolverton Mill East - 1.92ha
3) Off Featherstone Road Adjacent Fossil Ltd. - .55ha</t>
  </si>
  <si>
    <t>JBA_MKK40</t>
  </si>
  <si>
    <t>Offices, Research and development and General Industrial, Storage or distribution</t>
  </si>
  <si>
    <t>Proposed MK City 2050 Plan allocation</t>
  </si>
  <si>
    <t>development has an outline permission now for addition of 22309sqm of B2/B8 floorspace (unaware of exact split though)</t>
  </si>
  <si>
    <t>JBA_MKK37</t>
  </si>
  <si>
    <t>Pineham</t>
  </si>
  <si>
    <t>General Industrial, Storage or distribution</t>
  </si>
  <si>
    <t xml:space="preserve">warehousing/general industrial </t>
  </si>
  <si>
    <t>JBA_MKK39</t>
  </si>
  <si>
    <t xml:space="preserve">Shown on GIS shapefile "Employment_Site"
This site now has REM approval </t>
  </si>
  <si>
    <t>JBA_MKK23</t>
  </si>
  <si>
    <t>Caldecotte</t>
  </si>
  <si>
    <t>Offices, Research and development and Industrial processes; Storage or distribution; Residential institutions- Training Centre</t>
  </si>
  <si>
    <t>Residential Institutions – Training Centre. Are you able to provide any further details? Is this solely a training centre or is it part of a residential institution? If a residential institution, how many beds? And what is the split in floorspace between different employment types?</t>
  </si>
  <si>
    <t>offices</t>
  </si>
  <si>
    <t>JBA_MKK15 &amp; JBA_MKK16</t>
  </si>
  <si>
    <t>Offices, Research and development and Industrial processes</t>
  </si>
  <si>
    <t>Lindford Wood - Linford Wood D; Linford Wood C. Total area = 3.2 hectares. Please confirm floorspace for each employment type on each site.</t>
  </si>
  <si>
    <t>JBA_MKK35 &amp; JBA_MKK36</t>
  </si>
  <si>
    <t>Offices, Research and development and Industrial processes; General Industrial, Storage or distribution; Residential institutions- Training Centre; Provision of education</t>
  </si>
  <si>
    <t>Shenley Wood - Shenley Wood A; Shenley Wood B. Total area = 9.7 hectares. Please confirm use and area for each site. Please provide further details re the following: Residential Institutions – Training Centre - Is this solely a training centre or is it part of a residential institution? If a residential institution, how many beds? Provision of education – what type?</t>
  </si>
  <si>
    <t>Shenley Wood total now stands at - 6.5ha, as follows:
Shenley Wood A - 2.77ha
Shenley Wood B - 3.68ha
remaining 3.2ha has now been permitted for residential use so can be ignored</t>
  </si>
  <si>
    <t>JBA_MKK26, JBA_MKK33, JBA_MKK34</t>
  </si>
  <si>
    <t>Offices, Research and development and Industrial processes. General Industrial, Storage or distribution</t>
  </si>
  <si>
    <t>Snelshall West. Only Snelshall East in employment file. Please specify which site this relates to or should this state Snelshall East?  Snelshall East Site D; Snelshall East Site E; Snelshall East Site F. Total area = 5.1 hectares. If East so please confirm floorspace for each employment type for each site.</t>
  </si>
  <si>
    <t>Sites are wrongly named on GIS file, they should read Snelshall West totalling 5.1ha, made up of following:
Site D - 3ha
Site E - 1.05ha
Site F -1.05ha</t>
  </si>
  <si>
    <t>general industrial and distribution</t>
  </si>
  <si>
    <t>Eastern Strategic City Extension</t>
  </si>
  <si>
    <t>This is not mapped as the exact locations of employment sites within a much wider strategic scale allocation are not yet known. This will however be within the red line boundary of the wider proposed Milton Keynes East allocation which was sent over with the residential data.</t>
  </si>
  <si>
    <t>no idea of mix yet - assume an even split of the three potential uses</t>
  </si>
  <si>
    <t>Lines coloured red already have planning permission as well and will appear on the permission tab also.</t>
  </si>
  <si>
    <t xml:space="preserve">Total </t>
  </si>
  <si>
    <t>Floorspace of Permitted Employment Developments [Year]</t>
  </si>
  <si>
    <t>PLN/2024/2528</t>
  </si>
  <si>
    <t>20 Dunsby Road</t>
  </si>
  <si>
    <t>PLN/2025/0689</t>
  </si>
  <si>
    <t>BROUGHTON</t>
  </si>
  <si>
    <t>10 PRIMROSE LANE</t>
  </si>
  <si>
    <t>PLN/2025/0756</t>
  </si>
  <si>
    <t>YMCA, 1 NORTH SIXTH STREET</t>
  </si>
  <si>
    <t>PLN/2025/0786 </t>
  </si>
  <si>
    <t>PLN/2025/0253</t>
  </si>
  <si>
    <t>Witan Gate House, 500-600 Witan Gate</t>
  </si>
  <si>
    <t>PLN/2025/0947 </t>
  </si>
  <si>
    <t>PLN/2025/0254 </t>
  </si>
  <si>
    <t>PENNYLAND</t>
  </si>
  <si>
    <t>BLETCHLEY</t>
  </si>
  <si>
    <t>14 LONGCROSS</t>
  </si>
  <si>
    <t>35 Stoke Road</t>
  </si>
  <si>
    <t>PLN/2025/1019</t>
  </si>
  <si>
    <t>GREAT LINFORD</t>
  </si>
  <si>
    <t>2 ST LEGER COURT</t>
  </si>
  <si>
    <t>24/01490/FUL</t>
  </si>
  <si>
    <t>PLN/2024/2520</t>
  </si>
  <si>
    <t>PLN/2024/2733</t>
  </si>
  <si>
    <t>PLN/2025/0939 </t>
  </si>
  <si>
    <t>PLN/2025/0463</t>
  </si>
  <si>
    <t>PLN/2025/1082</t>
  </si>
  <si>
    <t>PLN/2025/1176</t>
  </si>
  <si>
    <t>PLN/2025/1170</t>
  </si>
  <si>
    <t>PLN/2025/1328</t>
  </si>
  <si>
    <t>PLN/2025/1516</t>
  </si>
  <si>
    <t>PLN/2025/1495</t>
  </si>
  <si>
    <t>PLN/2025/1343</t>
  </si>
  <si>
    <t>Brinklow</t>
  </si>
  <si>
    <t>Emerson Valley</t>
  </si>
  <si>
    <t>Shenley Lodge</t>
  </si>
  <si>
    <t>DOWNS BARN</t>
  </si>
  <si>
    <t>iCentre, Interchange Park</t>
  </si>
  <si>
    <t>Tattenhoe Park, Snelshall Street H7 To H8</t>
  </si>
  <si>
    <t>7 Stubbs Field</t>
  </si>
  <si>
    <t>The Cube, Bransworth Avenue</t>
  </si>
  <si>
    <t>ST PAULS CATHOLIC SCHOOL</t>
  </si>
  <si>
    <t>37 Taunton Deane</t>
  </si>
  <si>
    <t>14 Peebles Place</t>
  </si>
  <si>
    <t>Unit A, Central Retail Park, Patriot Drive</t>
  </si>
  <si>
    <t>68 Faraday Drive</t>
  </si>
  <si>
    <t>MILTON KEYNES BUSINESS CENTRE, HAYLEY COURT</t>
  </si>
  <si>
    <t>77 MULLEN AVENUE</t>
  </si>
  <si>
    <t>Floorspace of Permitted Employment Developments [2026-27]</t>
  </si>
  <si>
    <t>PLN/2025/1478</t>
  </si>
  <si>
    <t>23/00100/FUL</t>
  </si>
  <si>
    <t>24/00397/FUL</t>
  </si>
  <si>
    <t>24/00404/FUL</t>
  </si>
  <si>
    <t>PLN/2025/2668</t>
  </si>
  <si>
    <t>PLN/2026/0191</t>
  </si>
  <si>
    <t>PLN/2026/0220</t>
  </si>
  <si>
    <t>PLN/2026/0115</t>
  </si>
  <si>
    <t>PLN/2026/0339</t>
  </si>
  <si>
    <t>PLN/2026/0308</t>
  </si>
  <si>
    <t>Loughton</t>
  </si>
  <si>
    <t>Omega House, 8 Bradbourne Drive</t>
  </si>
  <si>
    <t>Trek Bicycle Corporation Ltd</t>
  </si>
  <si>
    <t>9 Bradbourne Drive</t>
  </si>
  <si>
    <t>30 High Street</t>
  </si>
  <si>
    <t>Unit 1, Frogshall, Cranfield Road</t>
  </si>
  <si>
    <t>56 Chestnut Crescent</t>
  </si>
  <si>
    <t>2 SHEELIN GROVE</t>
  </si>
  <si>
    <t>21 London Road</t>
  </si>
  <si>
    <t>68-69 Quantock Crescent</t>
  </si>
  <si>
    <t>Site B, Waldacre Road/Chalkdell Drive</t>
  </si>
  <si>
    <t>21/00725/FUL</t>
  </si>
  <si>
    <t>PLN/2024/2415</t>
  </si>
  <si>
    <t>PLN/2025/0143 </t>
  </si>
  <si>
    <t>Land off Albert Street and South of Princes Way (former Burger King site)</t>
  </si>
  <si>
    <t>Mill Court, Featherstone Road</t>
  </si>
  <si>
    <t>Phase A (Unit B), Phase B, and Phase C, Olney Park, Land to the South West of Warrington Road,</t>
  </si>
  <si>
    <t>PLN/2025/0890</t>
  </si>
  <si>
    <t>PLN/2025/0818</t>
  </si>
  <si>
    <t>PLN/2025/1517 </t>
  </si>
  <si>
    <t>PLN/2025/1378</t>
  </si>
  <si>
    <t>KNOWLHILL</t>
  </si>
  <si>
    <t>87-89 QUEENSWAY</t>
  </si>
  <si>
    <t>2 ROEBUCK WAY</t>
  </si>
  <si>
    <t>50 Colley Hill</t>
  </si>
  <si>
    <t>32 Texel Close</t>
  </si>
  <si>
    <t>PLN/2025/1604</t>
  </si>
  <si>
    <t>PLN/2025/1664</t>
  </si>
  <si>
    <t>PLN/2025/1807</t>
  </si>
  <si>
    <t>PLN/2025/1814</t>
  </si>
  <si>
    <t>PLN/2025/2068</t>
  </si>
  <si>
    <t>LOVAT HALL, SILVER STREET</t>
  </si>
  <si>
    <t>REAR OF 75 HIGH STREET</t>
  </si>
  <si>
    <t>Brunel Shopping Centre, The Concourse</t>
  </si>
  <si>
    <t>SALCEY GREEN FARM, FOREST ROAD</t>
  </si>
  <si>
    <t>69-71 Queensway</t>
  </si>
  <si>
    <t>PLN/2024/2058</t>
  </si>
  <si>
    <t>PLN/2025/0926</t>
  </si>
  <si>
    <t>Playing Courts at Milton Keynes Academy, Rainbow Drive</t>
  </si>
  <si>
    <t>Former Food Centre, E3 West, Land Bounded By Midsummer Boulevard</t>
  </si>
  <si>
    <t>PLN/2025/1927</t>
  </si>
  <si>
    <t>20A Deethe Farm, Cranfield Road</t>
  </si>
  <si>
    <t>PLN/2025/1911</t>
  </si>
  <si>
    <t>MILTON KEYNES UNIVERSITY HOSPITAL, STANDING WAY</t>
  </si>
  <si>
    <t>PLN/2025/1674</t>
  </si>
  <si>
    <t>PLN/2025/2159 </t>
  </si>
  <si>
    <t>ENVIRONMENTAL SERVICES FLEET DEPOT, COLTS HOLM ROAD</t>
  </si>
  <si>
    <t>PLN/2025/2340</t>
  </si>
  <si>
    <t>17 CORFE MEADOWS</t>
  </si>
  <si>
    <t>PLN/2025/2391</t>
  </si>
  <si>
    <t>WINTERHILL</t>
  </si>
  <si>
    <t>WINTERHILL HOUSE, SNOWDON DRIVE</t>
  </si>
  <si>
    <t>PLN/2025/2087</t>
  </si>
  <si>
    <t>6 Redbourne Court</t>
  </si>
  <si>
    <t>PLN/2025/2132</t>
  </si>
  <si>
    <t>583 Midsummer Boulevard</t>
  </si>
  <si>
    <t>PLN/2025/2348</t>
  </si>
  <si>
    <t>FISHERMEAD</t>
  </si>
  <si>
    <t>SEVENTH DAY ADVENTIST CHURCH, VERYAN PLACE</t>
  </si>
  <si>
    <t>PLN/2025/2364</t>
  </si>
  <si>
    <t>8 Barbers Mews</t>
  </si>
  <si>
    <t>PLN/2025/2542 </t>
  </si>
  <si>
    <t>4 Suffolk Close</t>
  </si>
  <si>
    <t>PLN/2025/2613</t>
  </si>
  <si>
    <t>27 Saffron Street</t>
  </si>
  <si>
    <t>PLN/2025/2609</t>
  </si>
  <si>
    <t>19 Bampton Close</t>
  </si>
  <si>
    <t>PLN/2025/1754</t>
  </si>
  <si>
    <t>C M B House, 4 Sherbourne Drive</t>
  </si>
  <si>
    <t>PLN/2026/0008</t>
  </si>
  <si>
    <t>BRADWELL</t>
  </si>
  <si>
    <t>14 NURSERY GARDENS</t>
  </si>
  <si>
    <t>PLN/2026/0193</t>
  </si>
  <si>
    <t>WAVENDON</t>
  </si>
  <si>
    <t>WOBURN SANDS GARDEN CENTRE, NEWPORT ROAD</t>
  </si>
  <si>
    <t>PLN/2025/2744 </t>
  </si>
  <si>
    <t>Fairview, 1 Newport Road</t>
  </si>
  <si>
    <t>PLN/2025/2699</t>
  </si>
  <si>
    <t>CLUBHOUSE AND PAVILION, STANTONBURY CAMPUS, PURBECK</t>
  </si>
  <si>
    <t>PLN/2025/2723</t>
  </si>
  <si>
    <t>WOBURN SANDS</t>
  </si>
  <si>
    <t>71 HIGH STREET</t>
  </si>
  <si>
    <t>PLN/2026/0016</t>
  </si>
  <si>
    <t>129 QUEENSWAY</t>
  </si>
  <si>
    <t>PLN/2026/0139</t>
  </si>
  <si>
    <t>Queensway House, 207-209 Queensway</t>
  </si>
  <si>
    <t>PLN/2026/0249</t>
  </si>
  <si>
    <t>4 Woodhouse Court, Stantonbury Fields</t>
  </si>
  <si>
    <t>OLNEY</t>
  </si>
  <si>
    <t>STORE ADJ TO, OLD TELEPHONE EXCHANGE, 6 EAST STREET</t>
  </si>
  <si>
    <t>Totals Year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</si>
</sst>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4"/>
      <color theme="1"/>
      <name val="Calibri"/>
      <family val="2"/>
      <scheme val="minor"/>
    </font>
    <font>
      <sz val="11"/>
      <color rgb="FFFF0000"/>
      <name val="Calibri"/>
      <family val="2"/>
      <scheme val="minor"/>
    </font>
    <font>
      <b/>
      <sz val="11"/>
      <color rgb="FFFF0000"/>
      <name val="Calibri"/>
      <family val="2"/>
      <scheme val="minor"/>
    </font>
    <font>
      <sz val="11"/>
      <color rgb="FF006100"/>
      <name val="Calibri"/>
      <family val="2"/>
      <scheme val="minor"/>
    </font>
    <font>
      <sz val="12"/>
      <color rgb="FF000000"/>
      <name val="Calibri"/>
      <family val="2"/>
      <scheme val="minor"/>
    </font>
    <font>
      <sz val="12"/>
      <color rgb="FF000000"/>
      <name val="Calibri"/>
      <family val="2"/>
    </font>
    <font>
      <sz val="11"/>
      <color rgb="FF000000"/>
      <name val="Calibri"/>
      <family val="2"/>
      <scheme val="minor"/>
    </font>
    <font>
      <sz val="12"/>
      <color theme="1"/>
      <name val="Calibri"/>
      <family val="2"/>
      <scheme val="minor"/>
    </font>
    <font>
      <sz val="10"/>
      <color rgb="FF000000"/>
      <name val="Calibri"/>
      <family val="2"/>
      <scheme val="minor"/>
    </font>
    <font>
      <sz val="12"/>
      <name val="Calibri"/>
      <family val="2"/>
      <scheme val="minor"/>
    </font>
    <font>
      <sz val="11"/>
      <color rgb="FF000000"/>
      <name val="Calibri"/>
      <family val="2"/>
    </font>
    <font>
      <sz val="10"/>
      <color rgb="FF0B0C0C"/>
      <name val="Lato"/>
      <family val="2"/>
    </font>
    <font>
      <sz val="11"/>
      <color rgb="FF000000"/>
      <name val="Calibri"/>
      <family val="2"/>
      <scheme val="minor"/>
    </font>
    <font>
      <sz val="11"/>
      <color rgb="FF16315A"/>
      <name val="Calibri"/>
      <family val="2"/>
    </font>
    <font>
      <sz val="11"/>
      <color rgb="FF0B0C0C"/>
      <name val="Calibri"/>
      <family val="2"/>
      <scheme val="minor"/>
    </font>
    <font>
      <b/>
      <sz val="16"/>
      <color theme="1"/>
      <name val="Calibri"/>
      <family val="2"/>
      <scheme val="minor"/>
    </font>
    <font>
      <b/>
      <sz val="12"/>
      <color theme="1"/>
      <name val="Calibri"/>
      <family val="2"/>
      <scheme val="minor"/>
    </font>
    <font>
      <sz val="12"/>
      <color rgb="FF000000"/>
      <name val="Calibri"/>
      <family val="2"/>
      <scheme val="minor"/>
    </font>
    <font>
      <sz val="11"/>
      <color rgb="FF181818"/>
      <name val="Calibri"/>
      <family val="2"/>
      <scheme val="minor"/>
    </font>
    <font>
      <sz val="11"/>
      <name val="Calibri"/>
      <family val="2"/>
      <scheme val="minor"/>
    </font>
    <font>
      <b/>
      <sz val="11"/>
      <color rgb="FF006100"/>
      <name val="Calibri"/>
      <family val="2"/>
      <scheme val="minor"/>
    </font>
  </fonts>
  <fills count="27">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699"/>
        <bgColor indexed="64"/>
      </patternFill>
    </fill>
    <fill>
      <patternFill patternType="solid">
        <fgColor rgb="FFFFF2CC"/>
        <bgColor indexed="64"/>
      </patternFill>
    </fill>
    <fill>
      <patternFill patternType="solid">
        <fgColor rgb="FFC6EFCE"/>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
      <patternFill patternType="solid">
        <fgColor rgb="FFFFFF00"/>
        <bgColor indexed="64"/>
      </patternFill>
    </fill>
    <fill>
      <patternFill patternType="solid">
        <fgColor rgb="FFFF0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medium">
        <color rgb="FFE2E2E2"/>
      </left>
      <right style="medium">
        <color rgb="FFE2E2E2"/>
      </right>
      <top style="medium">
        <color rgb="FFE2E2E2"/>
      </top>
      <bottom style="medium">
        <color rgb="FFE2E2E2"/>
      </bottom>
      <diagonal/>
    </border>
    <border>
      <left style="thin">
        <color indexed="64"/>
      </left>
      <right style="thin">
        <color indexed="64"/>
      </right>
      <top style="thin">
        <color rgb="FF000000"/>
      </top>
      <bottom style="thin">
        <color indexed="64"/>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4">
    <xf numFmtId="0" fontId="0" fillId="0" borderId="0"/>
    <xf numFmtId="0" fontId="3" fillId="0" borderId="0"/>
    <xf numFmtId="0" fontId="1" fillId="0" borderId="0"/>
    <xf numFmtId="0" fontId="7" fillId="20" borderId="0" applyNumberFormat="0" applyBorder="0" applyAlignment="0" applyProtection="0"/>
  </cellStyleXfs>
  <cellXfs count="255">
    <xf numFmtId="0" fontId="0" fillId="0" borderId="0" xfId="0"/>
    <xf numFmtId="0" fontId="4" fillId="0" borderId="0" xfId="1" applyFont="1" applyAlignment="1">
      <alignment horizontal="center"/>
    </xf>
    <xf numFmtId="0" fontId="0" fillId="2" borderId="1" xfId="0" applyFill="1" applyBorder="1"/>
    <xf numFmtId="0" fontId="0" fillId="0" borderId="1" xfId="0" applyBorder="1"/>
    <xf numFmtId="0" fontId="2" fillId="2" borderId="1" xfId="0" applyFont="1" applyFill="1" applyBorder="1"/>
    <xf numFmtId="14" fontId="0" fillId="0" borderId="1" xfId="0" applyNumberFormat="1" applyBorder="1"/>
    <xf numFmtId="0" fontId="2" fillId="4" borderId="1" xfId="0" applyFont="1" applyFill="1" applyBorder="1"/>
    <xf numFmtId="0" fontId="0" fillId="4" borderId="1" xfId="0" applyFill="1" applyBorder="1"/>
    <xf numFmtId="0" fontId="4" fillId="5" borderId="1" xfId="1" applyFont="1" applyFill="1" applyBorder="1" applyAlignment="1">
      <alignment wrapText="1"/>
    </xf>
    <xf numFmtId="0" fontId="2" fillId="6" borderId="1" xfId="0" applyFont="1" applyFill="1" applyBorder="1"/>
    <xf numFmtId="0" fontId="0" fillId="6" borderId="1" xfId="0" applyFill="1" applyBorder="1"/>
    <xf numFmtId="0" fontId="4" fillId="7" borderId="1" xfId="1" applyFont="1" applyFill="1" applyBorder="1" applyAlignment="1">
      <alignment wrapText="1"/>
    </xf>
    <xf numFmtId="0" fontId="2" fillId="8" borderId="1" xfId="0" applyFont="1" applyFill="1" applyBorder="1"/>
    <xf numFmtId="0" fontId="0" fillId="8" borderId="1" xfId="0" applyFill="1" applyBorder="1"/>
    <xf numFmtId="0" fontId="4" fillId="9" borderId="1" xfId="1" applyFont="1" applyFill="1" applyBorder="1" applyAlignment="1">
      <alignment wrapText="1"/>
    </xf>
    <xf numFmtId="0" fontId="2" fillId="10" borderId="1" xfId="0" applyFont="1" applyFill="1" applyBorder="1"/>
    <xf numFmtId="0" fontId="0" fillId="10" borderId="1" xfId="0" applyFill="1" applyBorder="1"/>
    <xf numFmtId="0" fontId="4" fillId="11" borderId="1" xfId="1" applyFont="1" applyFill="1" applyBorder="1" applyAlignment="1">
      <alignment wrapText="1"/>
    </xf>
    <xf numFmtId="0" fontId="2" fillId="12" borderId="1" xfId="0" applyFont="1" applyFill="1" applyBorder="1"/>
    <xf numFmtId="0" fontId="0" fillId="12" borderId="1" xfId="0" applyFill="1" applyBorder="1"/>
    <xf numFmtId="0" fontId="4" fillId="13" borderId="1" xfId="1" applyFont="1" applyFill="1" applyBorder="1" applyAlignment="1">
      <alignment wrapText="1"/>
    </xf>
    <xf numFmtId="0" fontId="2" fillId="14" borderId="1" xfId="0" applyFont="1" applyFill="1" applyBorder="1"/>
    <xf numFmtId="0" fontId="0" fillId="14" borderId="1" xfId="0" applyFill="1" applyBorder="1"/>
    <xf numFmtId="0" fontId="4" fillId="15" borderId="1" xfId="1" applyFont="1" applyFill="1" applyBorder="1" applyAlignment="1">
      <alignment wrapText="1"/>
    </xf>
    <xf numFmtId="0" fontId="2" fillId="16" borderId="1" xfId="0" applyFont="1" applyFill="1" applyBorder="1"/>
    <xf numFmtId="0" fontId="0" fillId="16" borderId="1" xfId="0" applyFill="1" applyBorder="1"/>
    <xf numFmtId="0" fontId="4" fillId="17" borderId="1" xfId="1" applyFont="1" applyFill="1" applyBorder="1" applyAlignment="1">
      <alignment wrapText="1"/>
    </xf>
    <xf numFmtId="0" fontId="2" fillId="0" borderId="0" xfId="0" applyFont="1"/>
    <xf numFmtId="0" fontId="0" fillId="0" borderId="9" xfId="0" applyBorder="1"/>
    <xf numFmtId="0" fontId="2" fillId="0" borderId="1" xfId="0" applyFont="1" applyBorder="1"/>
    <xf numFmtId="0" fontId="2" fillId="2" borderId="1" xfId="0" applyFont="1" applyFill="1" applyBorder="1" applyAlignment="1">
      <alignment horizontal="right"/>
    </xf>
    <xf numFmtId="0" fontId="2" fillId="4" borderId="1" xfId="0" applyFont="1" applyFill="1" applyBorder="1" applyAlignment="1">
      <alignment horizontal="right"/>
    </xf>
    <xf numFmtId="14" fontId="0" fillId="0" borderId="0" xfId="0" applyNumberFormat="1"/>
    <xf numFmtId="0" fontId="2" fillId="5" borderId="1" xfId="1" applyFont="1" applyFill="1" applyBorder="1" applyAlignment="1">
      <alignment wrapText="1"/>
    </xf>
    <xf numFmtId="0" fontId="2" fillId="7" borderId="1" xfId="1" applyFont="1" applyFill="1" applyBorder="1" applyAlignment="1">
      <alignment wrapText="1"/>
    </xf>
    <xf numFmtId="0" fontId="2" fillId="9" borderId="1" xfId="1" applyFont="1" applyFill="1" applyBorder="1" applyAlignment="1">
      <alignment wrapText="1"/>
    </xf>
    <xf numFmtId="0" fontId="2" fillId="11" borderId="1" xfId="1" applyFont="1" applyFill="1" applyBorder="1" applyAlignment="1">
      <alignment wrapText="1"/>
    </xf>
    <xf numFmtId="0" fontId="2" fillId="13" borderId="1" xfId="1" applyFont="1" applyFill="1" applyBorder="1" applyAlignment="1">
      <alignment wrapText="1"/>
    </xf>
    <xf numFmtId="0" fontId="2" fillId="15" borderId="1" xfId="1" applyFont="1" applyFill="1" applyBorder="1" applyAlignment="1">
      <alignment wrapText="1"/>
    </xf>
    <xf numFmtId="0" fontId="2" fillId="17" borderId="1" xfId="1" applyFont="1" applyFill="1" applyBorder="1" applyAlignment="1">
      <alignment wrapText="1"/>
    </xf>
    <xf numFmtId="0" fontId="1" fillId="0" borderId="0" xfId="0" applyFont="1"/>
    <xf numFmtId="0" fontId="2" fillId="2" borderId="1" xfId="1" applyFont="1" applyFill="1" applyBorder="1"/>
    <xf numFmtId="0" fontId="0" fillId="0" borderId="0" xfId="0" applyAlignment="1">
      <alignment wrapText="1"/>
    </xf>
    <xf numFmtId="0" fontId="0" fillId="2" borderId="1" xfId="0" applyFill="1" applyBorder="1" applyAlignment="1">
      <alignment wrapText="1"/>
    </xf>
    <xf numFmtId="0" fontId="0" fillId="0" borderId="10" xfId="0" applyBorder="1" applyAlignment="1">
      <alignment wrapText="1"/>
    </xf>
    <xf numFmtId="0" fontId="2" fillId="2" borderId="1" xfId="1" applyFont="1" applyFill="1" applyBorder="1" applyAlignment="1">
      <alignment wrapText="1"/>
    </xf>
    <xf numFmtId="0" fontId="2" fillId="2" borderId="1" xfId="0" applyFont="1" applyFill="1" applyBorder="1" applyAlignment="1">
      <alignment wrapText="1"/>
    </xf>
    <xf numFmtId="0" fontId="5" fillId="2" borderId="1" xfId="0" applyFont="1" applyFill="1" applyBorder="1"/>
    <xf numFmtId="0" fontId="2" fillId="2" borderId="8" xfId="1" applyFont="1" applyFill="1" applyBorder="1"/>
    <xf numFmtId="0" fontId="2" fillId="2" borderId="8" xfId="1" applyFont="1" applyFill="1" applyBorder="1" applyAlignment="1">
      <alignment wrapText="1"/>
    </xf>
    <xf numFmtId="0" fontId="2" fillId="5" borderId="8" xfId="1" applyFont="1" applyFill="1" applyBorder="1" applyAlignment="1">
      <alignment wrapText="1"/>
    </xf>
    <xf numFmtId="0" fontId="2" fillId="7" borderId="8" xfId="1" applyFont="1" applyFill="1" applyBorder="1" applyAlignment="1">
      <alignment wrapText="1"/>
    </xf>
    <xf numFmtId="0" fontId="2" fillId="11" borderId="8" xfId="1" applyFont="1" applyFill="1" applyBorder="1" applyAlignment="1">
      <alignment wrapText="1"/>
    </xf>
    <xf numFmtId="0" fontId="2" fillId="13" borderId="8" xfId="1" applyFont="1" applyFill="1" applyBorder="1" applyAlignment="1">
      <alignment wrapText="1"/>
    </xf>
    <xf numFmtId="0" fontId="2" fillId="9" borderId="8" xfId="1" applyFont="1" applyFill="1" applyBorder="1" applyAlignment="1">
      <alignment wrapText="1"/>
    </xf>
    <xf numFmtId="0" fontId="2" fillId="15" borderId="8" xfId="1" applyFont="1" applyFill="1" applyBorder="1" applyAlignment="1">
      <alignment wrapText="1"/>
    </xf>
    <xf numFmtId="0" fontId="2" fillId="17" borderId="8" xfId="1" applyFont="1" applyFill="1" applyBorder="1" applyAlignment="1">
      <alignment wrapText="1"/>
    </xf>
    <xf numFmtId="0" fontId="6" fillId="2" borderId="1" xfId="0" applyFont="1" applyFill="1" applyBorder="1"/>
    <xf numFmtId="0" fontId="0" fillId="0" borderId="0" xfId="1" applyFont="1"/>
    <xf numFmtId="0" fontId="1" fillId="0" borderId="0" xfId="1" applyFont="1"/>
    <xf numFmtId="0" fontId="1" fillId="0" borderId="0" xfId="1" applyFont="1" applyAlignment="1">
      <alignment wrapText="1"/>
    </xf>
    <xf numFmtId="14" fontId="1" fillId="0" borderId="0" xfId="1" applyNumberFormat="1" applyFont="1"/>
    <xf numFmtId="0" fontId="0" fillId="0" borderId="0" xfId="1" applyFont="1" applyAlignment="1">
      <alignment wrapText="1"/>
    </xf>
    <xf numFmtId="0" fontId="1" fillId="0" borderId="11" xfId="1" applyFont="1" applyBorder="1"/>
    <xf numFmtId="0" fontId="1" fillId="0" borderId="11" xfId="1" applyFont="1" applyBorder="1" applyAlignment="1">
      <alignment wrapText="1"/>
    </xf>
    <xf numFmtId="14" fontId="0" fillId="0" borderId="0" xfId="1" applyNumberFormat="1" applyFont="1"/>
    <xf numFmtId="0" fontId="4" fillId="18" borderId="1" xfId="1" applyFont="1" applyFill="1" applyBorder="1" applyAlignment="1">
      <alignment wrapText="1"/>
    </xf>
    <xf numFmtId="0" fontId="0" fillId="19" borderId="1" xfId="0" applyFill="1" applyBorder="1"/>
    <xf numFmtId="0" fontId="2" fillId="18" borderId="1" xfId="1" applyFont="1" applyFill="1" applyBorder="1" applyAlignment="1">
      <alignment wrapText="1"/>
    </xf>
    <xf numFmtId="0" fontId="2" fillId="18" borderId="8" xfId="1" applyFont="1" applyFill="1" applyBorder="1" applyAlignment="1">
      <alignment wrapText="1"/>
    </xf>
    <xf numFmtId="0" fontId="0" fillId="2" borderId="12" xfId="0" applyFill="1" applyBorder="1"/>
    <xf numFmtId="0" fontId="1" fillId="0" borderId="0" xfId="2"/>
    <xf numFmtId="14" fontId="0" fillId="0" borderId="0" xfId="0" applyNumberFormat="1" applyAlignment="1">
      <alignment wrapText="1"/>
    </xf>
    <xf numFmtId="0" fontId="1" fillId="0" borderId="0" xfId="3" applyFont="1" applyFill="1"/>
    <xf numFmtId="0" fontId="8" fillId="0" borderId="0" xfId="0" applyFont="1"/>
    <xf numFmtId="0" fontId="9" fillId="0" borderId="11" xfId="0" applyFont="1" applyBorder="1" applyAlignment="1">
      <alignment vertical="center" wrapText="1"/>
    </xf>
    <xf numFmtId="0" fontId="10" fillId="21" borderId="13" xfId="0" applyFont="1" applyFill="1" applyBorder="1" applyAlignment="1">
      <alignment vertical="top" wrapText="1"/>
    </xf>
    <xf numFmtId="0" fontId="10" fillId="0" borderId="0" xfId="0" applyFont="1" applyAlignment="1">
      <alignment wrapText="1"/>
    </xf>
    <xf numFmtId="0" fontId="10" fillId="0" borderId="0" xfId="0" applyFont="1"/>
    <xf numFmtId="0" fontId="9" fillId="22" borderId="0" xfId="0" applyFont="1" applyFill="1" applyAlignment="1">
      <alignment wrapText="1"/>
    </xf>
    <xf numFmtId="0" fontId="8" fillId="22" borderId="0" xfId="0" applyFont="1" applyFill="1"/>
    <xf numFmtId="0" fontId="11" fillId="0" borderId="0" xfId="0" applyFont="1"/>
    <xf numFmtId="0" fontId="9" fillId="0" borderId="0" xfId="0" applyFont="1" applyAlignment="1">
      <alignment wrapText="1"/>
    </xf>
    <xf numFmtId="0" fontId="9" fillId="0" borderId="0" xfId="0" applyFont="1" applyAlignment="1">
      <alignment vertical="center" wrapText="1"/>
    </xf>
    <xf numFmtId="0" fontId="12" fillId="0" borderId="0" xfId="0" applyFont="1" applyAlignment="1">
      <alignment wrapText="1"/>
    </xf>
    <xf numFmtId="0" fontId="13" fillId="0" borderId="0" xfId="0" applyFont="1"/>
    <xf numFmtId="0" fontId="4" fillId="0" borderId="0" xfId="0" applyFont="1"/>
    <xf numFmtId="0" fontId="9" fillId="0" borderId="0" xfId="0" applyFont="1"/>
    <xf numFmtId="0" fontId="14" fillId="0" borderId="0" xfId="0" applyFont="1" applyAlignment="1">
      <alignment wrapText="1"/>
    </xf>
    <xf numFmtId="0" fontId="14" fillId="0" borderId="0" xfId="0" applyFont="1"/>
    <xf numFmtId="14" fontId="15" fillId="0" borderId="0" xfId="0" applyNumberFormat="1" applyFont="1"/>
    <xf numFmtId="0" fontId="16" fillId="0" borderId="0" xfId="0" applyFont="1" applyAlignment="1">
      <alignment wrapText="1"/>
    </xf>
    <xf numFmtId="0" fontId="16" fillId="0" borderId="0" xfId="0" applyFont="1"/>
    <xf numFmtId="0" fontId="2" fillId="2" borderId="12" xfId="1" applyFont="1" applyFill="1" applyBorder="1"/>
    <xf numFmtId="0" fontId="2" fillId="2" borderId="14" xfId="1" applyFont="1" applyFill="1" applyBorder="1"/>
    <xf numFmtId="0" fontId="2" fillId="2" borderId="14" xfId="1" applyFont="1" applyFill="1" applyBorder="1" applyAlignment="1">
      <alignment wrapText="1"/>
    </xf>
    <xf numFmtId="0" fontId="2" fillId="18" borderId="14" xfId="1" applyFont="1" applyFill="1" applyBorder="1" applyAlignment="1">
      <alignment wrapText="1"/>
    </xf>
    <xf numFmtId="0" fontId="2" fillId="15" borderId="14" xfId="1" applyFont="1" applyFill="1" applyBorder="1" applyAlignment="1">
      <alignment wrapText="1"/>
    </xf>
    <xf numFmtId="0" fontId="2" fillId="7" borderId="14" xfId="1" applyFont="1" applyFill="1" applyBorder="1" applyAlignment="1">
      <alignment wrapText="1"/>
    </xf>
    <xf numFmtId="0" fontId="2" fillId="11" borderId="14" xfId="1" applyFont="1" applyFill="1" applyBorder="1" applyAlignment="1">
      <alignment wrapText="1"/>
    </xf>
    <xf numFmtId="0" fontId="2" fillId="17" borderId="14" xfId="1" applyFont="1" applyFill="1" applyBorder="1" applyAlignment="1">
      <alignment wrapText="1"/>
    </xf>
    <xf numFmtId="0" fontId="1" fillId="0" borderId="15" xfId="0" applyFont="1" applyBorder="1"/>
    <xf numFmtId="14" fontId="10" fillId="0" borderId="0" xfId="0" applyNumberFormat="1" applyFont="1"/>
    <xf numFmtId="14" fontId="17" fillId="0" borderId="0" xfId="0" applyNumberFormat="1" applyFont="1"/>
    <xf numFmtId="14" fontId="18" fillId="0" borderId="0" xfId="0" applyNumberFormat="1" applyFont="1"/>
    <xf numFmtId="14" fontId="16" fillId="0" borderId="0" xfId="0" applyNumberFormat="1" applyFont="1"/>
    <xf numFmtId="0" fontId="9" fillId="23" borderId="0" xfId="0" applyFont="1" applyFill="1"/>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vertical="top"/>
    </xf>
    <xf numFmtId="0" fontId="4" fillId="5" borderId="1" xfId="1" applyFont="1" applyFill="1" applyBorder="1" applyAlignment="1">
      <alignment vertical="top" wrapText="1"/>
    </xf>
    <xf numFmtId="0" fontId="4" fillId="7" borderId="1" xfId="1" applyFont="1" applyFill="1" applyBorder="1" applyAlignment="1">
      <alignment vertical="top" wrapText="1"/>
    </xf>
    <xf numFmtId="0" fontId="4" fillId="11" borderId="1" xfId="1" applyFont="1" applyFill="1" applyBorder="1" applyAlignment="1">
      <alignment vertical="top" wrapText="1"/>
    </xf>
    <xf numFmtId="0" fontId="4" fillId="13" borderId="1" xfId="1" applyFont="1" applyFill="1" applyBorder="1" applyAlignment="1">
      <alignment vertical="top" wrapText="1"/>
    </xf>
    <xf numFmtId="0" fontId="4" fillId="15" borderId="1" xfId="1" applyFont="1" applyFill="1" applyBorder="1" applyAlignment="1">
      <alignment vertical="top" wrapText="1"/>
    </xf>
    <xf numFmtId="0" fontId="4" fillId="17" borderId="1" xfId="1" applyFont="1" applyFill="1" applyBorder="1" applyAlignment="1">
      <alignment vertical="top" wrapText="1"/>
    </xf>
    <xf numFmtId="0" fontId="4" fillId="0" borderId="0" xfId="1" applyFont="1" applyAlignment="1">
      <alignment horizontal="center" vertical="top"/>
    </xf>
    <xf numFmtId="0" fontId="0" fillId="2" borderId="1" xfId="0" applyFill="1" applyBorder="1" applyAlignment="1">
      <alignment vertical="top"/>
    </xf>
    <xf numFmtId="0" fontId="0" fillId="4" borderId="1" xfId="0" applyFill="1" applyBorder="1" applyAlignment="1">
      <alignment vertical="top"/>
    </xf>
    <xf numFmtId="0" fontId="0" fillId="6" borderId="1" xfId="0" applyFill="1" applyBorder="1" applyAlignment="1">
      <alignment vertical="top"/>
    </xf>
    <xf numFmtId="0" fontId="0" fillId="10" borderId="1" xfId="0" applyFill="1" applyBorder="1" applyAlignment="1">
      <alignment vertical="top"/>
    </xf>
    <xf numFmtId="0" fontId="0" fillId="12" borderId="1" xfId="0" applyFill="1" applyBorder="1" applyAlignment="1">
      <alignment vertical="top"/>
    </xf>
    <xf numFmtId="0" fontId="0" fillId="14" borderId="1" xfId="0" applyFill="1" applyBorder="1" applyAlignment="1">
      <alignment vertical="top"/>
    </xf>
    <xf numFmtId="0" fontId="0" fillId="16" borderId="1" xfId="0" applyFill="1" applyBorder="1" applyAlignment="1">
      <alignment vertical="top"/>
    </xf>
    <xf numFmtId="0" fontId="1" fillId="0" borderId="0" xfId="1" applyFont="1" applyAlignment="1">
      <alignment vertical="top"/>
    </xf>
    <xf numFmtId="14" fontId="1" fillId="0" borderId="0" xfId="1" applyNumberFormat="1" applyFont="1" applyAlignment="1">
      <alignment vertical="top"/>
    </xf>
    <xf numFmtId="0" fontId="1" fillId="0" borderId="0" xfId="1" applyFont="1" applyAlignment="1">
      <alignment vertical="top" wrapText="1"/>
    </xf>
    <xf numFmtId="0" fontId="0" fillId="0" borderId="0" xfId="0" applyAlignment="1">
      <alignment vertical="top" wrapText="1"/>
    </xf>
    <xf numFmtId="0" fontId="4" fillId="18" borderId="1" xfId="1" applyFont="1" applyFill="1" applyBorder="1" applyAlignment="1">
      <alignment vertical="top" wrapText="1"/>
    </xf>
    <xf numFmtId="0" fontId="0" fillId="2" borderId="12" xfId="0" applyFill="1" applyBorder="1" applyAlignment="1">
      <alignment vertical="top"/>
    </xf>
    <xf numFmtId="0" fontId="0" fillId="2" borderId="1" xfId="0" applyFill="1" applyBorder="1" applyAlignment="1">
      <alignment vertical="top" wrapText="1"/>
    </xf>
    <xf numFmtId="0" fontId="0" fillId="19" borderId="1" xfId="0" applyFill="1" applyBorder="1" applyAlignment="1">
      <alignment vertical="top"/>
    </xf>
    <xf numFmtId="14" fontId="0" fillId="0" borderId="0" xfId="0" applyNumberFormat="1" applyAlignment="1">
      <alignment vertical="top"/>
    </xf>
    <xf numFmtId="0" fontId="2" fillId="2" borderId="1" xfId="1" applyFont="1" applyFill="1" applyBorder="1" applyAlignment="1">
      <alignment vertical="top"/>
    </xf>
    <xf numFmtId="0" fontId="2" fillId="2" borderId="1" xfId="1" applyFont="1" applyFill="1" applyBorder="1" applyAlignment="1">
      <alignment vertical="top" wrapText="1"/>
    </xf>
    <xf numFmtId="0" fontId="2" fillId="18" borderId="1" xfId="1" applyFont="1" applyFill="1" applyBorder="1" applyAlignment="1">
      <alignment vertical="top" wrapText="1"/>
    </xf>
    <xf numFmtId="0" fontId="1" fillId="0" borderId="0" xfId="0" applyFont="1" applyAlignment="1">
      <alignment vertical="top"/>
    </xf>
    <xf numFmtId="0" fontId="0" fillId="0" borderId="0" xfId="1" applyFont="1" applyAlignment="1">
      <alignment vertical="top"/>
    </xf>
    <xf numFmtId="0" fontId="2" fillId="24" borderId="1" xfId="0" applyFont="1" applyFill="1" applyBorder="1" applyAlignment="1">
      <alignment vertical="top"/>
    </xf>
    <xf numFmtId="0" fontId="1" fillId="24" borderId="1" xfId="0" applyFont="1" applyFill="1" applyBorder="1" applyAlignment="1">
      <alignment vertical="top"/>
    </xf>
    <xf numFmtId="0" fontId="4" fillId="16" borderId="16" xfId="0" applyFont="1" applyFill="1"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20" fillId="0" borderId="8" xfId="0" applyFont="1" applyBorder="1" applyAlignment="1">
      <alignment vertical="top" wrapText="1"/>
    </xf>
    <xf numFmtId="0" fontId="20" fillId="0" borderId="21" xfId="0" applyFont="1" applyBorder="1" applyAlignment="1">
      <alignment vertical="top" wrapText="1"/>
    </xf>
    <xf numFmtId="0" fontId="20" fillId="0" borderId="1" xfId="0" applyFont="1" applyBorder="1" applyAlignment="1">
      <alignment vertical="top" wrapText="1"/>
    </xf>
    <xf numFmtId="0" fontId="20" fillId="0" borderId="0" xfId="0" applyFont="1" applyAlignment="1">
      <alignment vertical="top" wrapText="1"/>
    </xf>
    <xf numFmtId="0" fontId="0" fillId="0" borderId="22" xfId="0" applyBorder="1" applyAlignment="1">
      <alignment vertical="top" wrapText="1"/>
    </xf>
    <xf numFmtId="0" fontId="20" fillId="0" borderId="3" xfId="0" applyFont="1" applyBorder="1" applyAlignment="1">
      <alignment vertical="top" wrapText="1"/>
    </xf>
    <xf numFmtId="0" fontId="0" fillId="0" borderId="23" xfId="0" applyBorder="1" applyAlignment="1">
      <alignment vertical="top" wrapText="1"/>
    </xf>
    <xf numFmtId="0" fontId="2" fillId="25" borderId="1" xfId="0" applyFont="1" applyFill="1" applyBorder="1" applyAlignment="1">
      <alignment vertical="top" wrapText="1"/>
    </xf>
    <xf numFmtId="0" fontId="20" fillId="0" borderId="20" xfId="0" applyFont="1" applyBorder="1" applyAlignment="1">
      <alignment vertical="top" wrapText="1"/>
    </xf>
    <xf numFmtId="0" fontId="20" fillId="25" borderId="1" xfId="0" applyFont="1" applyFill="1" applyBorder="1" applyAlignment="1">
      <alignment vertical="top" wrapText="1"/>
    </xf>
    <xf numFmtId="0" fontId="0" fillId="0" borderId="3" xfId="0" applyBorder="1" applyAlignment="1">
      <alignment vertical="top" wrapText="1"/>
    </xf>
    <xf numFmtId="0" fontId="0" fillId="0" borderId="1" xfId="0" applyBorder="1" applyAlignment="1">
      <alignment horizontal="left" vertical="top" wrapText="1"/>
    </xf>
    <xf numFmtId="0" fontId="0" fillId="26" borderId="3" xfId="0" applyFill="1" applyBorder="1" applyAlignment="1">
      <alignment vertical="top" wrapText="1"/>
    </xf>
    <xf numFmtId="0" fontId="0" fillId="26" borderId="1" xfId="0" applyFill="1" applyBorder="1" applyAlignment="1">
      <alignment vertical="top" wrapText="1"/>
    </xf>
    <xf numFmtId="0" fontId="0" fillId="26" borderId="2" xfId="0" applyFill="1" applyBorder="1" applyAlignment="1">
      <alignment vertical="top" wrapText="1"/>
    </xf>
    <xf numFmtId="0" fontId="0" fillId="25" borderId="22" xfId="0" applyFill="1" applyBorder="1" applyAlignment="1">
      <alignment vertical="top" wrapText="1"/>
    </xf>
    <xf numFmtId="0" fontId="0" fillId="26" borderId="0" xfId="0" applyFill="1" applyAlignment="1">
      <alignment vertical="top" wrapText="1"/>
    </xf>
    <xf numFmtId="0" fontId="0" fillId="0" borderId="24" xfId="0"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wrapText="1"/>
    </xf>
    <xf numFmtId="0" fontId="21" fillId="0" borderId="0" xfId="0" applyFont="1" applyAlignment="1">
      <alignment wrapText="1"/>
    </xf>
    <xf numFmtId="0" fontId="22" fillId="0" borderId="0" xfId="0" applyFont="1" applyAlignment="1">
      <alignment wrapText="1"/>
    </xf>
    <xf numFmtId="14" fontId="14" fillId="0" borderId="0" xfId="0" applyNumberFormat="1" applyFont="1"/>
    <xf numFmtId="0" fontId="18" fillId="0" borderId="0" xfId="0" applyFont="1" applyAlignment="1">
      <alignment wrapText="1"/>
    </xf>
    <xf numFmtId="0" fontId="18" fillId="0" borderId="0" xfId="0" applyFont="1"/>
    <xf numFmtId="0" fontId="23" fillId="0" borderId="0" xfId="0" applyFont="1" applyAlignment="1">
      <alignment wrapText="1"/>
    </xf>
    <xf numFmtId="0" fontId="4" fillId="7" borderId="2" xfId="1" applyFont="1" applyFill="1" applyBorder="1" applyAlignment="1">
      <alignment horizontal="center" wrapText="1"/>
    </xf>
    <xf numFmtId="0" fontId="4" fillId="7" borderId="3" xfId="1" applyFont="1" applyFill="1" applyBorder="1" applyAlignment="1">
      <alignment horizontal="center" wrapText="1"/>
    </xf>
    <xf numFmtId="0" fontId="4" fillId="11" borderId="2" xfId="1" applyFont="1" applyFill="1" applyBorder="1" applyAlignment="1">
      <alignment horizontal="center" wrapText="1"/>
    </xf>
    <xf numFmtId="0" fontId="4" fillId="11" borderId="3" xfId="1" applyFont="1" applyFill="1" applyBorder="1" applyAlignment="1">
      <alignment horizontal="center" wrapText="1"/>
    </xf>
    <xf numFmtId="0" fontId="4" fillId="17" borderId="2" xfId="1" applyFont="1" applyFill="1" applyBorder="1" applyAlignment="1">
      <alignment horizontal="center" wrapText="1"/>
    </xf>
    <xf numFmtId="0" fontId="4" fillId="17" borderId="3" xfId="1" applyFont="1" applyFill="1" applyBorder="1" applyAlignment="1">
      <alignment horizontal="center" wrapText="1"/>
    </xf>
    <xf numFmtId="0" fontId="4" fillId="3" borderId="7" xfId="1" applyFont="1" applyFill="1" applyBorder="1" applyAlignment="1">
      <alignment horizontal="center"/>
    </xf>
    <xf numFmtId="0" fontId="4" fillId="3" borderId="8" xfId="1" applyFont="1" applyFill="1" applyBorder="1" applyAlignment="1">
      <alignment horizontal="center"/>
    </xf>
    <xf numFmtId="0" fontId="4" fillId="18" borderId="2" xfId="1" applyFont="1" applyFill="1" applyBorder="1" applyAlignment="1">
      <alignment horizontal="center" wrapText="1"/>
    </xf>
    <xf numFmtId="0" fontId="4" fillId="18" borderId="3" xfId="1" applyFont="1" applyFill="1" applyBorder="1" applyAlignment="1">
      <alignment horizontal="center" wrapText="1"/>
    </xf>
    <xf numFmtId="0" fontId="4" fillId="15" borderId="2" xfId="1" applyFont="1" applyFill="1" applyBorder="1" applyAlignment="1">
      <alignment horizontal="center" wrapText="1"/>
    </xf>
    <xf numFmtId="0" fontId="4" fillId="15" borderId="3" xfId="1" applyFont="1" applyFill="1" applyBorder="1" applyAlignment="1">
      <alignment horizontal="center" wrapText="1"/>
    </xf>
    <xf numFmtId="0" fontId="4" fillId="15" borderId="6" xfId="1" applyFont="1" applyFill="1" applyBorder="1" applyAlignment="1">
      <alignment horizontal="center" wrapText="1"/>
    </xf>
    <xf numFmtId="0" fontId="4" fillId="3" borderId="1" xfId="1" applyFont="1" applyFill="1" applyBorder="1" applyAlignment="1">
      <alignment horizontal="center"/>
    </xf>
    <xf numFmtId="0" fontId="4" fillId="3" borderId="1" xfId="1" applyFont="1" applyFill="1" applyBorder="1" applyAlignment="1">
      <alignment horizontal="center" wrapText="1"/>
    </xf>
    <xf numFmtId="0" fontId="4" fillId="0" borderId="0" xfId="0" applyFont="1"/>
    <xf numFmtId="0" fontId="2" fillId="18" borderId="1" xfId="0" applyFont="1" applyFill="1" applyBorder="1" applyAlignment="1">
      <alignment horizontal="center"/>
    </xf>
    <xf numFmtId="0" fontId="2" fillId="15" borderId="1" xfId="0" applyFont="1" applyFill="1" applyBorder="1" applyAlignment="1">
      <alignment horizontal="center"/>
    </xf>
    <xf numFmtId="0" fontId="2" fillId="7" borderId="2" xfId="0" applyFont="1" applyFill="1" applyBorder="1" applyAlignment="1">
      <alignment horizontal="center"/>
    </xf>
    <xf numFmtId="0" fontId="2" fillId="7" borderId="6" xfId="0" applyFont="1" applyFill="1" applyBorder="1" applyAlignment="1">
      <alignment horizontal="center"/>
    </xf>
    <xf numFmtId="0" fontId="2" fillId="11" borderId="2" xfId="0" applyFont="1" applyFill="1" applyBorder="1" applyAlignment="1">
      <alignment horizontal="center"/>
    </xf>
    <xf numFmtId="0" fontId="2" fillId="11" borderId="6" xfId="0" applyFont="1" applyFill="1" applyBorder="1" applyAlignment="1">
      <alignment horizontal="center"/>
    </xf>
    <xf numFmtId="0" fontId="2" fillId="11" borderId="3" xfId="0" applyFont="1" applyFill="1" applyBorder="1" applyAlignment="1">
      <alignment horizontal="center"/>
    </xf>
    <xf numFmtId="0" fontId="2" fillId="17" borderId="2" xfId="0" applyFont="1" applyFill="1" applyBorder="1" applyAlignment="1">
      <alignment horizontal="center"/>
    </xf>
    <xf numFmtId="0" fontId="2" fillId="17" borderId="6" xfId="0" applyFont="1" applyFill="1" applyBorder="1" applyAlignment="1">
      <alignment horizontal="center"/>
    </xf>
    <xf numFmtId="0" fontId="2" fillId="17" borderId="3" xfId="0" applyFont="1" applyFill="1" applyBorder="1" applyAlignment="1">
      <alignment horizontal="center"/>
    </xf>
    <xf numFmtId="0" fontId="2" fillId="5" borderId="2" xfId="0" applyFont="1" applyFill="1" applyBorder="1" applyAlignment="1">
      <alignment horizontal="center"/>
    </xf>
    <xf numFmtId="0" fontId="2" fillId="5" borderId="6" xfId="0" applyFont="1" applyFill="1" applyBorder="1" applyAlignment="1">
      <alignment horizontal="center"/>
    </xf>
    <xf numFmtId="0" fontId="2" fillId="5" borderId="3" xfId="0" applyFont="1" applyFill="1" applyBorder="1" applyAlignment="1">
      <alignment horizontal="center"/>
    </xf>
    <xf numFmtId="0" fontId="2" fillId="13" borderId="1" xfId="0" applyFont="1" applyFill="1" applyBorder="1" applyAlignment="1">
      <alignment horizontal="center"/>
    </xf>
    <xf numFmtId="0" fontId="2" fillId="7" borderId="3" xfId="0" applyFont="1" applyFill="1" applyBorder="1" applyAlignment="1">
      <alignment horizontal="center"/>
    </xf>
    <xf numFmtId="0" fontId="4" fillId="13" borderId="2" xfId="1" applyFont="1" applyFill="1" applyBorder="1" applyAlignment="1">
      <alignment horizontal="center" wrapText="1"/>
    </xf>
    <xf numFmtId="0" fontId="4" fillId="13" borderId="3" xfId="1" applyFont="1" applyFill="1" applyBorder="1" applyAlignment="1">
      <alignment horizontal="center" wrapText="1"/>
    </xf>
    <xf numFmtId="0" fontId="4" fillId="5" borderId="4" xfId="1" applyFont="1" applyFill="1" applyBorder="1" applyAlignment="1">
      <alignment horizontal="center" wrapText="1"/>
    </xf>
    <xf numFmtId="0" fontId="4" fillId="5" borderId="5" xfId="1" applyFont="1" applyFill="1" applyBorder="1" applyAlignment="1">
      <alignment horizontal="center" wrapText="1"/>
    </xf>
    <xf numFmtId="0" fontId="4" fillId="5" borderId="2" xfId="1" applyFont="1" applyFill="1" applyBorder="1" applyAlignment="1">
      <alignment horizontal="center" wrapText="1"/>
    </xf>
    <xf numFmtId="0" fontId="4" fillId="5" borderId="3" xfId="1" applyFont="1" applyFill="1" applyBorder="1" applyAlignment="1">
      <alignment horizontal="center" wrapText="1"/>
    </xf>
    <xf numFmtId="0" fontId="4" fillId="9" borderId="2" xfId="1" applyFont="1" applyFill="1" applyBorder="1" applyAlignment="1">
      <alignment horizontal="center" wrapText="1"/>
    </xf>
    <xf numFmtId="0" fontId="4" fillId="9" borderId="3" xfId="1" applyFont="1" applyFill="1" applyBorder="1" applyAlignment="1">
      <alignment horizontal="center" wrapText="1"/>
    </xf>
    <xf numFmtId="0" fontId="4" fillId="3" borderId="7" xfId="1" applyFont="1" applyFill="1" applyBorder="1" applyAlignment="1">
      <alignment horizontal="center" vertical="top"/>
    </xf>
    <xf numFmtId="0" fontId="4" fillId="3" borderId="8" xfId="1" applyFont="1" applyFill="1" applyBorder="1" applyAlignment="1">
      <alignment horizontal="center" vertical="top"/>
    </xf>
    <xf numFmtId="0" fontId="4" fillId="9" borderId="1" xfId="0" applyFont="1" applyFill="1" applyBorder="1" applyAlignment="1">
      <alignment vertical="top"/>
    </xf>
    <xf numFmtId="0" fontId="0" fillId="0" borderId="1" xfId="0" applyBorder="1" applyAlignment="1">
      <alignment vertical="top"/>
    </xf>
    <xf numFmtId="0" fontId="2" fillId="7" borderId="2" xfId="0" applyFont="1" applyFill="1" applyBorder="1" applyAlignment="1">
      <alignment horizontal="center" vertical="top"/>
    </xf>
    <xf numFmtId="0" fontId="2" fillId="7" borderId="6" xfId="0" applyFont="1" applyFill="1" applyBorder="1" applyAlignment="1">
      <alignment horizontal="center" vertical="top"/>
    </xf>
    <xf numFmtId="0" fontId="2" fillId="7" borderId="3" xfId="0" applyFont="1" applyFill="1" applyBorder="1" applyAlignment="1">
      <alignment horizontal="center" vertical="top"/>
    </xf>
    <xf numFmtId="0" fontId="2" fillId="5" borderId="2" xfId="0" applyFont="1" applyFill="1" applyBorder="1" applyAlignment="1">
      <alignment horizontal="center" vertical="top"/>
    </xf>
    <xf numFmtId="0" fontId="2" fillId="5" borderId="6" xfId="0" applyFont="1" applyFill="1" applyBorder="1" applyAlignment="1">
      <alignment horizontal="center" vertical="top"/>
    </xf>
    <xf numFmtId="0" fontId="2" fillId="5" borderId="3" xfId="0" applyFont="1" applyFill="1" applyBorder="1" applyAlignment="1">
      <alignment horizontal="center" vertical="top"/>
    </xf>
    <xf numFmtId="0" fontId="2" fillId="13" borderId="1" xfId="0" applyFont="1" applyFill="1" applyBorder="1" applyAlignment="1">
      <alignment horizontal="center" vertical="top"/>
    </xf>
    <xf numFmtId="0" fontId="4" fillId="5" borderId="4" xfId="1" applyFont="1" applyFill="1" applyBorder="1" applyAlignment="1">
      <alignment horizontal="center" vertical="top" wrapText="1"/>
    </xf>
    <xf numFmtId="0" fontId="4" fillId="5" borderId="5" xfId="1" applyFont="1" applyFill="1" applyBorder="1" applyAlignment="1">
      <alignment horizontal="center" vertical="top" wrapText="1"/>
    </xf>
    <xf numFmtId="0" fontId="4" fillId="5" borderId="2" xfId="1" applyFont="1" applyFill="1" applyBorder="1" applyAlignment="1">
      <alignment horizontal="center" vertical="top" wrapText="1"/>
    </xf>
    <xf numFmtId="0" fontId="4" fillId="5" borderId="3" xfId="1" applyFont="1" applyFill="1" applyBorder="1" applyAlignment="1">
      <alignment horizontal="center" vertical="top" wrapText="1"/>
    </xf>
    <xf numFmtId="0" fontId="4" fillId="13" borderId="2" xfId="1" applyFont="1" applyFill="1" applyBorder="1" applyAlignment="1">
      <alignment horizontal="center" vertical="top" wrapText="1"/>
    </xf>
    <xf numFmtId="0" fontId="4" fillId="13" borderId="3" xfId="1" applyFont="1" applyFill="1" applyBorder="1" applyAlignment="1">
      <alignment horizontal="center" vertical="top" wrapText="1"/>
    </xf>
    <xf numFmtId="0" fontId="4" fillId="7" borderId="2" xfId="1" applyFont="1" applyFill="1" applyBorder="1" applyAlignment="1">
      <alignment horizontal="center" vertical="top" wrapText="1"/>
    </xf>
    <xf numFmtId="0" fontId="4" fillId="7" borderId="3" xfId="1" applyFont="1" applyFill="1" applyBorder="1" applyAlignment="1">
      <alignment horizontal="center" vertical="top" wrapText="1"/>
    </xf>
    <xf numFmtId="0" fontId="19" fillId="0" borderId="0" xfId="0" applyFont="1" applyAlignment="1">
      <alignment vertical="top"/>
    </xf>
    <xf numFmtId="0" fontId="2" fillId="18" borderId="1" xfId="0" applyFont="1" applyFill="1" applyBorder="1" applyAlignment="1">
      <alignment horizontal="center" vertical="top"/>
    </xf>
    <xf numFmtId="0" fontId="2" fillId="15" borderId="1" xfId="0" applyFont="1" applyFill="1" applyBorder="1" applyAlignment="1">
      <alignment horizontal="center" vertical="top"/>
    </xf>
    <xf numFmtId="0" fontId="2" fillId="11" borderId="2" xfId="0" applyFont="1" applyFill="1" applyBorder="1" applyAlignment="1">
      <alignment horizontal="center" vertical="top"/>
    </xf>
    <xf numFmtId="0" fontId="2" fillId="11" borderId="6" xfId="0" applyFont="1" applyFill="1" applyBorder="1" applyAlignment="1">
      <alignment horizontal="center" vertical="top"/>
    </xf>
    <xf numFmtId="0" fontId="2" fillId="11" borderId="3" xfId="0" applyFont="1" applyFill="1" applyBorder="1" applyAlignment="1">
      <alignment horizontal="center" vertical="top"/>
    </xf>
    <xf numFmtId="0" fontId="2" fillId="17" borderId="2" xfId="0" applyFont="1" applyFill="1" applyBorder="1" applyAlignment="1">
      <alignment horizontal="center" vertical="top"/>
    </xf>
    <xf numFmtId="0" fontId="2" fillId="17" borderId="6" xfId="0" applyFont="1" applyFill="1" applyBorder="1" applyAlignment="1">
      <alignment horizontal="center" vertical="top"/>
    </xf>
    <xf numFmtId="0" fontId="2" fillId="17" borderId="3" xfId="0" applyFont="1" applyFill="1" applyBorder="1" applyAlignment="1">
      <alignment horizontal="center" vertical="top"/>
    </xf>
    <xf numFmtId="0" fontId="4" fillId="15" borderId="6" xfId="1" applyFont="1" applyFill="1" applyBorder="1" applyAlignment="1">
      <alignment horizontal="center" vertical="top" wrapText="1"/>
    </xf>
    <xf numFmtId="0" fontId="4" fillId="15" borderId="3" xfId="1" applyFont="1" applyFill="1" applyBorder="1" applyAlignment="1">
      <alignment horizontal="center" vertical="top" wrapText="1"/>
    </xf>
    <xf numFmtId="0" fontId="4" fillId="11" borderId="2" xfId="1" applyFont="1" applyFill="1" applyBorder="1" applyAlignment="1">
      <alignment horizontal="center" vertical="top" wrapText="1"/>
    </xf>
    <xf numFmtId="0" fontId="4" fillId="11" borderId="3" xfId="1" applyFont="1" applyFill="1" applyBorder="1" applyAlignment="1">
      <alignment horizontal="center" vertical="top" wrapText="1"/>
    </xf>
    <xf numFmtId="0" fontId="4" fillId="17" borderId="2" xfId="1" applyFont="1" applyFill="1" applyBorder="1" applyAlignment="1">
      <alignment horizontal="center" vertical="top" wrapText="1"/>
    </xf>
    <xf numFmtId="0" fontId="4" fillId="17" borderId="3" xfId="1" applyFont="1" applyFill="1" applyBorder="1" applyAlignment="1">
      <alignment horizontal="center" vertical="top" wrapText="1"/>
    </xf>
    <xf numFmtId="0" fontId="4" fillId="18" borderId="2" xfId="1" applyFont="1" applyFill="1" applyBorder="1" applyAlignment="1">
      <alignment horizontal="center" vertical="top" wrapText="1"/>
    </xf>
    <xf numFmtId="0" fontId="4" fillId="18" borderId="3" xfId="1" applyFont="1" applyFill="1" applyBorder="1" applyAlignment="1">
      <alignment horizontal="center" vertical="top" wrapText="1"/>
    </xf>
    <xf numFmtId="0" fontId="4" fillId="3" borderId="1" xfId="1" applyFont="1" applyFill="1" applyBorder="1" applyAlignment="1">
      <alignment horizontal="center" vertical="top"/>
    </xf>
    <xf numFmtId="0" fontId="4" fillId="15" borderId="2" xfId="1" applyFont="1" applyFill="1" applyBorder="1" applyAlignment="1">
      <alignment horizontal="center" vertical="top" wrapText="1"/>
    </xf>
    <xf numFmtId="0" fontId="4" fillId="3" borderId="1" xfId="1" applyFont="1" applyFill="1" applyBorder="1" applyAlignment="1">
      <alignment horizontal="center" vertical="top" wrapText="1"/>
    </xf>
    <xf numFmtId="0" fontId="4" fillId="4" borderId="17" xfId="0" applyFont="1" applyFill="1" applyBorder="1" applyAlignment="1">
      <alignment vertical="top" wrapText="1"/>
    </xf>
    <xf numFmtId="0" fontId="0" fillId="4" borderId="17" xfId="0" applyFill="1" applyBorder="1" applyAlignment="1">
      <alignment vertical="top" wrapText="1"/>
    </xf>
    <xf numFmtId="0" fontId="0" fillId="0" borderId="18" xfId="0" applyBorder="1" applyAlignment="1">
      <alignment vertical="top" wrapText="1"/>
    </xf>
    <xf numFmtId="0" fontId="4" fillId="4" borderId="1" xfId="0" applyFont="1" applyFill="1" applyBorder="1" applyAlignment="1">
      <alignment vertical="top" wrapText="1"/>
    </xf>
    <xf numFmtId="0" fontId="0" fillId="0" borderId="1" xfId="0" applyBorder="1" applyAlignment="1">
      <alignment vertical="top" wrapText="1"/>
    </xf>
    <xf numFmtId="0" fontId="0" fillId="0" borderId="0" xfId="0" applyFill="1"/>
    <xf numFmtId="0" fontId="10" fillId="0" borderId="0" xfId="0" applyFont="1" applyFill="1"/>
    <xf numFmtId="0" fontId="24" fillId="20" borderId="25" xfId="3" applyFont="1" applyBorder="1" applyAlignment="1">
      <alignment horizontal="center"/>
    </xf>
  </cellXfs>
  <cellStyles count="4">
    <cellStyle name="Good" xfId="3" builtinId="26"/>
    <cellStyle name="Normal" xfId="0" builtinId="0"/>
    <cellStyle name="Normal 2" xfId="2" xr:uid="{00000000-0005-0000-0000-000001000000}"/>
    <cellStyle name="Normal 3" xfId="1" xr:uid="{00000000-0005-0000-0000-000002000000}"/>
  </cellStyles>
  <dxfs count="344">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theme="4"/>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theme="4"/>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theme="4"/>
      </font>
      <fill>
        <patternFill>
          <bgColor theme="8" tint="0.79998168889431442"/>
        </patternFill>
      </fill>
    </dxf>
    <dxf>
      <font>
        <color rgb="FF7030A0"/>
      </font>
      <fill>
        <patternFill>
          <bgColor rgb="FFCC99FF"/>
        </patternFill>
      </fill>
    </dxf>
    <dxf>
      <font>
        <color rgb="FF7030A0"/>
      </font>
      <fill>
        <patternFill>
          <bgColor rgb="FFCCCCFF"/>
        </patternFill>
      </fill>
    </dxf>
    <dxf>
      <font>
        <color theme="4" tint="-0.24994659260841701"/>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CCFF"/>
        </patternFill>
      </fill>
    </dxf>
    <dxf>
      <font>
        <color theme="4" tint="-0.24994659260841701"/>
      </font>
      <fill>
        <patternFill>
          <bgColor theme="4" tint="0.59996337778862885"/>
        </patternFill>
      </fill>
    </dxf>
    <dxf>
      <font>
        <color theme="4"/>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7030A0"/>
      </font>
      <fill>
        <patternFill>
          <bgColor rgb="FFCC99FF"/>
        </patternFill>
      </fill>
    </dxf>
    <dxf>
      <font>
        <color rgb="FF7030A0"/>
      </font>
      <fill>
        <patternFill>
          <bgColor rgb="FFCCCCFF"/>
        </patternFill>
      </fill>
    </dxf>
    <dxf>
      <font>
        <color theme="4"/>
      </font>
      <fill>
        <patternFill>
          <bgColor theme="8"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4" tint="-0.24994659260841701"/>
      </font>
      <fill>
        <patternFill>
          <bgColor theme="4" tint="0.59996337778862885"/>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CCFF"/>
        </patternFill>
      </fill>
    </dxf>
    <dxf>
      <font>
        <color theme="4" tint="-0.24994659260841701"/>
      </font>
      <fill>
        <patternFill>
          <bgColor theme="4" tint="0.59996337778862885"/>
        </patternFill>
      </fill>
    </dxf>
    <dxf>
      <font>
        <color rgb="FF7030A0"/>
      </font>
      <fill>
        <patternFill>
          <bgColor rgb="FFCC99FF"/>
        </patternFill>
      </fill>
    </dxf>
    <dxf>
      <font>
        <color theme="4"/>
      </font>
      <fill>
        <patternFill>
          <bgColor theme="8" tint="0.79998168889431442"/>
        </patternFill>
      </fill>
    </dxf>
    <dxf>
      <font>
        <color rgb="FF7030A0"/>
      </font>
      <fill>
        <patternFill>
          <bgColor rgb="FFCCCCFF"/>
        </patternFill>
      </fill>
    </dxf>
    <dxf>
      <font>
        <color theme="4" tint="-0.24994659260841701"/>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7030A0"/>
      </font>
      <fill>
        <patternFill>
          <bgColor rgb="FFCC99FF"/>
        </patternFill>
      </fill>
    </dxf>
    <dxf>
      <font>
        <color theme="4" tint="-0.24994659260841701"/>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CCFF"/>
        </patternFill>
      </fill>
    </dxf>
    <dxf>
      <font>
        <color theme="4"/>
      </font>
      <fill>
        <patternFill>
          <bgColor theme="8"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theme="4"/>
      </font>
      <fill>
        <patternFill>
          <bgColor theme="8" tint="0.79998168889431442"/>
        </patternFill>
      </fill>
    </dxf>
    <dxf>
      <font>
        <color theme="4" tint="-0.24994659260841701"/>
      </font>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font>
      <fill>
        <patternFill>
          <bgColor theme="8"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4" tint="-0.24994659260841701"/>
      </font>
      <fill>
        <patternFill>
          <bgColor theme="4" tint="0.59996337778862885"/>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CCFF"/>
        </patternFill>
      </fill>
    </dxf>
    <dxf>
      <font>
        <color theme="4" tint="-0.24994659260841701"/>
      </font>
      <fill>
        <patternFill>
          <bgColor theme="4" tint="0.59996337778862885"/>
        </patternFill>
      </fill>
    </dxf>
    <dxf>
      <font>
        <color rgb="FF7030A0"/>
      </font>
      <fill>
        <patternFill>
          <bgColor rgb="FFCC99FF"/>
        </patternFill>
      </fill>
    </dxf>
    <dxf>
      <font>
        <color theme="4"/>
      </font>
      <fill>
        <patternFill>
          <bgColor theme="8" tint="0.79998168889431442"/>
        </patternFill>
      </fill>
    </dxf>
    <dxf>
      <font>
        <color rgb="FF7030A0"/>
      </font>
      <fill>
        <patternFill>
          <bgColor rgb="FFCCCCFF"/>
        </patternFill>
      </fill>
    </dxf>
    <dxf>
      <font>
        <color theme="4" tint="-0.24994659260841701"/>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CC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CCFF"/>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7030A0"/>
      </font>
      <fill>
        <patternFill>
          <bgColor rgb="FFCCCCFF"/>
        </patternFill>
      </fill>
    </dxf>
    <dxf>
      <font>
        <color theme="4" tint="-0.24994659260841701"/>
      </font>
      <fill>
        <patternFill>
          <bgColor theme="4" tint="0.59996337778862885"/>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CCFF"/>
        </patternFill>
      </fill>
    </dxf>
    <dxf>
      <font>
        <color theme="4" tint="-0.24994659260841701"/>
      </font>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E3272-A75F-4EC3-ACE1-D67FDA874138}">
  <dimension ref="A1:AO72"/>
  <sheetViews>
    <sheetView topLeftCell="A3" zoomScale="80" zoomScaleNormal="80" workbookViewId="0">
      <selection activeCell="F65" sqref="F65"/>
    </sheetView>
  </sheetViews>
  <sheetFormatPr defaultRowHeight="14.5" x14ac:dyDescent="0.35"/>
  <cols>
    <col min="1" max="1" width="9.453125" bestFit="1" customWidth="1"/>
    <col min="2" max="2" width="18.7265625" bestFit="1" customWidth="1"/>
    <col min="3" max="3" width="16.453125" bestFit="1" customWidth="1"/>
    <col min="4" max="4" width="37.453125" bestFit="1" customWidth="1"/>
    <col min="5" max="5" width="19.54296875" bestFit="1" customWidth="1"/>
    <col min="6" max="6" width="45.1796875" style="42" bestFit="1" customWidth="1"/>
    <col min="7" max="7" width="6.1796875" bestFit="1" customWidth="1"/>
    <col min="8" max="24" width="6.1796875" customWidth="1"/>
    <col min="25" max="25" width="5.453125" bestFit="1" customWidth="1"/>
    <col min="26" max="26" width="5.81640625" bestFit="1" customWidth="1"/>
    <col min="27" max="27" width="5.453125" bestFit="1" customWidth="1"/>
    <col min="28" max="28" width="5.81640625" bestFit="1" customWidth="1"/>
    <col min="29" max="29" width="5.453125" bestFit="1" customWidth="1"/>
    <col min="30" max="30" width="5.81640625" bestFit="1" customWidth="1"/>
    <col min="31" max="31" width="5.453125" bestFit="1" customWidth="1"/>
    <col min="32" max="32" width="5.81640625" bestFit="1" customWidth="1"/>
    <col min="33" max="33" width="8.1796875" bestFit="1" customWidth="1"/>
    <col min="34" max="34" width="6.1796875" bestFit="1" customWidth="1"/>
    <col min="35" max="35" width="5.453125" bestFit="1" customWidth="1"/>
    <col min="36" max="36" width="6.1796875" bestFit="1" customWidth="1"/>
    <col min="37" max="37" width="5.453125" bestFit="1" customWidth="1"/>
    <col min="38" max="38" width="5.81640625" bestFit="1" customWidth="1"/>
    <col min="39" max="39" width="5.453125" bestFit="1" customWidth="1"/>
    <col min="40" max="40" width="5.81640625" bestFit="1" customWidth="1"/>
    <col min="41" max="41" width="64.453125" bestFit="1" customWidth="1"/>
  </cols>
  <sheetData>
    <row r="1" spans="1:41" ht="18.5" x14ac:dyDescent="0.45">
      <c r="A1" s="184" t="s">
        <v>1277</v>
      </c>
      <c r="B1" s="184"/>
      <c r="C1" s="184"/>
      <c r="D1" s="184"/>
      <c r="E1" s="184"/>
    </row>
    <row r="2" spans="1:41" x14ac:dyDescent="0.35">
      <c r="G2" s="185" t="s">
        <v>1</v>
      </c>
      <c r="H2" s="185"/>
      <c r="I2" s="185"/>
      <c r="J2" s="185"/>
      <c r="K2" s="185"/>
      <c r="L2" s="185"/>
      <c r="M2" s="185"/>
      <c r="N2" s="185"/>
      <c r="O2" s="185"/>
      <c r="P2" s="185"/>
      <c r="Q2" s="185"/>
      <c r="R2" s="185"/>
      <c r="S2" s="185"/>
      <c r="T2" s="185"/>
      <c r="U2" s="185"/>
      <c r="V2" s="185"/>
      <c r="W2" s="185"/>
      <c r="X2" s="185"/>
      <c r="Y2" s="186" t="s">
        <v>2</v>
      </c>
      <c r="Z2" s="186"/>
      <c r="AA2" s="186"/>
      <c r="AB2" s="186"/>
      <c r="AC2" s="187" t="s">
        <v>3</v>
      </c>
      <c r="AD2" s="188"/>
      <c r="AE2" s="188"/>
      <c r="AF2" s="188"/>
      <c r="AG2" s="189" t="s">
        <v>4</v>
      </c>
      <c r="AH2" s="190"/>
      <c r="AI2" s="190"/>
      <c r="AJ2" s="191"/>
      <c r="AK2" s="192" t="s">
        <v>5</v>
      </c>
      <c r="AL2" s="193"/>
      <c r="AM2" s="193"/>
      <c r="AN2" s="194"/>
    </row>
    <row r="3" spans="1:41" ht="18.649999999999999" customHeight="1" x14ac:dyDescent="0.45">
      <c r="A3" s="182" t="s">
        <v>6</v>
      </c>
      <c r="B3" s="182" t="s">
        <v>7</v>
      </c>
      <c r="C3" s="182" t="s">
        <v>8</v>
      </c>
      <c r="D3" s="182" t="s">
        <v>9</v>
      </c>
      <c r="E3" s="182" t="s">
        <v>10</v>
      </c>
      <c r="F3" s="183" t="s">
        <v>11</v>
      </c>
      <c r="G3" s="177" t="s">
        <v>12</v>
      </c>
      <c r="H3" s="178"/>
      <c r="I3" s="177" t="s">
        <v>13</v>
      </c>
      <c r="J3" s="178"/>
      <c r="K3" s="177" t="s">
        <v>14</v>
      </c>
      <c r="L3" s="178"/>
      <c r="M3" s="177" t="s">
        <v>15</v>
      </c>
      <c r="N3" s="178"/>
      <c r="O3" s="177" t="s">
        <v>16</v>
      </c>
      <c r="P3" s="178"/>
      <c r="Q3" s="177" t="s">
        <v>17</v>
      </c>
      <c r="R3" s="178"/>
      <c r="S3" s="177" t="s">
        <v>18</v>
      </c>
      <c r="T3" s="178"/>
      <c r="U3" s="177" t="s">
        <v>19</v>
      </c>
      <c r="V3" s="178"/>
      <c r="W3" s="177" t="s">
        <v>20</v>
      </c>
      <c r="X3" s="178"/>
      <c r="Y3" s="179" t="s">
        <v>21</v>
      </c>
      <c r="Z3" s="180"/>
      <c r="AA3" s="181" t="s">
        <v>22</v>
      </c>
      <c r="AB3" s="180"/>
      <c r="AC3" s="169" t="s">
        <v>23</v>
      </c>
      <c r="AD3" s="170"/>
      <c r="AE3" s="169" t="s">
        <v>24</v>
      </c>
      <c r="AF3" s="170"/>
      <c r="AG3" s="171" t="s">
        <v>25</v>
      </c>
      <c r="AH3" s="172"/>
      <c r="AI3" s="171" t="s">
        <v>26</v>
      </c>
      <c r="AJ3" s="172"/>
      <c r="AK3" s="173" t="s">
        <v>27</v>
      </c>
      <c r="AL3" s="174"/>
      <c r="AM3" s="173" t="s">
        <v>28</v>
      </c>
      <c r="AN3" s="174"/>
      <c r="AO3" s="175" t="s">
        <v>29</v>
      </c>
    </row>
    <row r="4" spans="1:41" s="1" customFormat="1" ht="37" customHeight="1" x14ac:dyDescent="0.45">
      <c r="A4" s="182"/>
      <c r="B4" s="182"/>
      <c r="C4" s="182"/>
      <c r="D4" s="182"/>
      <c r="E4" s="182"/>
      <c r="F4" s="183"/>
      <c r="G4" s="66" t="s">
        <v>30</v>
      </c>
      <c r="H4" s="66" t="s">
        <v>31</v>
      </c>
      <c r="I4" s="66" t="s">
        <v>30</v>
      </c>
      <c r="J4" s="66" t="s">
        <v>31</v>
      </c>
      <c r="K4" s="66" t="s">
        <v>30</v>
      </c>
      <c r="L4" s="66" t="s">
        <v>31</v>
      </c>
      <c r="M4" s="66" t="s">
        <v>32</v>
      </c>
      <c r="N4" s="66" t="s">
        <v>31</v>
      </c>
      <c r="O4" s="66" t="s">
        <v>30</v>
      </c>
      <c r="P4" s="66" t="s">
        <v>31</v>
      </c>
      <c r="Q4" s="66" t="s">
        <v>30</v>
      </c>
      <c r="R4" s="66" t="s">
        <v>31</v>
      </c>
      <c r="S4" s="66" t="s">
        <v>30</v>
      </c>
      <c r="T4" s="66" t="s">
        <v>31</v>
      </c>
      <c r="U4" s="66" t="s">
        <v>30</v>
      </c>
      <c r="V4" s="66" t="s">
        <v>31</v>
      </c>
      <c r="W4" s="66" t="s">
        <v>30</v>
      </c>
      <c r="X4" s="66" t="s">
        <v>31</v>
      </c>
      <c r="Y4" s="23" t="s">
        <v>30</v>
      </c>
      <c r="Z4" s="23" t="s">
        <v>31</v>
      </c>
      <c r="AA4" s="23" t="s">
        <v>32</v>
      </c>
      <c r="AB4" s="23" t="s">
        <v>31</v>
      </c>
      <c r="AC4" s="11" t="s">
        <v>32</v>
      </c>
      <c r="AD4" s="11" t="s">
        <v>31</v>
      </c>
      <c r="AE4" s="11" t="s">
        <v>30</v>
      </c>
      <c r="AF4" s="11" t="s">
        <v>31</v>
      </c>
      <c r="AG4" s="17" t="s">
        <v>30</v>
      </c>
      <c r="AH4" s="17" t="s">
        <v>31</v>
      </c>
      <c r="AI4" s="17" t="s">
        <v>30</v>
      </c>
      <c r="AJ4" s="17" t="s">
        <v>31</v>
      </c>
      <c r="AK4" s="26" t="s">
        <v>30</v>
      </c>
      <c r="AL4" s="26" t="s">
        <v>31</v>
      </c>
      <c r="AM4" s="26" t="s">
        <v>30</v>
      </c>
      <c r="AN4" s="26" t="s">
        <v>31</v>
      </c>
      <c r="AO4" s="176"/>
    </row>
    <row r="5" spans="1:41" x14ac:dyDescent="0.35">
      <c r="A5" s="2"/>
      <c r="B5" s="70"/>
      <c r="C5" s="70"/>
      <c r="D5" s="70"/>
      <c r="E5" s="70"/>
      <c r="F5" s="43"/>
      <c r="G5" s="67"/>
      <c r="H5" s="67"/>
      <c r="I5" s="67"/>
      <c r="J5" s="67"/>
      <c r="K5" s="67"/>
      <c r="L5" s="67"/>
      <c r="M5" s="67"/>
      <c r="N5" s="67"/>
      <c r="O5" s="67"/>
      <c r="P5" s="67"/>
      <c r="Q5" s="67"/>
      <c r="R5" s="67"/>
      <c r="S5" s="67"/>
      <c r="T5" s="67"/>
      <c r="U5" s="67"/>
      <c r="V5" s="67"/>
      <c r="W5" s="67"/>
      <c r="X5" s="67"/>
      <c r="Y5" s="22"/>
      <c r="Z5" s="22"/>
      <c r="AA5" s="22"/>
      <c r="AB5" s="22"/>
      <c r="AC5" s="10"/>
      <c r="AD5" s="10"/>
      <c r="AE5" s="10"/>
      <c r="AF5" s="10"/>
      <c r="AG5" s="16"/>
      <c r="AH5" s="16"/>
      <c r="AI5" s="16"/>
      <c r="AJ5" s="16"/>
      <c r="AK5" s="25"/>
      <c r="AL5" s="25"/>
      <c r="AM5" s="25"/>
      <c r="AN5" s="25"/>
      <c r="AO5" s="2"/>
    </row>
    <row r="6" spans="1:41" ht="15.5" x14ac:dyDescent="0.45">
      <c r="A6">
        <v>1</v>
      </c>
      <c r="B6" s="252" t="s">
        <v>1279</v>
      </c>
      <c r="C6" t="s">
        <v>178</v>
      </c>
      <c r="D6" s="42" t="s">
        <v>1289</v>
      </c>
      <c r="E6" s="90">
        <v>46125</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2906</v>
      </c>
      <c r="AE6">
        <v>0</v>
      </c>
      <c r="AF6">
        <v>0</v>
      </c>
      <c r="AG6">
        <v>0</v>
      </c>
      <c r="AH6">
        <v>0</v>
      </c>
      <c r="AI6">
        <v>0</v>
      </c>
      <c r="AJ6">
        <v>0</v>
      </c>
      <c r="AK6">
        <v>0</v>
      </c>
      <c r="AL6">
        <v>0</v>
      </c>
      <c r="AM6">
        <v>0</v>
      </c>
      <c r="AN6">
        <v>0</v>
      </c>
    </row>
    <row r="7" spans="1:41" ht="15.5" x14ac:dyDescent="0.45">
      <c r="B7" s="253" t="s">
        <v>1280</v>
      </c>
      <c r="C7" s="42" t="s">
        <v>178</v>
      </c>
      <c r="D7" s="77" t="s">
        <v>1290</v>
      </c>
      <c r="E7" s="90">
        <v>46126</v>
      </c>
      <c r="G7">
        <v>0</v>
      </c>
      <c r="H7">
        <v>0</v>
      </c>
      <c r="I7">
        <v>0</v>
      </c>
      <c r="J7">
        <v>0</v>
      </c>
      <c r="K7">
        <v>0</v>
      </c>
      <c r="L7">
        <v>0</v>
      </c>
      <c r="M7">
        <v>0</v>
      </c>
      <c r="N7">
        <v>0</v>
      </c>
      <c r="O7">
        <v>0</v>
      </c>
      <c r="P7">
        <v>0</v>
      </c>
      <c r="Q7">
        <v>0</v>
      </c>
      <c r="R7">
        <v>0</v>
      </c>
      <c r="S7">
        <v>0</v>
      </c>
      <c r="T7">
        <v>0</v>
      </c>
      <c r="U7">
        <v>0</v>
      </c>
      <c r="V7">
        <v>512</v>
      </c>
      <c r="W7">
        <v>0</v>
      </c>
      <c r="X7">
        <v>0</v>
      </c>
      <c r="Y7">
        <v>0</v>
      </c>
      <c r="Z7">
        <v>0</v>
      </c>
      <c r="AA7">
        <v>0</v>
      </c>
      <c r="AB7">
        <v>0</v>
      </c>
      <c r="AC7">
        <v>0</v>
      </c>
      <c r="AD7">
        <v>0</v>
      </c>
      <c r="AE7">
        <v>0</v>
      </c>
      <c r="AF7">
        <v>1537</v>
      </c>
      <c r="AG7">
        <v>0</v>
      </c>
      <c r="AH7">
        <v>0</v>
      </c>
      <c r="AI7">
        <v>0</v>
      </c>
      <c r="AJ7">
        <v>0</v>
      </c>
      <c r="AK7">
        <v>0</v>
      </c>
      <c r="AL7">
        <v>0</v>
      </c>
      <c r="AM7">
        <v>0</v>
      </c>
      <c r="AN7">
        <v>0</v>
      </c>
    </row>
    <row r="8" spans="1:41" ht="15.5" x14ac:dyDescent="0.45">
      <c r="B8" s="253" t="s">
        <v>1281</v>
      </c>
      <c r="C8" s="42" t="s">
        <v>178</v>
      </c>
      <c r="D8" s="42" t="s">
        <v>1291</v>
      </c>
      <c r="E8" s="90">
        <v>46132</v>
      </c>
      <c r="G8">
        <v>0</v>
      </c>
      <c r="H8">
        <v>0</v>
      </c>
      <c r="I8">
        <v>0</v>
      </c>
      <c r="J8">
        <v>0</v>
      </c>
      <c r="K8">
        <v>0</v>
      </c>
      <c r="L8">
        <v>0</v>
      </c>
      <c r="M8">
        <v>0</v>
      </c>
      <c r="N8">
        <v>0</v>
      </c>
      <c r="O8">
        <v>0</v>
      </c>
      <c r="P8">
        <v>0</v>
      </c>
      <c r="Q8">
        <v>0</v>
      </c>
      <c r="R8">
        <v>0</v>
      </c>
      <c r="S8">
        <v>0</v>
      </c>
      <c r="T8">
        <v>0</v>
      </c>
      <c r="U8">
        <v>0</v>
      </c>
      <c r="V8">
        <v>656</v>
      </c>
      <c r="W8">
        <v>0</v>
      </c>
      <c r="X8">
        <v>656</v>
      </c>
      <c r="Y8">
        <v>0</v>
      </c>
      <c r="Z8">
        <v>0</v>
      </c>
      <c r="AA8">
        <v>0</v>
      </c>
      <c r="AB8">
        <v>0</v>
      </c>
      <c r="AC8">
        <v>0</v>
      </c>
      <c r="AD8">
        <v>0</v>
      </c>
      <c r="AE8">
        <v>0</v>
      </c>
      <c r="AF8">
        <v>0</v>
      </c>
      <c r="AG8">
        <v>0</v>
      </c>
      <c r="AH8">
        <v>0</v>
      </c>
      <c r="AI8">
        <v>0</v>
      </c>
      <c r="AJ8">
        <v>0</v>
      </c>
      <c r="AK8">
        <v>0</v>
      </c>
      <c r="AL8">
        <v>0</v>
      </c>
      <c r="AM8">
        <v>0</v>
      </c>
      <c r="AN8">
        <v>0</v>
      </c>
    </row>
    <row r="9" spans="1:41" ht="15.5" x14ac:dyDescent="0.45">
      <c r="B9" s="252" t="s">
        <v>1282</v>
      </c>
      <c r="C9" s="42" t="s">
        <v>51</v>
      </c>
      <c r="D9" t="s">
        <v>1292</v>
      </c>
      <c r="E9" s="90">
        <v>46122</v>
      </c>
      <c r="G9">
        <v>0</v>
      </c>
      <c r="H9">
        <v>0</v>
      </c>
      <c r="I9">
        <v>0</v>
      </c>
      <c r="J9">
        <v>0</v>
      </c>
      <c r="K9">
        <v>0</v>
      </c>
      <c r="L9">
        <v>516</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row>
    <row r="10" spans="1:41" ht="15.5" x14ac:dyDescent="0.45">
      <c r="B10" s="252" t="s">
        <v>1283</v>
      </c>
      <c r="C10" s="42" t="s">
        <v>82</v>
      </c>
      <c r="D10" s="166" t="s">
        <v>1293</v>
      </c>
      <c r="E10" s="90">
        <v>46119</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173</v>
      </c>
      <c r="AE10">
        <v>0</v>
      </c>
      <c r="AF10">
        <v>0</v>
      </c>
      <c r="AG10">
        <v>0</v>
      </c>
      <c r="AH10">
        <v>0</v>
      </c>
      <c r="AI10">
        <v>0</v>
      </c>
      <c r="AJ10">
        <v>0</v>
      </c>
      <c r="AK10">
        <v>-171</v>
      </c>
      <c r="AL10">
        <v>0</v>
      </c>
      <c r="AM10">
        <v>0</v>
      </c>
      <c r="AN10">
        <v>0</v>
      </c>
    </row>
    <row r="11" spans="1:41" ht="15.5" x14ac:dyDescent="0.45">
      <c r="B11" s="252" t="s">
        <v>1284</v>
      </c>
      <c r="C11" t="s">
        <v>37</v>
      </c>
      <c r="D11" t="s">
        <v>1294</v>
      </c>
      <c r="E11" s="90">
        <v>46121</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150</v>
      </c>
      <c r="AK11">
        <v>0</v>
      </c>
      <c r="AL11">
        <v>0</v>
      </c>
      <c r="AM11">
        <v>0</v>
      </c>
      <c r="AN11">
        <v>0</v>
      </c>
    </row>
    <row r="12" spans="1:41" ht="15.5" x14ac:dyDescent="0.45">
      <c r="B12" s="252" t="s">
        <v>1285</v>
      </c>
      <c r="C12" t="s">
        <v>37</v>
      </c>
      <c r="D12" t="s">
        <v>1295</v>
      </c>
      <c r="E12" s="90">
        <v>46127</v>
      </c>
      <c r="G12">
        <v>0</v>
      </c>
      <c r="H12">
        <v>0</v>
      </c>
      <c r="I12">
        <v>0</v>
      </c>
      <c r="J12">
        <v>0</v>
      </c>
      <c r="K12">
        <v>0</v>
      </c>
      <c r="L12">
        <v>0</v>
      </c>
      <c r="M12">
        <v>0</v>
      </c>
      <c r="N12">
        <v>0</v>
      </c>
      <c r="O12">
        <v>0</v>
      </c>
      <c r="P12">
        <v>0</v>
      </c>
      <c r="Q12">
        <v>0</v>
      </c>
      <c r="R12">
        <v>95</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row>
    <row r="13" spans="1:41" ht="15.5" x14ac:dyDescent="0.45">
      <c r="B13" s="252" t="s">
        <v>1286</v>
      </c>
      <c r="C13" t="s">
        <v>1288</v>
      </c>
      <c r="D13" t="s">
        <v>1296</v>
      </c>
      <c r="E13" s="90">
        <v>46122</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262</v>
      </c>
      <c r="AK13">
        <v>0</v>
      </c>
      <c r="AL13">
        <v>0</v>
      </c>
      <c r="AM13">
        <v>0</v>
      </c>
      <c r="AN13">
        <v>0</v>
      </c>
    </row>
    <row r="14" spans="1:41" ht="15.5" x14ac:dyDescent="0.45">
      <c r="B14" s="252" t="s">
        <v>1287</v>
      </c>
      <c r="C14" s="42" t="s">
        <v>1263</v>
      </c>
      <c r="D14" t="s">
        <v>1297</v>
      </c>
      <c r="E14" s="90">
        <v>46121</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150</v>
      </c>
      <c r="AK14">
        <v>0</v>
      </c>
      <c r="AL14">
        <v>0</v>
      </c>
      <c r="AM14">
        <v>0</v>
      </c>
      <c r="AN14">
        <v>0</v>
      </c>
    </row>
    <row r="15" spans="1:41" x14ac:dyDescent="0.35">
      <c r="E15" s="32"/>
    </row>
    <row r="16" spans="1:41" x14ac:dyDescent="0.35">
      <c r="E16" s="32"/>
    </row>
    <row r="17" spans="1:41" x14ac:dyDescent="0.35">
      <c r="E17" s="32"/>
    </row>
    <row r="18" spans="1:41" x14ac:dyDescent="0.35">
      <c r="E18" s="32"/>
    </row>
    <row r="19" spans="1:41" x14ac:dyDescent="0.35">
      <c r="E19" s="32"/>
    </row>
    <row r="20" spans="1:41" x14ac:dyDescent="0.35">
      <c r="E20" s="32"/>
    </row>
    <row r="21" spans="1:41" s="40" customFormat="1" x14ac:dyDescent="0.35">
      <c r="A21" s="41"/>
      <c r="B21" s="41"/>
      <c r="C21" s="41"/>
      <c r="D21" s="41" t="s">
        <v>59</v>
      </c>
      <c r="E21" s="41"/>
      <c r="F21" s="45"/>
      <c r="G21" s="68">
        <f>SUM(G6:G20)</f>
        <v>0</v>
      </c>
      <c r="H21" s="68">
        <f>SUM(H6:H20)</f>
        <v>0</v>
      </c>
      <c r="I21" s="68">
        <f t="shared" ref="I21:AN21" si="0">SUM(I6:I20)</f>
        <v>0</v>
      </c>
      <c r="J21" s="68">
        <f t="shared" si="0"/>
        <v>0</v>
      </c>
      <c r="K21" s="68">
        <f t="shared" si="0"/>
        <v>0</v>
      </c>
      <c r="L21" s="68">
        <f t="shared" si="0"/>
        <v>516</v>
      </c>
      <c r="M21" s="68">
        <f t="shared" si="0"/>
        <v>0</v>
      </c>
      <c r="N21" s="68">
        <f t="shared" si="0"/>
        <v>0</v>
      </c>
      <c r="O21" s="68">
        <f t="shared" si="0"/>
        <v>0</v>
      </c>
      <c r="P21" s="68">
        <f t="shared" si="0"/>
        <v>0</v>
      </c>
      <c r="Q21" s="68">
        <f t="shared" si="0"/>
        <v>0</v>
      </c>
      <c r="R21" s="68">
        <f t="shared" si="0"/>
        <v>95</v>
      </c>
      <c r="S21" s="68">
        <f t="shared" si="0"/>
        <v>0</v>
      </c>
      <c r="T21" s="68">
        <f t="shared" si="0"/>
        <v>0</v>
      </c>
      <c r="U21" s="68">
        <f t="shared" si="0"/>
        <v>0</v>
      </c>
      <c r="V21" s="68">
        <f t="shared" si="0"/>
        <v>1168</v>
      </c>
      <c r="W21" s="68">
        <f t="shared" si="0"/>
        <v>0</v>
      </c>
      <c r="X21" s="68">
        <f t="shared" si="0"/>
        <v>656</v>
      </c>
      <c r="Y21" s="38">
        <f t="shared" si="0"/>
        <v>0</v>
      </c>
      <c r="Z21" s="38">
        <f t="shared" si="0"/>
        <v>0</v>
      </c>
      <c r="AA21" s="38">
        <f t="shared" si="0"/>
        <v>0</v>
      </c>
      <c r="AB21" s="38">
        <f t="shared" si="0"/>
        <v>0</v>
      </c>
      <c r="AC21" s="34">
        <f>SUM(AC6:AC20)</f>
        <v>0</v>
      </c>
      <c r="AD21" s="34">
        <f>SUM(AD6:AD20)</f>
        <v>3079</v>
      </c>
      <c r="AE21" s="34">
        <f>SUM(AE6:AE20)</f>
        <v>0</v>
      </c>
      <c r="AF21" s="34">
        <f>SUM(AF6:AF20)</f>
        <v>1537</v>
      </c>
      <c r="AG21" s="36">
        <f t="shared" si="0"/>
        <v>0</v>
      </c>
      <c r="AH21" s="36">
        <f t="shared" si="0"/>
        <v>0</v>
      </c>
      <c r="AI21" s="36">
        <f t="shared" si="0"/>
        <v>0</v>
      </c>
      <c r="AJ21" s="36">
        <f t="shared" si="0"/>
        <v>562</v>
      </c>
      <c r="AK21" s="39">
        <f t="shared" si="0"/>
        <v>-171</v>
      </c>
      <c r="AL21" s="39">
        <f t="shared" si="0"/>
        <v>0</v>
      </c>
      <c r="AM21" s="39">
        <f t="shared" si="0"/>
        <v>0</v>
      </c>
      <c r="AN21" s="39">
        <f t="shared" si="0"/>
        <v>0</v>
      </c>
      <c r="AO21" s="41"/>
    </row>
    <row r="22" spans="1:41" x14ac:dyDescent="0.35">
      <c r="A22">
        <v>2</v>
      </c>
      <c r="E22" s="32"/>
    </row>
    <row r="23" spans="1:41" x14ac:dyDescent="0.35">
      <c r="E23" s="32"/>
    </row>
    <row r="24" spans="1:41" x14ac:dyDescent="0.35">
      <c r="E24" s="32"/>
    </row>
    <row r="25" spans="1:41" x14ac:dyDescent="0.35">
      <c r="E25" s="32"/>
    </row>
    <row r="26" spans="1:41" x14ac:dyDescent="0.35">
      <c r="E26" s="32"/>
    </row>
    <row r="27" spans="1:41" x14ac:dyDescent="0.35">
      <c r="E27" s="32"/>
    </row>
    <row r="28" spans="1:41" x14ac:dyDescent="0.35">
      <c r="E28" s="32"/>
    </row>
    <row r="29" spans="1:41" x14ac:dyDescent="0.35">
      <c r="E29" s="32"/>
    </row>
    <row r="30" spans="1:41" x14ac:dyDescent="0.35">
      <c r="E30" s="32"/>
    </row>
    <row r="31" spans="1:41" x14ac:dyDescent="0.35">
      <c r="E31" s="32"/>
    </row>
    <row r="32" spans="1:41" x14ac:dyDescent="0.35">
      <c r="E32" s="32"/>
    </row>
    <row r="33" spans="1:41" x14ac:dyDescent="0.35">
      <c r="E33" s="32"/>
    </row>
    <row r="34" spans="1:41" x14ac:dyDescent="0.35">
      <c r="E34" s="32"/>
    </row>
    <row r="35" spans="1:41" x14ac:dyDescent="0.35">
      <c r="E35" s="32"/>
    </row>
    <row r="36" spans="1:41" x14ac:dyDescent="0.35">
      <c r="E36" s="32"/>
    </row>
    <row r="37" spans="1:41" s="40" customFormat="1" x14ac:dyDescent="0.35">
      <c r="A37" s="41"/>
      <c r="B37" s="41"/>
      <c r="C37" s="41"/>
      <c r="D37" s="41" t="s">
        <v>62</v>
      </c>
      <c r="E37" s="41"/>
      <c r="F37" s="45"/>
      <c r="G37" s="68">
        <f>SUM(G22:G36)</f>
        <v>0</v>
      </c>
      <c r="H37" s="68">
        <f>SUM(H22:H36)</f>
        <v>0</v>
      </c>
      <c r="I37" s="68">
        <f t="shared" ref="I37:X37" si="1">SUM(I22:I36)</f>
        <v>0</v>
      </c>
      <c r="J37" s="68">
        <f t="shared" si="1"/>
        <v>0</v>
      </c>
      <c r="K37" s="68">
        <f t="shared" si="1"/>
        <v>0</v>
      </c>
      <c r="L37" s="68">
        <f t="shared" si="1"/>
        <v>0</v>
      </c>
      <c r="M37" s="68">
        <f t="shared" si="1"/>
        <v>0</v>
      </c>
      <c r="N37" s="68">
        <f t="shared" si="1"/>
        <v>0</v>
      </c>
      <c r="O37" s="68">
        <f t="shared" si="1"/>
        <v>0</v>
      </c>
      <c r="P37" s="68">
        <f t="shared" si="1"/>
        <v>0</v>
      </c>
      <c r="Q37" s="68">
        <f t="shared" si="1"/>
        <v>0</v>
      </c>
      <c r="R37" s="68">
        <f t="shared" si="1"/>
        <v>0</v>
      </c>
      <c r="S37" s="68">
        <f t="shared" si="1"/>
        <v>0</v>
      </c>
      <c r="T37" s="68">
        <f t="shared" si="1"/>
        <v>0</v>
      </c>
      <c r="U37" s="68">
        <f t="shared" si="1"/>
        <v>0</v>
      </c>
      <c r="V37" s="68">
        <f t="shared" si="1"/>
        <v>0</v>
      </c>
      <c r="W37" s="68">
        <f t="shared" si="1"/>
        <v>0</v>
      </c>
      <c r="X37" s="68">
        <f t="shared" si="1"/>
        <v>0</v>
      </c>
      <c r="Y37" s="38">
        <f>SUM(Y22:Y36)</f>
        <v>0</v>
      </c>
      <c r="Z37" s="38">
        <f t="shared" ref="Z37:AN37" si="2">SUM(Z22:Z36)</f>
        <v>0</v>
      </c>
      <c r="AA37" s="38">
        <f t="shared" si="2"/>
        <v>0</v>
      </c>
      <c r="AB37" s="38">
        <f t="shared" si="2"/>
        <v>0</v>
      </c>
      <c r="AC37" s="34">
        <f t="shared" si="2"/>
        <v>0</v>
      </c>
      <c r="AD37" s="34">
        <f t="shared" si="2"/>
        <v>0</v>
      </c>
      <c r="AE37" s="34">
        <f t="shared" si="2"/>
        <v>0</v>
      </c>
      <c r="AF37" s="34">
        <f t="shared" si="2"/>
        <v>0</v>
      </c>
      <c r="AG37" s="36">
        <f t="shared" si="2"/>
        <v>0</v>
      </c>
      <c r="AH37" s="36">
        <f t="shared" si="2"/>
        <v>0</v>
      </c>
      <c r="AI37" s="36">
        <f t="shared" si="2"/>
        <v>0</v>
      </c>
      <c r="AJ37" s="36">
        <f t="shared" si="2"/>
        <v>0</v>
      </c>
      <c r="AK37" s="39">
        <f t="shared" si="2"/>
        <v>0</v>
      </c>
      <c r="AL37" s="39">
        <f t="shared" si="2"/>
        <v>0</v>
      </c>
      <c r="AM37" s="39">
        <f t="shared" si="2"/>
        <v>0</v>
      </c>
      <c r="AN37" s="39">
        <f t="shared" si="2"/>
        <v>0</v>
      </c>
      <c r="AO37" s="41"/>
    </row>
    <row r="38" spans="1:41" x14ac:dyDescent="0.35">
      <c r="A38">
        <v>3</v>
      </c>
      <c r="E38" s="32"/>
    </row>
    <row r="39" spans="1:41" x14ac:dyDescent="0.35">
      <c r="E39" s="32"/>
    </row>
    <row r="40" spans="1:41" x14ac:dyDescent="0.35">
      <c r="E40" s="32"/>
    </row>
    <row r="41" spans="1:41" x14ac:dyDescent="0.35">
      <c r="E41" s="32"/>
    </row>
    <row r="42" spans="1:41" x14ac:dyDescent="0.35">
      <c r="E42" s="32"/>
    </row>
    <row r="43" spans="1:41" x14ac:dyDescent="0.35">
      <c r="E43" s="32"/>
    </row>
    <row r="44" spans="1:41" x14ac:dyDescent="0.35">
      <c r="E44" s="32"/>
    </row>
    <row r="45" spans="1:41" x14ac:dyDescent="0.35">
      <c r="E45" s="32"/>
    </row>
    <row r="47" spans="1:41" x14ac:dyDescent="0.35">
      <c r="E47" s="32"/>
    </row>
    <row r="48" spans="1:41" x14ac:dyDescent="0.35">
      <c r="E48" s="32"/>
    </row>
    <row r="49" spans="1:41" x14ac:dyDescent="0.35">
      <c r="E49" s="32"/>
    </row>
    <row r="50" spans="1:41" x14ac:dyDescent="0.35">
      <c r="E50" s="32"/>
    </row>
    <row r="51" spans="1:41" x14ac:dyDescent="0.35">
      <c r="E51" s="32"/>
    </row>
    <row r="52" spans="1:41" x14ac:dyDescent="0.35">
      <c r="E52" s="32"/>
    </row>
    <row r="53" spans="1:41" s="40" customFormat="1" x14ac:dyDescent="0.35">
      <c r="A53" s="41"/>
      <c r="B53" s="41"/>
      <c r="C53" s="41"/>
      <c r="D53" s="41" t="s">
        <v>63</v>
      </c>
      <c r="E53" s="41"/>
      <c r="F53" s="45"/>
      <c r="G53" s="68">
        <f>SUM(G38:G52)</f>
        <v>0</v>
      </c>
      <c r="H53" s="68">
        <f>SUM(H38:H52)</f>
        <v>0</v>
      </c>
      <c r="I53" s="68">
        <f t="shared" ref="I53:X53" si="3">SUM(I38:I52)</f>
        <v>0</v>
      </c>
      <c r="J53" s="68">
        <f t="shared" si="3"/>
        <v>0</v>
      </c>
      <c r="K53" s="68">
        <f t="shared" si="3"/>
        <v>0</v>
      </c>
      <c r="L53" s="68">
        <f t="shared" si="3"/>
        <v>0</v>
      </c>
      <c r="M53" s="68">
        <f t="shared" si="3"/>
        <v>0</v>
      </c>
      <c r="N53" s="68">
        <f t="shared" si="3"/>
        <v>0</v>
      </c>
      <c r="O53" s="68">
        <f t="shared" si="3"/>
        <v>0</v>
      </c>
      <c r="P53" s="68">
        <f t="shared" si="3"/>
        <v>0</v>
      </c>
      <c r="Q53" s="68">
        <f t="shared" si="3"/>
        <v>0</v>
      </c>
      <c r="R53" s="68">
        <f t="shared" si="3"/>
        <v>0</v>
      </c>
      <c r="S53" s="68">
        <f t="shared" si="3"/>
        <v>0</v>
      </c>
      <c r="T53" s="68">
        <f t="shared" si="3"/>
        <v>0</v>
      </c>
      <c r="U53" s="68">
        <f t="shared" si="3"/>
        <v>0</v>
      </c>
      <c r="V53" s="68">
        <f t="shared" si="3"/>
        <v>0</v>
      </c>
      <c r="W53" s="68">
        <f t="shared" si="3"/>
        <v>0</v>
      </c>
      <c r="X53" s="68">
        <f t="shared" si="3"/>
        <v>0</v>
      </c>
      <c r="Y53" s="38">
        <f>SUM(Y38:Y52)</f>
        <v>0</v>
      </c>
      <c r="Z53" s="38">
        <f t="shared" ref="Z53:AN53" si="4">SUM(Z38:Z52)</f>
        <v>0</v>
      </c>
      <c r="AA53" s="38">
        <f t="shared" si="4"/>
        <v>0</v>
      </c>
      <c r="AB53" s="38">
        <f t="shared" si="4"/>
        <v>0</v>
      </c>
      <c r="AC53" s="34">
        <f t="shared" si="4"/>
        <v>0</v>
      </c>
      <c r="AD53" s="34">
        <f t="shared" si="4"/>
        <v>0</v>
      </c>
      <c r="AE53" s="34">
        <f t="shared" si="4"/>
        <v>0</v>
      </c>
      <c r="AF53" s="34">
        <f t="shared" si="4"/>
        <v>0</v>
      </c>
      <c r="AG53" s="36">
        <f t="shared" si="4"/>
        <v>0</v>
      </c>
      <c r="AH53" s="36">
        <f t="shared" si="4"/>
        <v>0</v>
      </c>
      <c r="AI53" s="36">
        <f t="shared" si="4"/>
        <v>0</v>
      </c>
      <c r="AJ53" s="36">
        <f t="shared" si="4"/>
        <v>0</v>
      </c>
      <c r="AK53" s="39">
        <f t="shared" si="4"/>
        <v>0</v>
      </c>
      <c r="AL53" s="39">
        <f t="shared" si="4"/>
        <v>0</v>
      </c>
      <c r="AM53" s="39">
        <f t="shared" si="4"/>
        <v>0</v>
      </c>
      <c r="AN53" s="39">
        <f t="shared" si="4"/>
        <v>0</v>
      </c>
      <c r="AO53" s="41"/>
    </row>
    <row r="54" spans="1:41" x14ac:dyDescent="0.35">
      <c r="A54">
        <v>4</v>
      </c>
      <c r="E54" s="32"/>
    </row>
    <row r="55" spans="1:41" x14ac:dyDescent="0.35">
      <c r="E55" s="32"/>
    </row>
    <row r="56" spans="1:41" x14ac:dyDescent="0.35">
      <c r="E56" s="32"/>
    </row>
    <row r="57" spans="1:41" x14ac:dyDescent="0.35">
      <c r="E57" s="32"/>
    </row>
    <row r="58" spans="1:41" x14ac:dyDescent="0.35">
      <c r="E58" s="32"/>
    </row>
    <row r="59" spans="1:41" x14ac:dyDescent="0.35">
      <c r="E59" s="32"/>
    </row>
    <row r="60" spans="1:41" x14ac:dyDescent="0.35">
      <c r="E60" s="32"/>
    </row>
    <row r="61" spans="1:41" x14ac:dyDescent="0.35">
      <c r="E61" s="32"/>
    </row>
    <row r="63" spans="1:41" x14ac:dyDescent="0.35">
      <c r="E63" s="32"/>
    </row>
    <row r="64" spans="1:41" x14ac:dyDescent="0.35">
      <c r="E64" s="32"/>
    </row>
    <row r="65" spans="1:41" x14ac:dyDescent="0.35">
      <c r="E65" s="32"/>
    </row>
    <row r="66" spans="1:41" x14ac:dyDescent="0.35">
      <c r="E66" s="32"/>
    </row>
    <row r="67" spans="1:41" x14ac:dyDescent="0.35">
      <c r="E67" s="32"/>
    </row>
    <row r="68" spans="1:41" x14ac:dyDescent="0.35">
      <c r="E68" s="32"/>
    </row>
    <row r="69" spans="1:41" x14ac:dyDescent="0.35">
      <c r="A69" s="63"/>
      <c r="B69" s="63"/>
      <c r="C69" s="63"/>
      <c r="D69" s="63"/>
      <c r="E69" s="63"/>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3"/>
    </row>
    <row r="70" spans="1:41" s="40" customFormat="1" x14ac:dyDescent="0.35">
      <c r="A70" s="48"/>
      <c r="B70" s="48"/>
      <c r="C70" s="48"/>
      <c r="D70" s="48" t="s">
        <v>64</v>
      </c>
      <c r="E70" s="48"/>
      <c r="F70" s="49"/>
      <c r="G70" s="69">
        <f>SUM(G54:G69)</f>
        <v>0</v>
      </c>
      <c r="H70" s="69">
        <f t="shared" ref="H70:X70" si="5">SUM(H54:H69)</f>
        <v>0</v>
      </c>
      <c r="I70" s="69">
        <f t="shared" si="5"/>
        <v>0</v>
      </c>
      <c r="J70" s="69">
        <f t="shared" si="5"/>
        <v>0</v>
      </c>
      <c r="K70" s="69">
        <f t="shared" si="5"/>
        <v>0</v>
      </c>
      <c r="L70" s="69">
        <f t="shared" si="5"/>
        <v>0</v>
      </c>
      <c r="M70" s="69">
        <f t="shared" si="5"/>
        <v>0</v>
      </c>
      <c r="N70" s="69">
        <f t="shared" si="5"/>
        <v>0</v>
      </c>
      <c r="O70" s="69">
        <f t="shared" si="5"/>
        <v>0</v>
      </c>
      <c r="P70" s="69">
        <f t="shared" si="5"/>
        <v>0</v>
      </c>
      <c r="Q70" s="69">
        <f t="shared" si="5"/>
        <v>0</v>
      </c>
      <c r="R70" s="69">
        <f t="shared" si="5"/>
        <v>0</v>
      </c>
      <c r="S70" s="69">
        <f t="shared" si="5"/>
        <v>0</v>
      </c>
      <c r="T70" s="69">
        <f t="shared" si="5"/>
        <v>0</v>
      </c>
      <c r="U70" s="69">
        <f t="shared" si="5"/>
        <v>0</v>
      </c>
      <c r="V70" s="69">
        <f t="shared" si="5"/>
        <v>0</v>
      </c>
      <c r="W70" s="69">
        <f t="shared" si="5"/>
        <v>0</v>
      </c>
      <c r="X70" s="69">
        <f t="shared" si="5"/>
        <v>0</v>
      </c>
      <c r="Y70" s="55">
        <f>SUM(Y54:Y69)</f>
        <v>0</v>
      </c>
      <c r="Z70" s="55">
        <f t="shared" ref="Z70:AB70" si="6">SUM(Z54:Z69)</f>
        <v>0</v>
      </c>
      <c r="AA70" s="55">
        <f t="shared" si="6"/>
        <v>0</v>
      </c>
      <c r="AB70" s="55">
        <f t="shared" si="6"/>
        <v>0</v>
      </c>
      <c r="AC70" s="51">
        <f>SUM(AC54:AC69)</f>
        <v>0</v>
      </c>
      <c r="AD70" s="51">
        <f t="shared" ref="AD70:AF70" si="7">SUM(AD54:AD69)</f>
        <v>0</v>
      </c>
      <c r="AE70" s="51">
        <f t="shared" si="7"/>
        <v>0</v>
      </c>
      <c r="AF70" s="51">
        <f t="shared" si="7"/>
        <v>0</v>
      </c>
      <c r="AG70" s="52">
        <f>SUM(AG54:AG69)</f>
        <v>0</v>
      </c>
      <c r="AH70" s="52">
        <f t="shared" ref="AH70:AJ70" si="8">SUM(AH54:AH69)</f>
        <v>0</v>
      </c>
      <c r="AI70" s="52">
        <f t="shared" si="8"/>
        <v>0</v>
      </c>
      <c r="AJ70" s="52">
        <f t="shared" si="8"/>
        <v>0</v>
      </c>
      <c r="AK70" s="56">
        <f>SUM(AK54:AK69)</f>
        <v>0</v>
      </c>
      <c r="AL70" s="56">
        <f t="shared" ref="AL70:AN70" si="9">SUM(AL54:AL69)</f>
        <v>0</v>
      </c>
      <c r="AM70" s="56">
        <f t="shared" si="9"/>
        <v>0</v>
      </c>
      <c r="AN70" s="56">
        <f t="shared" si="9"/>
        <v>0</v>
      </c>
      <c r="AO70" s="48"/>
    </row>
    <row r="71" spans="1:41" s="27" customFormat="1" x14ac:dyDescent="0.35">
      <c r="A71" s="57"/>
      <c r="B71" s="57"/>
      <c r="C71" s="4"/>
      <c r="D71" s="4" t="s">
        <v>1378</v>
      </c>
      <c r="E71" s="4"/>
      <c r="F71" s="46"/>
      <c r="G71" s="4">
        <f>SUM(G21,G37,G53,G70)</f>
        <v>0</v>
      </c>
      <c r="H71" s="4">
        <f t="shared" ref="H71:AN71" si="10">SUM(H21,H37,H53,H70)</f>
        <v>0</v>
      </c>
      <c r="I71" s="4">
        <f t="shared" si="10"/>
        <v>0</v>
      </c>
      <c r="J71" s="4">
        <f t="shared" si="10"/>
        <v>0</v>
      </c>
      <c r="K71" s="4">
        <f t="shared" si="10"/>
        <v>0</v>
      </c>
      <c r="L71" s="4">
        <f t="shared" si="10"/>
        <v>516</v>
      </c>
      <c r="M71" s="4">
        <f t="shared" si="10"/>
        <v>0</v>
      </c>
      <c r="N71" s="4">
        <f t="shared" si="10"/>
        <v>0</v>
      </c>
      <c r="O71" s="4">
        <f t="shared" si="10"/>
        <v>0</v>
      </c>
      <c r="P71" s="4">
        <f t="shared" si="10"/>
        <v>0</v>
      </c>
      <c r="Q71" s="4">
        <f t="shared" si="10"/>
        <v>0</v>
      </c>
      <c r="R71" s="4">
        <f t="shared" si="10"/>
        <v>95</v>
      </c>
      <c r="S71" s="4">
        <f t="shared" si="10"/>
        <v>0</v>
      </c>
      <c r="T71" s="4">
        <f t="shared" si="10"/>
        <v>0</v>
      </c>
      <c r="U71" s="4">
        <f t="shared" si="10"/>
        <v>0</v>
      </c>
      <c r="V71" s="4">
        <f t="shared" si="10"/>
        <v>1168</v>
      </c>
      <c r="W71" s="4">
        <f t="shared" si="10"/>
        <v>0</v>
      </c>
      <c r="X71" s="4">
        <f t="shared" si="10"/>
        <v>656</v>
      </c>
      <c r="Y71" s="4">
        <f t="shared" si="10"/>
        <v>0</v>
      </c>
      <c r="Z71" s="4">
        <f t="shared" si="10"/>
        <v>0</v>
      </c>
      <c r="AA71" s="4">
        <f t="shared" si="10"/>
        <v>0</v>
      </c>
      <c r="AB71" s="4">
        <f t="shared" si="10"/>
        <v>0</v>
      </c>
      <c r="AC71" s="4">
        <f t="shared" si="10"/>
        <v>0</v>
      </c>
      <c r="AD71" s="4">
        <f t="shared" si="10"/>
        <v>3079</v>
      </c>
      <c r="AE71" s="4">
        <f t="shared" si="10"/>
        <v>0</v>
      </c>
      <c r="AF71" s="4">
        <f>SUM(AF21,AF37,AF53,AF70)</f>
        <v>1537</v>
      </c>
      <c r="AG71" s="4">
        <f t="shared" si="10"/>
        <v>0</v>
      </c>
      <c r="AH71" s="4">
        <f t="shared" si="10"/>
        <v>0</v>
      </c>
      <c r="AI71" s="4">
        <f t="shared" si="10"/>
        <v>0</v>
      </c>
      <c r="AJ71" s="4">
        <f t="shared" si="10"/>
        <v>562</v>
      </c>
      <c r="AK71" s="4">
        <f t="shared" si="10"/>
        <v>-171</v>
      </c>
      <c r="AL71" s="4">
        <f t="shared" si="10"/>
        <v>0</v>
      </c>
      <c r="AM71" s="4">
        <f t="shared" si="10"/>
        <v>0</v>
      </c>
      <c r="AN71" s="4">
        <f t="shared" si="10"/>
        <v>0</v>
      </c>
      <c r="AO71" s="41"/>
    </row>
    <row r="72" spans="1:41" x14ac:dyDescent="0.35">
      <c r="F72" s="46" t="s">
        <v>66</v>
      </c>
      <c r="G72" s="254">
        <f>G71+H71</f>
        <v>0</v>
      </c>
      <c r="H72" s="254"/>
      <c r="I72" s="254">
        <f>I71+J71</f>
        <v>0</v>
      </c>
      <c r="J72" s="254"/>
      <c r="K72" s="254">
        <f>K71+L71</f>
        <v>516</v>
      </c>
      <c r="L72" s="254"/>
      <c r="M72" s="254">
        <f t="shared" ref="M72" si="11">M71+N71</f>
        <v>0</v>
      </c>
      <c r="N72" s="254"/>
      <c r="O72" s="254">
        <f t="shared" ref="O72" si="12">O71+P71</f>
        <v>0</v>
      </c>
      <c r="P72" s="254"/>
      <c r="Q72" s="254">
        <f t="shared" ref="Q72" si="13">Q71+R71</f>
        <v>95</v>
      </c>
      <c r="R72" s="254"/>
      <c r="S72" s="254">
        <f t="shared" ref="S72" si="14">S71+T71</f>
        <v>0</v>
      </c>
      <c r="T72" s="254"/>
      <c r="U72" s="254">
        <f t="shared" ref="U72" si="15">U71+V71</f>
        <v>1168</v>
      </c>
      <c r="V72" s="254"/>
      <c r="W72" s="254">
        <f t="shared" ref="W72" si="16">W71+X71</f>
        <v>656</v>
      </c>
      <c r="X72" s="254"/>
      <c r="Y72" s="254">
        <f t="shared" ref="Y72" si="17">Y71+Z71</f>
        <v>0</v>
      </c>
      <c r="Z72" s="254"/>
      <c r="AA72" s="254">
        <f t="shared" ref="AA72" si="18">AA71+AB71</f>
        <v>0</v>
      </c>
      <c r="AB72" s="254"/>
      <c r="AC72" s="254">
        <f t="shared" ref="AC72" si="19">AC71+AD71</f>
        <v>3079</v>
      </c>
      <c r="AD72" s="254"/>
      <c r="AE72" s="254">
        <f t="shared" ref="AE72" si="20">AE71+AF71</f>
        <v>1537</v>
      </c>
      <c r="AF72" s="254"/>
      <c r="AG72" s="254">
        <f t="shared" ref="AG72" si="21">AG71+AH71</f>
        <v>0</v>
      </c>
      <c r="AH72" s="254"/>
      <c r="AI72" s="254">
        <f t="shared" ref="AI72" si="22">AI71+AJ71</f>
        <v>562</v>
      </c>
      <c r="AJ72" s="254"/>
      <c r="AK72" s="254">
        <f t="shared" ref="AK72" si="23">AK71+AL71</f>
        <v>-171</v>
      </c>
      <c r="AL72" s="254"/>
      <c r="AM72" s="254">
        <f t="shared" ref="AM72" si="24">AM71+AN71</f>
        <v>0</v>
      </c>
      <c r="AN72" s="254"/>
    </row>
  </sheetData>
  <mergeCells count="47">
    <mergeCell ref="AI72:AJ72"/>
    <mergeCell ref="AK72:AL72"/>
    <mergeCell ref="AM72:AN72"/>
    <mergeCell ref="G72:H72"/>
    <mergeCell ref="I72:J72"/>
    <mergeCell ref="K72:L72"/>
    <mergeCell ref="M72:N72"/>
    <mergeCell ref="O72:P72"/>
    <mergeCell ref="Q72:R72"/>
    <mergeCell ref="S72:T72"/>
    <mergeCell ref="U72:V72"/>
    <mergeCell ref="W72:X72"/>
    <mergeCell ref="Y72:Z72"/>
    <mergeCell ref="AA72:AB72"/>
    <mergeCell ref="AC72:AD72"/>
    <mergeCell ref="AE72:AF72"/>
    <mergeCell ref="AG72:AH72"/>
    <mergeCell ref="AK2:AN2"/>
    <mergeCell ref="A1:E1"/>
    <mergeCell ref="G2:X2"/>
    <mergeCell ref="Y2:AB2"/>
    <mergeCell ref="AC2:AF2"/>
    <mergeCell ref="AG2:AJ2"/>
    <mergeCell ref="Q3:R3"/>
    <mergeCell ref="A3:A4"/>
    <mergeCell ref="B3:B4"/>
    <mergeCell ref="C3:C4"/>
    <mergeCell ref="D3:D4"/>
    <mergeCell ref="E3:E4"/>
    <mergeCell ref="F3:F4"/>
    <mergeCell ref="G3:H3"/>
    <mergeCell ref="I3:J3"/>
    <mergeCell ref="K3:L3"/>
    <mergeCell ref="M3:N3"/>
    <mergeCell ref="O3:P3"/>
    <mergeCell ref="AO3:AO4"/>
    <mergeCell ref="S3:T3"/>
    <mergeCell ref="U3:V3"/>
    <mergeCell ref="W3:X3"/>
    <mergeCell ref="Y3:Z3"/>
    <mergeCell ref="AA3:AB3"/>
    <mergeCell ref="AC3:AD3"/>
    <mergeCell ref="AE3:AF3"/>
    <mergeCell ref="AG3:AH3"/>
    <mergeCell ref="AI3:AJ3"/>
    <mergeCell ref="AK3:AL3"/>
    <mergeCell ref="AM3:AN3"/>
  </mergeCells>
  <conditionalFormatting sqref="B6">
    <cfRule type="cellIs" dxfId="343" priority="41" operator="equal">
      <formula>"Refused"</formula>
    </cfRule>
    <cfRule type="cellIs" dxfId="342" priority="42" operator="equal">
      <formula>"Permitted"</formula>
    </cfRule>
    <cfRule type="cellIs" dxfId="341" priority="43" operator="equal">
      <formula>"NYD"</formula>
    </cfRule>
  </conditionalFormatting>
  <conditionalFormatting sqref="B6:D6">
    <cfRule type="cellIs" dxfId="340" priority="5" operator="equal">
      <formula>"Appeal"</formula>
    </cfRule>
    <cfRule type="cellIs" dxfId="339" priority="6" operator="equal">
      <formula>"Withdrawn"</formula>
    </cfRule>
  </conditionalFormatting>
  <conditionalFormatting sqref="C6:C12">
    <cfRule type="cellIs" dxfId="338" priority="18" operator="equal">
      <formula>"NYD"</formula>
    </cfRule>
    <cfRule type="cellIs" dxfId="337" priority="20" operator="equal">
      <formula>"Permitted"</formula>
    </cfRule>
    <cfRule type="cellIs" dxfId="336" priority="21" operator="equal">
      <formula>"Refused"</formula>
    </cfRule>
  </conditionalFormatting>
  <conditionalFormatting sqref="C7:C12">
    <cfRule type="cellIs" dxfId="335" priority="19" operator="equal">
      <formula>"Withdrawn"</formula>
    </cfRule>
  </conditionalFormatting>
  <conditionalFormatting sqref="C11:C12">
    <cfRule type="cellIs" dxfId="334" priority="14" operator="equal">
      <formula>"Awaiting Decision"</formula>
    </cfRule>
    <cfRule type="cellIs" dxfId="333" priority="15" operator="equal">
      <formula>"Dismissed"</formula>
    </cfRule>
    <cfRule type="cellIs" dxfId="332" priority="16" operator="equal">
      <formula>"Allowed"</formula>
    </cfRule>
    <cfRule type="cellIs" dxfId="331" priority="17" operator="equal">
      <formula>"Appeal"</formula>
    </cfRule>
  </conditionalFormatting>
  <conditionalFormatting sqref="C14">
    <cfRule type="cellIs" dxfId="330" priority="10" operator="equal">
      <formula>"NYD"</formula>
    </cfRule>
    <cfRule type="cellIs" dxfId="329" priority="11" operator="equal">
      <formula>"Withdrawn"</formula>
    </cfRule>
    <cfRule type="cellIs" dxfId="328" priority="12" operator="equal">
      <formula>"Permitted"</formula>
    </cfRule>
    <cfRule type="cellIs" dxfId="327" priority="13" operator="equal">
      <formula>"Refused"</formula>
    </cfRule>
  </conditionalFormatting>
  <conditionalFormatting sqref="D6">
    <cfRule type="cellIs" dxfId="326" priority="7" operator="equal">
      <formula>"Refused"</formula>
    </cfRule>
    <cfRule type="cellIs" dxfId="325" priority="8" operator="equal">
      <formula>"Permitted"</formula>
    </cfRule>
    <cfRule type="cellIs" dxfId="324" priority="9" operator="equal">
      <formula>"NYD"</formula>
    </cfRule>
  </conditionalFormatting>
  <conditionalFormatting sqref="D8">
    <cfRule type="cellIs" dxfId="323" priority="1" operator="equal">
      <formula>"Withdrawn"</formula>
    </cfRule>
    <cfRule type="cellIs" dxfId="322" priority="2" operator="equal">
      <formula>"NYD"</formula>
    </cfRule>
    <cfRule type="cellIs" dxfId="321" priority="3" operator="equal">
      <formula>"Refused"</formula>
    </cfRule>
    <cfRule type="cellIs" dxfId="320" priority="4" operator="equal">
      <formula>"Permitted"</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928A-9299-403C-9F41-41F1FEAD4A3F}">
  <dimension ref="A1:AO75"/>
  <sheetViews>
    <sheetView zoomScale="70" zoomScaleNormal="70" workbookViewId="0">
      <selection sqref="A1:XFD1048576"/>
    </sheetView>
  </sheetViews>
  <sheetFormatPr defaultRowHeight="14.5" x14ac:dyDescent="0.35"/>
  <cols>
    <col min="1" max="1" width="9.453125" bestFit="1" customWidth="1"/>
    <col min="2" max="2" width="18.7265625" bestFit="1" customWidth="1"/>
    <col min="3" max="3" width="16.453125" bestFit="1" customWidth="1"/>
    <col min="4" max="4" width="37.453125" bestFit="1" customWidth="1"/>
    <col min="5" max="5" width="19.54296875" bestFit="1" customWidth="1"/>
    <col min="6" max="6" width="45.1796875" style="42" bestFit="1" customWidth="1"/>
    <col min="7" max="7" width="6.1796875" bestFit="1" customWidth="1"/>
    <col min="8" max="24" width="6.1796875" customWidth="1"/>
    <col min="25" max="25" width="5.453125" bestFit="1" customWidth="1"/>
    <col min="26" max="26" width="5.81640625" bestFit="1" customWidth="1"/>
    <col min="27" max="27" width="5.453125" bestFit="1" customWidth="1"/>
    <col min="28" max="28" width="5.81640625" bestFit="1" customWidth="1"/>
    <col min="29" max="29" width="5.453125" bestFit="1" customWidth="1"/>
    <col min="30" max="30" width="5.81640625" bestFit="1" customWidth="1"/>
    <col min="31" max="31" width="5.453125" bestFit="1" customWidth="1"/>
    <col min="32" max="32" width="5.81640625" bestFit="1" customWidth="1"/>
    <col min="33" max="33" width="8.1796875" bestFit="1" customWidth="1"/>
    <col min="34" max="34" width="6.1796875" bestFit="1" customWidth="1"/>
    <col min="35" max="35" width="5.453125" bestFit="1" customWidth="1"/>
    <col min="36" max="36" width="6.1796875" bestFit="1" customWidth="1"/>
    <col min="37" max="37" width="5.453125" bestFit="1" customWidth="1"/>
    <col min="38" max="38" width="5.81640625" bestFit="1" customWidth="1"/>
    <col min="39" max="39" width="5.453125" bestFit="1" customWidth="1"/>
    <col min="40" max="40" width="5.81640625" bestFit="1" customWidth="1"/>
    <col min="41" max="41" width="64.453125" bestFit="1" customWidth="1"/>
  </cols>
  <sheetData>
    <row r="1" spans="1:41" ht="18.5" x14ac:dyDescent="0.45">
      <c r="A1" s="184" t="s">
        <v>1230</v>
      </c>
      <c r="B1" s="184"/>
      <c r="C1" s="184"/>
      <c r="D1" s="184"/>
      <c r="E1" s="184"/>
    </row>
    <row r="2" spans="1:41" x14ac:dyDescent="0.35">
      <c r="G2" s="185" t="s">
        <v>1</v>
      </c>
      <c r="H2" s="185"/>
      <c r="I2" s="185"/>
      <c r="J2" s="185"/>
      <c r="K2" s="185"/>
      <c r="L2" s="185"/>
      <c r="M2" s="185"/>
      <c r="N2" s="185"/>
      <c r="O2" s="185"/>
      <c r="P2" s="185"/>
      <c r="Q2" s="185"/>
      <c r="R2" s="185"/>
      <c r="S2" s="185"/>
      <c r="T2" s="185"/>
      <c r="U2" s="185"/>
      <c r="V2" s="185"/>
      <c r="W2" s="185"/>
      <c r="X2" s="185"/>
      <c r="Y2" s="186" t="s">
        <v>2</v>
      </c>
      <c r="Z2" s="186"/>
      <c r="AA2" s="186"/>
      <c r="AB2" s="186"/>
      <c r="AC2" s="187" t="s">
        <v>3</v>
      </c>
      <c r="AD2" s="188"/>
      <c r="AE2" s="188"/>
      <c r="AF2" s="188"/>
      <c r="AG2" s="189" t="s">
        <v>4</v>
      </c>
      <c r="AH2" s="190"/>
      <c r="AI2" s="190"/>
      <c r="AJ2" s="191"/>
      <c r="AK2" s="192" t="s">
        <v>5</v>
      </c>
      <c r="AL2" s="193"/>
      <c r="AM2" s="193"/>
      <c r="AN2" s="194"/>
    </row>
    <row r="3" spans="1:41" ht="18.649999999999999" customHeight="1" x14ac:dyDescent="0.45">
      <c r="A3" s="182" t="s">
        <v>6</v>
      </c>
      <c r="B3" s="182" t="s">
        <v>7</v>
      </c>
      <c r="C3" s="182" t="s">
        <v>8</v>
      </c>
      <c r="D3" s="182" t="s">
        <v>9</v>
      </c>
      <c r="E3" s="182" t="s">
        <v>10</v>
      </c>
      <c r="F3" s="183" t="s">
        <v>11</v>
      </c>
      <c r="G3" s="177" t="s">
        <v>12</v>
      </c>
      <c r="H3" s="178"/>
      <c r="I3" s="177" t="s">
        <v>13</v>
      </c>
      <c r="J3" s="178"/>
      <c r="K3" s="177" t="s">
        <v>14</v>
      </c>
      <c r="L3" s="178"/>
      <c r="M3" s="177" t="s">
        <v>15</v>
      </c>
      <c r="N3" s="178"/>
      <c r="O3" s="177" t="s">
        <v>16</v>
      </c>
      <c r="P3" s="178"/>
      <c r="Q3" s="177" t="s">
        <v>17</v>
      </c>
      <c r="R3" s="178"/>
      <c r="S3" s="177" t="s">
        <v>18</v>
      </c>
      <c r="T3" s="178"/>
      <c r="U3" s="177" t="s">
        <v>19</v>
      </c>
      <c r="V3" s="178"/>
      <c r="W3" s="177" t="s">
        <v>20</v>
      </c>
      <c r="X3" s="178"/>
      <c r="Y3" s="179" t="s">
        <v>21</v>
      </c>
      <c r="Z3" s="180"/>
      <c r="AA3" s="181" t="s">
        <v>22</v>
      </c>
      <c r="AB3" s="180"/>
      <c r="AC3" s="169" t="s">
        <v>23</v>
      </c>
      <c r="AD3" s="170"/>
      <c r="AE3" s="169" t="s">
        <v>24</v>
      </c>
      <c r="AF3" s="170"/>
      <c r="AG3" s="171" t="s">
        <v>25</v>
      </c>
      <c r="AH3" s="172"/>
      <c r="AI3" s="171" t="s">
        <v>26</v>
      </c>
      <c r="AJ3" s="172"/>
      <c r="AK3" s="173" t="s">
        <v>27</v>
      </c>
      <c r="AL3" s="174"/>
      <c r="AM3" s="173" t="s">
        <v>28</v>
      </c>
      <c r="AN3" s="174"/>
      <c r="AO3" s="175" t="s">
        <v>29</v>
      </c>
    </row>
    <row r="4" spans="1:41" s="1" customFormat="1" ht="37" customHeight="1" x14ac:dyDescent="0.45">
      <c r="A4" s="182"/>
      <c r="B4" s="182"/>
      <c r="C4" s="182"/>
      <c r="D4" s="182"/>
      <c r="E4" s="182"/>
      <c r="F4" s="183"/>
      <c r="G4" s="66" t="s">
        <v>30</v>
      </c>
      <c r="H4" s="66" t="s">
        <v>31</v>
      </c>
      <c r="I4" s="66" t="s">
        <v>30</v>
      </c>
      <c r="J4" s="66" t="s">
        <v>31</v>
      </c>
      <c r="K4" s="66" t="s">
        <v>30</v>
      </c>
      <c r="L4" s="66" t="s">
        <v>31</v>
      </c>
      <c r="M4" s="66" t="s">
        <v>32</v>
      </c>
      <c r="N4" s="66" t="s">
        <v>31</v>
      </c>
      <c r="O4" s="66" t="s">
        <v>30</v>
      </c>
      <c r="P4" s="66" t="s">
        <v>31</v>
      </c>
      <c r="Q4" s="66" t="s">
        <v>30</v>
      </c>
      <c r="R4" s="66" t="s">
        <v>31</v>
      </c>
      <c r="S4" s="66" t="s">
        <v>30</v>
      </c>
      <c r="T4" s="66" t="s">
        <v>31</v>
      </c>
      <c r="U4" s="66" t="s">
        <v>30</v>
      </c>
      <c r="V4" s="66" t="s">
        <v>31</v>
      </c>
      <c r="W4" s="66" t="s">
        <v>30</v>
      </c>
      <c r="X4" s="66" t="s">
        <v>31</v>
      </c>
      <c r="Y4" s="23" t="s">
        <v>30</v>
      </c>
      <c r="Z4" s="23" t="s">
        <v>31</v>
      </c>
      <c r="AA4" s="23" t="s">
        <v>32</v>
      </c>
      <c r="AB4" s="23" t="s">
        <v>31</v>
      </c>
      <c r="AC4" s="11" t="s">
        <v>32</v>
      </c>
      <c r="AD4" s="11" t="s">
        <v>31</v>
      </c>
      <c r="AE4" s="11" t="s">
        <v>30</v>
      </c>
      <c r="AF4" s="11" t="s">
        <v>31</v>
      </c>
      <c r="AG4" s="17" t="s">
        <v>30</v>
      </c>
      <c r="AH4" s="17" t="s">
        <v>31</v>
      </c>
      <c r="AI4" s="17" t="s">
        <v>30</v>
      </c>
      <c r="AJ4" s="17" t="s">
        <v>31</v>
      </c>
      <c r="AK4" s="26" t="s">
        <v>30</v>
      </c>
      <c r="AL4" s="26" t="s">
        <v>31</v>
      </c>
      <c r="AM4" s="26" t="s">
        <v>30</v>
      </c>
      <c r="AN4" s="26" t="s">
        <v>31</v>
      </c>
      <c r="AO4" s="176"/>
    </row>
    <row r="5" spans="1:41" x14ac:dyDescent="0.35">
      <c r="A5" s="2"/>
      <c r="B5" s="70"/>
      <c r="C5" s="70"/>
      <c r="D5" s="70"/>
      <c r="E5" s="70"/>
      <c r="F5" s="43"/>
      <c r="G5" s="67"/>
      <c r="H5" s="67"/>
      <c r="I5" s="67"/>
      <c r="J5" s="67"/>
      <c r="K5" s="67"/>
      <c r="L5" s="67"/>
      <c r="M5" s="67"/>
      <c r="N5" s="67"/>
      <c r="O5" s="67"/>
      <c r="P5" s="67"/>
      <c r="Q5" s="67"/>
      <c r="R5" s="67"/>
      <c r="S5" s="67"/>
      <c r="T5" s="67"/>
      <c r="U5" s="67"/>
      <c r="V5" s="67"/>
      <c r="W5" s="67"/>
      <c r="X5" s="67"/>
      <c r="Y5" s="22"/>
      <c r="Z5" s="22"/>
      <c r="AA5" s="22"/>
      <c r="AB5" s="22"/>
      <c r="AC5" s="10"/>
      <c r="AD5" s="10"/>
      <c r="AE5" s="10"/>
      <c r="AF5" s="10"/>
      <c r="AG5" s="16"/>
      <c r="AH5" s="16"/>
      <c r="AI5" s="16"/>
      <c r="AJ5" s="16"/>
      <c r="AK5" s="25"/>
      <c r="AL5" s="25"/>
      <c r="AM5" s="25"/>
      <c r="AN5" s="25"/>
      <c r="AO5" s="2"/>
    </row>
    <row r="6" spans="1:41" x14ac:dyDescent="0.35">
      <c r="E6" s="32"/>
    </row>
    <row r="7" spans="1:41" x14ac:dyDescent="0.35">
      <c r="E7" s="32"/>
    </row>
    <row r="8" spans="1:41" x14ac:dyDescent="0.35">
      <c r="E8" s="32"/>
    </row>
    <row r="9" spans="1:41" x14ac:dyDescent="0.35">
      <c r="E9" s="32"/>
    </row>
    <row r="10" spans="1:41" x14ac:dyDescent="0.35">
      <c r="E10" s="32"/>
    </row>
    <row r="11" spans="1:41" x14ac:dyDescent="0.35">
      <c r="E11" s="32"/>
    </row>
    <row r="12" spans="1:41" x14ac:dyDescent="0.35">
      <c r="E12" s="32"/>
    </row>
    <row r="13" spans="1:41" x14ac:dyDescent="0.35">
      <c r="E13" s="32"/>
    </row>
    <row r="14" spans="1:41" x14ac:dyDescent="0.35">
      <c r="E14" s="32"/>
    </row>
    <row r="15" spans="1:41" x14ac:dyDescent="0.35">
      <c r="E15" s="32"/>
    </row>
    <row r="16" spans="1:41" x14ac:dyDescent="0.35">
      <c r="E16" s="32"/>
    </row>
    <row r="17" spans="1:41" x14ac:dyDescent="0.35">
      <c r="E17" s="32"/>
    </row>
    <row r="18" spans="1:41" x14ac:dyDescent="0.35">
      <c r="E18" s="32"/>
    </row>
    <row r="19" spans="1:41" x14ac:dyDescent="0.35">
      <c r="E19" s="32"/>
    </row>
    <row r="20" spans="1:41" x14ac:dyDescent="0.35">
      <c r="E20" s="32"/>
    </row>
    <row r="21" spans="1:41" s="40" customFormat="1" x14ac:dyDescent="0.35">
      <c r="A21" s="41"/>
      <c r="B21" s="41"/>
      <c r="C21" s="41"/>
      <c r="D21" s="41" t="s">
        <v>59</v>
      </c>
      <c r="E21" s="41"/>
      <c r="F21" s="45"/>
      <c r="G21" s="68">
        <f>SUM(G6:G20)</f>
        <v>0</v>
      </c>
      <c r="H21" s="68">
        <f>SUM(H6:H20)</f>
        <v>0</v>
      </c>
      <c r="I21" s="68">
        <f t="shared" ref="I21:X21" si="0">SUM(I6:I20)</f>
        <v>0</v>
      </c>
      <c r="J21" s="68">
        <f t="shared" si="0"/>
        <v>0</v>
      </c>
      <c r="K21" s="68">
        <f t="shared" si="0"/>
        <v>0</v>
      </c>
      <c r="L21" s="68">
        <f t="shared" ref="L21:W21" si="1">SUM(L6:L20)</f>
        <v>0</v>
      </c>
      <c r="M21" s="68">
        <f t="shared" si="1"/>
        <v>0</v>
      </c>
      <c r="N21" s="68">
        <f t="shared" si="1"/>
        <v>0</v>
      </c>
      <c r="O21" s="68">
        <f t="shared" si="1"/>
        <v>0</v>
      </c>
      <c r="P21" s="68">
        <f t="shared" si="1"/>
        <v>0</v>
      </c>
      <c r="Q21" s="68">
        <f t="shared" si="1"/>
        <v>0</v>
      </c>
      <c r="R21" s="68">
        <f t="shared" si="1"/>
        <v>0</v>
      </c>
      <c r="S21" s="68">
        <f t="shared" si="1"/>
        <v>0</v>
      </c>
      <c r="T21" s="68">
        <f t="shared" si="1"/>
        <v>0</v>
      </c>
      <c r="U21" s="68">
        <f t="shared" si="1"/>
        <v>0</v>
      </c>
      <c r="V21" s="68">
        <f t="shared" si="1"/>
        <v>0</v>
      </c>
      <c r="W21" s="68">
        <f t="shared" si="1"/>
        <v>0</v>
      </c>
      <c r="X21" s="68">
        <f t="shared" si="0"/>
        <v>0</v>
      </c>
      <c r="Y21" s="38">
        <f t="shared" ref="Y21:AN21" si="2">SUM(Y6:Y20)</f>
        <v>0</v>
      </c>
      <c r="Z21" s="38">
        <f t="shared" si="2"/>
        <v>0</v>
      </c>
      <c r="AA21" s="38">
        <f t="shared" si="2"/>
        <v>0</v>
      </c>
      <c r="AB21" s="38">
        <f t="shared" si="2"/>
        <v>0</v>
      </c>
      <c r="AC21" s="34">
        <f>SUM(AC6:AC20)</f>
        <v>0</v>
      </c>
      <c r="AD21" s="34">
        <f>SUM(AD6:AD20)</f>
        <v>0</v>
      </c>
      <c r="AE21" s="34">
        <f>SUM(AE6:AE20)</f>
        <v>0</v>
      </c>
      <c r="AF21" s="34">
        <f>SUM(AF6:AF20)</f>
        <v>0</v>
      </c>
      <c r="AG21" s="36">
        <f t="shared" si="2"/>
        <v>0</v>
      </c>
      <c r="AH21" s="36">
        <f t="shared" si="2"/>
        <v>0</v>
      </c>
      <c r="AI21" s="36">
        <f t="shared" si="2"/>
        <v>0</v>
      </c>
      <c r="AJ21" s="36">
        <f t="shared" si="2"/>
        <v>0</v>
      </c>
      <c r="AK21" s="39">
        <f t="shared" si="2"/>
        <v>0</v>
      </c>
      <c r="AL21" s="39">
        <f t="shared" si="2"/>
        <v>0</v>
      </c>
      <c r="AM21" s="39">
        <f t="shared" si="2"/>
        <v>0</v>
      </c>
      <c r="AN21" s="39">
        <f t="shared" si="2"/>
        <v>0</v>
      </c>
      <c r="AO21" s="41"/>
    </row>
    <row r="22" spans="1:41" s="40" customFormat="1" x14ac:dyDescent="0.35">
      <c r="A22" s="41"/>
      <c r="B22" s="41"/>
      <c r="C22" s="41"/>
      <c r="D22" s="41"/>
      <c r="E22" s="41"/>
      <c r="F22" s="45" t="s">
        <v>60</v>
      </c>
      <c r="G22" s="68">
        <f>G21+I21+K21+M21+O21+Q21+S21+U21+W21</f>
        <v>0</v>
      </c>
      <c r="H22" s="68">
        <f>H21+J21+L21+N21+P21+R21+T21+V21+X21</f>
        <v>0</v>
      </c>
      <c r="I22" s="68">
        <f>H22-G22</f>
        <v>0</v>
      </c>
      <c r="J22" s="68"/>
      <c r="K22" s="68"/>
      <c r="L22" s="68"/>
      <c r="M22" s="68"/>
      <c r="N22" s="68"/>
      <c r="O22" s="68"/>
      <c r="P22" s="68"/>
      <c r="Q22" s="68"/>
      <c r="R22" s="68"/>
      <c r="S22" s="68"/>
      <c r="T22" s="68"/>
      <c r="U22" s="68"/>
      <c r="V22" s="68"/>
      <c r="W22" s="68"/>
      <c r="X22" s="68"/>
      <c r="Y22" s="38">
        <f>Y21+AA21</f>
        <v>0</v>
      </c>
      <c r="Z22" s="38">
        <f>Z21+AB21</f>
        <v>0</v>
      </c>
      <c r="AA22" s="38">
        <f>Z22-Y22</f>
        <v>0</v>
      </c>
      <c r="AB22" s="38"/>
      <c r="AC22" s="34"/>
      <c r="AD22" s="34"/>
      <c r="AE22" s="34"/>
      <c r="AF22" s="34"/>
      <c r="AG22" s="36">
        <f>AG21+AI21</f>
        <v>0</v>
      </c>
      <c r="AH22" s="36">
        <f>AH21+AJ21</f>
        <v>0</v>
      </c>
      <c r="AI22" s="36">
        <f>AH22-AG22</f>
        <v>0</v>
      </c>
      <c r="AJ22" s="36"/>
      <c r="AK22" s="39">
        <f>AL21-AK21</f>
        <v>0</v>
      </c>
      <c r="AL22" s="39"/>
      <c r="AM22" s="39">
        <f>AN21-AM21</f>
        <v>0</v>
      </c>
      <c r="AN22" s="39"/>
      <c r="AO22" s="41" t="s">
        <v>61</v>
      </c>
    </row>
    <row r="23" spans="1:41" x14ac:dyDescent="0.35">
      <c r="E23" s="32"/>
    </row>
    <row r="24" spans="1:41" x14ac:dyDescent="0.35">
      <c r="E24" s="32"/>
    </row>
    <row r="25" spans="1:41" x14ac:dyDescent="0.35">
      <c r="E25" s="32"/>
    </row>
    <row r="26" spans="1:41" x14ac:dyDescent="0.35">
      <c r="E26" s="32"/>
    </row>
    <row r="27" spans="1:41" x14ac:dyDescent="0.35">
      <c r="E27" s="32"/>
    </row>
    <row r="28" spans="1:41" x14ac:dyDescent="0.35">
      <c r="E28" s="32"/>
    </row>
    <row r="29" spans="1:41" x14ac:dyDescent="0.35">
      <c r="E29" s="32"/>
    </row>
    <row r="30" spans="1:41" x14ac:dyDescent="0.35">
      <c r="E30" s="32"/>
    </row>
    <row r="31" spans="1:41" x14ac:dyDescent="0.35">
      <c r="E31" s="32"/>
    </row>
    <row r="32" spans="1:41" x14ac:dyDescent="0.35">
      <c r="E32" s="32"/>
    </row>
    <row r="33" spans="1:41" x14ac:dyDescent="0.35">
      <c r="E33" s="32"/>
    </row>
    <row r="34" spans="1:41" x14ac:dyDescent="0.35">
      <c r="E34" s="32"/>
    </row>
    <row r="35" spans="1:41" x14ac:dyDescent="0.35">
      <c r="E35" s="32"/>
    </row>
    <row r="36" spans="1:41" x14ac:dyDescent="0.35">
      <c r="E36" s="32"/>
    </row>
    <row r="37" spans="1:41" x14ac:dyDescent="0.35">
      <c r="E37" s="32"/>
    </row>
    <row r="38" spans="1:41" s="40" customFormat="1" x14ac:dyDescent="0.35">
      <c r="A38" s="41"/>
      <c r="B38" s="41"/>
      <c r="C38" s="41"/>
      <c r="D38" s="41" t="s">
        <v>62</v>
      </c>
      <c r="E38" s="41"/>
      <c r="F38" s="45"/>
      <c r="G38" s="68">
        <f>SUM(G23:G37)</f>
        <v>0</v>
      </c>
      <c r="H38" s="68">
        <f>SUM(H23:H37)</f>
        <v>0</v>
      </c>
      <c r="I38" s="68">
        <f t="shared" ref="I38:X38" si="3">SUM(I23:I37)</f>
        <v>0</v>
      </c>
      <c r="J38" s="68">
        <f t="shared" si="3"/>
        <v>0</v>
      </c>
      <c r="K38" s="68">
        <f t="shared" si="3"/>
        <v>0</v>
      </c>
      <c r="L38" s="68">
        <f t="shared" si="3"/>
        <v>0</v>
      </c>
      <c r="M38" s="68">
        <f t="shared" si="3"/>
        <v>0</v>
      </c>
      <c r="N38" s="68">
        <f t="shared" si="3"/>
        <v>0</v>
      </c>
      <c r="O38" s="68">
        <f t="shared" si="3"/>
        <v>0</v>
      </c>
      <c r="P38" s="68">
        <f t="shared" si="3"/>
        <v>0</v>
      </c>
      <c r="Q38" s="68">
        <f t="shared" si="3"/>
        <v>0</v>
      </c>
      <c r="R38" s="68">
        <f t="shared" si="3"/>
        <v>0</v>
      </c>
      <c r="S38" s="68">
        <f t="shared" si="3"/>
        <v>0</v>
      </c>
      <c r="T38" s="68">
        <f t="shared" si="3"/>
        <v>0</v>
      </c>
      <c r="U38" s="68">
        <f t="shared" si="3"/>
        <v>0</v>
      </c>
      <c r="V38" s="68">
        <f t="shared" si="3"/>
        <v>0</v>
      </c>
      <c r="W38" s="68">
        <f t="shared" si="3"/>
        <v>0</v>
      </c>
      <c r="X38" s="68">
        <f t="shared" si="3"/>
        <v>0</v>
      </c>
      <c r="Y38" s="38">
        <f>SUM(Y23:Y37)</f>
        <v>0</v>
      </c>
      <c r="Z38" s="38">
        <f t="shared" ref="Z38:AB38" si="4">SUM(Z23:Z37)</f>
        <v>0</v>
      </c>
      <c r="AA38" s="38">
        <f t="shared" si="4"/>
        <v>0</v>
      </c>
      <c r="AB38" s="38">
        <f t="shared" si="4"/>
        <v>0</v>
      </c>
      <c r="AC38" s="34">
        <f t="shared" ref="AC38:AK38" si="5">SUM(AC23:AC37)</f>
        <v>0</v>
      </c>
      <c r="AD38" s="34">
        <f t="shared" si="5"/>
        <v>0</v>
      </c>
      <c r="AE38" s="34">
        <f t="shared" si="5"/>
        <v>0</v>
      </c>
      <c r="AF38" s="34">
        <f t="shared" si="5"/>
        <v>0</v>
      </c>
      <c r="AG38" s="36">
        <f t="shared" si="5"/>
        <v>0</v>
      </c>
      <c r="AH38" s="36">
        <f t="shared" si="5"/>
        <v>0</v>
      </c>
      <c r="AI38" s="36">
        <f t="shared" si="5"/>
        <v>0</v>
      </c>
      <c r="AJ38" s="36">
        <f t="shared" si="5"/>
        <v>0</v>
      </c>
      <c r="AK38" s="39">
        <f t="shared" si="5"/>
        <v>0</v>
      </c>
      <c r="AL38" s="39">
        <f t="shared" ref="AL38:AN38" si="6">SUM(AL23:AL37)</f>
        <v>0</v>
      </c>
      <c r="AM38" s="39">
        <f t="shared" si="6"/>
        <v>0</v>
      </c>
      <c r="AN38" s="39">
        <f t="shared" si="6"/>
        <v>0</v>
      </c>
      <c r="AO38" s="41"/>
    </row>
    <row r="39" spans="1:41" s="40" customFormat="1" x14ac:dyDescent="0.35">
      <c r="A39" s="41"/>
      <c r="B39" s="41"/>
      <c r="C39" s="41"/>
      <c r="D39" s="41"/>
      <c r="E39" s="41"/>
      <c r="F39" s="45" t="s">
        <v>60</v>
      </c>
      <c r="G39" s="68">
        <f>G38+I38+K38+M38+O38+Q38+S38+U38+W38</f>
        <v>0</v>
      </c>
      <c r="H39" s="68">
        <f>H38+J38+L38+N38+P38+R38+T38+V38+X38</f>
        <v>0</v>
      </c>
      <c r="I39" s="68">
        <f>H39-G39</f>
        <v>0</v>
      </c>
      <c r="J39" s="68"/>
      <c r="K39" s="68"/>
      <c r="L39" s="68"/>
      <c r="M39" s="68"/>
      <c r="N39" s="68"/>
      <c r="O39" s="68"/>
      <c r="P39" s="68"/>
      <c r="Q39" s="68"/>
      <c r="R39" s="68"/>
      <c r="S39" s="68"/>
      <c r="T39" s="68"/>
      <c r="U39" s="68"/>
      <c r="V39" s="68"/>
      <c r="W39" s="68"/>
      <c r="X39" s="68"/>
      <c r="Y39" s="38">
        <f>Y38+AA38</f>
        <v>0</v>
      </c>
      <c r="Z39" s="38">
        <f>Z38+AB38</f>
        <v>0</v>
      </c>
      <c r="AA39" s="38">
        <f>Z39-Y39</f>
        <v>0</v>
      </c>
      <c r="AB39" s="38"/>
      <c r="AC39" s="34"/>
      <c r="AD39" s="34"/>
      <c r="AE39" s="34"/>
      <c r="AF39" s="34"/>
      <c r="AG39" s="36">
        <f>AG38+AI38</f>
        <v>0</v>
      </c>
      <c r="AH39" s="36">
        <f>AH38+AJ38</f>
        <v>0</v>
      </c>
      <c r="AI39" s="36">
        <f>AH39-AG39</f>
        <v>0</v>
      </c>
      <c r="AJ39" s="36"/>
      <c r="AK39" s="39">
        <f>AL38-AK38</f>
        <v>0</v>
      </c>
      <c r="AL39" s="39"/>
      <c r="AM39" s="39">
        <f>AN38-AM38</f>
        <v>0</v>
      </c>
      <c r="AN39" s="39"/>
      <c r="AO39" s="41" t="s">
        <v>61</v>
      </c>
    </row>
    <row r="40" spans="1:41" x14ac:dyDescent="0.35">
      <c r="E40" s="32"/>
    </row>
    <row r="41" spans="1:41" x14ac:dyDescent="0.35">
      <c r="E41" s="32"/>
    </row>
    <row r="42" spans="1:41" x14ac:dyDescent="0.35">
      <c r="E42" s="32"/>
    </row>
    <row r="43" spans="1:41" x14ac:dyDescent="0.35">
      <c r="E43" s="32"/>
    </row>
    <row r="44" spans="1:41" x14ac:dyDescent="0.35">
      <c r="E44" s="32"/>
    </row>
    <row r="45" spans="1:41" x14ac:dyDescent="0.35">
      <c r="E45" s="32"/>
    </row>
    <row r="46" spans="1:41" x14ac:dyDescent="0.35">
      <c r="E46" s="32"/>
    </row>
    <row r="47" spans="1:41" x14ac:dyDescent="0.35">
      <c r="E47" s="32"/>
    </row>
    <row r="49" spans="1:41" x14ac:dyDescent="0.35">
      <c r="E49" s="32"/>
    </row>
    <row r="50" spans="1:41" x14ac:dyDescent="0.35">
      <c r="E50" s="32"/>
    </row>
    <row r="51" spans="1:41" x14ac:dyDescent="0.35">
      <c r="E51" s="32"/>
    </row>
    <row r="52" spans="1:41" x14ac:dyDescent="0.35">
      <c r="E52" s="32"/>
    </row>
    <row r="53" spans="1:41" x14ac:dyDescent="0.35">
      <c r="E53" s="32"/>
    </row>
    <row r="54" spans="1:41" x14ac:dyDescent="0.35">
      <c r="E54" s="32"/>
    </row>
    <row r="55" spans="1:41" s="40" customFormat="1" x14ac:dyDescent="0.35">
      <c r="A55" s="41"/>
      <c r="B55" s="41"/>
      <c r="C55" s="41"/>
      <c r="D55" s="41" t="s">
        <v>63</v>
      </c>
      <c r="E55" s="41"/>
      <c r="F55" s="45"/>
      <c r="G55" s="68">
        <f>SUM(G40:G54)</f>
        <v>0</v>
      </c>
      <c r="H55" s="68">
        <f>SUM(H40:H54)</f>
        <v>0</v>
      </c>
      <c r="I55" s="68">
        <f t="shared" ref="I55:X55" si="7">SUM(I40:I54)</f>
        <v>0</v>
      </c>
      <c r="J55" s="68">
        <f t="shared" si="7"/>
        <v>0</v>
      </c>
      <c r="K55" s="68">
        <f t="shared" si="7"/>
        <v>0</v>
      </c>
      <c r="L55" s="68">
        <f t="shared" si="7"/>
        <v>0</v>
      </c>
      <c r="M55" s="68">
        <f t="shared" si="7"/>
        <v>0</v>
      </c>
      <c r="N55" s="68">
        <f t="shared" si="7"/>
        <v>0</v>
      </c>
      <c r="O55" s="68">
        <f t="shared" si="7"/>
        <v>0</v>
      </c>
      <c r="P55" s="68">
        <f t="shared" si="7"/>
        <v>0</v>
      </c>
      <c r="Q55" s="68">
        <f t="shared" si="7"/>
        <v>0</v>
      </c>
      <c r="R55" s="68">
        <f t="shared" si="7"/>
        <v>0</v>
      </c>
      <c r="S55" s="68">
        <f t="shared" si="7"/>
        <v>0</v>
      </c>
      <c r="T55" s="68">
        <f t="shared" si="7"/>
        <v>0</v>
      </c>
      <c r="U55" s="68">
        <f t="shared" si="7"/>
        <v>0</v>
      </c>
      <c r="V55" s="68">
        <f t="shared" si="7"/>
        <v>0</v>
      </c>
      <c r="W55" s="68">
        <f t="shared" si="7"/>
        <v>0</v>
      </c>
      <c r="X55" s="68">
        <f t="shared" si="7"/>
        <v>0</v>
      </c>
      <c r="Y55" s="38">
        <f t="shared" ref="Y55:AN55" si="8">SUM(Y40:Y54)</f>
        <v>0</v>
      </c>
      <c r="Z55" s="38">
        <f t="shared" si="8"/>
        <v>0</v>
      </c>
      <c r="AA55" s="38">
        <f t="shared" si="8"/>
        <v>0</v>
      </c>
      <c r="AB55" s="38">
        <f t="shared" si="8"/>
        <v>0</v>
      </c>
      <c r="AC55" s="34">
        <f>SUM(AC40:AC54)</f>
        <v>0</v>
      </c>
      <c r="AD55" s="34">
        <f>SUM(AD40:AD54)</f>
        <v>0</v>
      </c>
      <c r="AE55" s="34">
        <f>SUM(AE40:AE54)</f>
        <v>0</v>
      </c>
      <c r="AF55" s="34">
        <f>SUM(AF40:AF54)</f>
        <v>0</v>
      </c>
      <c r="AG55" s="36">
        <f t="shared" si="8"/>
        <v>0</v>
      </c>
      <c r="AH55" s="36">
        <f t="shared" si="8"/>
        <v>0</v>
      </c>
      <c r="AI55" s="36">
        <f t="shared" si="8"/>
        <v>0</v>
      </c>
      <c r="AJ55" s="36">
        <f t="shared" si="8"/>
        <v>0</v>
      </c>
      <c r="AK55" s="39">
        <f t="shared" si="8"/>
        <v>0</v>
      </c>
      <c r="AL55" s="39">
        <f t="shared" si="8"/>
        <v>0</v>
      </c>
      <c r="AM55" s="39">
        <f t="shared" si="8"/>
        <v>0</v>
      </c>
      <c r="AN55" s="39">
        <f t="shared" si="8"/>
        <v>0</v>
      </c>
      <c r="AO55" s="41"/>
    </row>
    <row r="56" spans="1:41" s="40" customFormat="1" x14ac:dyDescent="0.35">
      <c r="A56" s="41"/>
      <c r="B56" s="41"/>
      <c r="C56" s="41"/>
      <c r="D56" s="41"/>
      <c r="E56" s="41"/>
      <c r="F56" s="45" t="s">
        <v>60</v>
      </c>
      <c r="G56" s="68">
        <f>G55+I55+K55+M55+O55+Q55+S55+U55+W55</f>
        <v>0</v>
      </c>
      <c r="H56" s="68">
        <f>H55+J55+L55+N55+P55+R55+T55+V55+X55</f>
        <v>0</v>
      </c>
      <c r="I56" s="68">
        <f>H56-G56</f>
        <v>0</v>
      </c>
      <c r="J56" s="68"/>
      <c r="K56" s="68"/>
      <c r="L56" s="68"/>
      <c r="M56" s="68"/>
      <c r="N56" s="68"/>
      <c r="O56" s="68"/>
      <c r="P56" s="68"/>
      <c r="Q56" s="68"/>
      <c r="R56" s="68"/>
      <c r="S56" s="68"/>
      <c r="T56" s="68"/>
      <c r="U56" s="68"/>
      <c r="V56" s="68"/>
      <c r="W56" s="68"/>
      <c r="X56" s="68"/>
      <c r="Y56" s="38">
        <f>Y55+AA55</f>
        <v>0</v>
      </c>
      <c r="Z56" s="38">
        <f>Z55+AB55</f>
        <v>0</v>
      </c>
      <c r="AA56" s="38">
        <f>Z56-Y56</f>
        <v>0</v>
      </c>
      <c r="AB56" s="38"/>
      <c r="AC56" s="34"/>
      <c r="AD56" s="34"/>
      <c r="AE56" s="34"/>
      <c r="AF56" s="34"/>
      <c r="AG56" s="36">
        <f>AG55+AI55</f>
        <v>0</v>
      </c>
      <c r="AH56" s="36">
        <f>AH55+AJ55</f>
        <v>0</v>
      </c>
      <c r="AI56" s="36">
        <f>AH56-AG56</f>
        <v>0</v>
      </c>
      <c r="AJ56" s="36"/>
      <c r="AK56" s="39">
        <f>AL55-AK55</f>
        <v>0</v>
      </c>
      <c r="AL56" s="39"/>
      <c r="AM56" s="39">
        <f>AN55-AM55</f>
        <v>0</v>
      </c>
      <c r="AN56" s="39"/>
      <c r="AO56" s="41" t="s">
        <v>61</v>
      </c>
    </row>
    <row r="57" spans="1:41" x14ac:dyDescent="0.35">
      <c r="A57" s="59"/>
      <c r="B57" s="59"/>
      <c r="C57" s="59"/>
      <c r="D57" s="58"/>
      <c r="E57" s="61"/>
      <c r="F57" s="62"/>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59"/>
    </row>
    <row r="58" spans="1:41" x14ac:dyDescent="0.35">
      <c r="A58" s="59"/>
      <c r="B58" s="59"/>
      <c r="C58" s="58"/>
      <c r="D58" s="58"/>
      <c r="E58" s="61"/>
      <c r="F58" s="62"/>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58"/>
    </row>
    <row r="59" spans="1:41" x14ac:dyDescent="0.35">
      <c r="A59" s="59"/>
      <c r="B59" s="58"/>
      <c r="C59" s="58"/>
      <c r="D59" s="58"/>
      <c r="E59" s="61"/>
      <c r="F59" s="62"/>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59"/>
    </row>
    <row r="60" spans="1:41" x14ac:dyDescent="0.35">
      <c r="A60" s="59"/>
      <c r="B60" s="58"/>
      <c r="C60" s="58"/>
      <c r="D60" s="58"/>
      <c r="E60" s="65"/>
      <c r="F60" s="62"/>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58"/>
    </row>
    <row r="61" spans="1:41" x14ac:dyDescent="0.35">
      <c r="A61" s="59"/>
      <c r="B61" s="58"/>
      <c r="C61" s="58"/>
      <c r="D61" s="58"/>
      <c r="E61" s="65"/>
      <c r="F61" s="62"/>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58"/>
    </row>
    <row r="62" spans="1:41" x14ac:dyDescent="0.35">
      <c r="A62" s="59"/>
      <c r="B62" s="58"/>
      <c r="C62" s="58"/>
      <c r="D62" s="58"/>
      <c r="E62" s="65"/>
      <c r="F62" s="62"/>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58"/>
    </row>
    <row r="63" spans="1:41" x14ac:dyDescent="0.35">
      <c r="A63" s="59"/>
      <c r="B63" s="58"/>
      <c r="C63" s="58"/>
      <c r="D63" s="58"/>
      <c r="E63" s="65"/>
      <c r="F63" s="62"/>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58"/>
    </row>
    <row r="64" spans="1:41" x14ac:dyDescent="0.35">
      <c r="A64" s="59"/>
      <c r="B64" s="58"/>
      <c r="C64" s="58"/>
      <c r="D64" s="58"/>
      <c r="E64" s="65"/>
      <c r="F64" s="62"/>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58"/>
    </row>
    <row r="65" spans="1:41" x14ac:dyDescent="0.35">
      <c r="A65" s="59"/>
      <c r="B65" s="58"/>
      <c r="C65" s="58"/>
      <c r="D65" s="58"/>
      <c r="E65" s="65"/>
      <c r="F65" s="62"/>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58"/>
    </row>
    <row r="66" spans="1:41" x14ac:dyDescent="0.35">
      <c r="A66" s="59"/>
      <c r="B66" s="58"/>
      <c r="C66" s="58"/>
      <c r="D66" s="58"/>
      <c r="E66" s="61"/>
      <c r="F66" s="62"/>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59"/>
    </row>
    <row r="67" spans="1:41" x14ac:dyDescent="0.35">
      <c r="A67" s="59"/>
      <c r="B67" s="59"/>
      <c r="C67" s="59"/>
      <c r="D67" s="59"/>
      <c r="E67" s="59"/>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59"/>
    </row>
    <row r="68" spans="1:41" x14ac:dyDescent="0.35">
      <c r="A68" s="59"/>
      <c r="B68" s="59"/>
      <c r="C68" s="59"/>
      <c r="D68" s="59"/>
      <c r="E68" s="59"/>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59"/>
    </row>
    <row r="69" spans="1:41" x14ac:dyDescent="0.35">
      <c r="A69" s="59"/>
      <c r="B69" s="59"/>
      <c r="C69" s="59"/>
      <c r="D69" s="59"/>
      <c r="E69" s="59"/>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9"/>
    </row>
    <row r="70" spans="1:41" x14ac:dyDescent="0.35">
      <c r="A70" s="59"/>
      <c r="B70" s="59"/>
      <c r="C70" s="59"/>
      <c r="D70" s="59"/>
      <c r="E70" s="59"/>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59"/>
    </row>
    <row r="71" spans="1:41" x14ac:dyDescent="0.35">
      <c r="A71" s="63"/>
      <c r="B71" s="63"/>
      <c r="C71" s="63"/>
      <c r="D71" s="63"/>
      <c r="E71" s="63"/>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3"/>
    </row>
    <row r="72" spans="1:41" s="40" customFormat="1" x14ac:dyDescent="0.35">
      <c r="A72" s="48"/>
      <c r="B72" s="48"/>
      <c r="C72" s="48"/>
      <c r="D72" s="48" t="s">
        <v>64</v>
      </c>
      <c r="E72" s="48"/>
      <c r="F72" s="49"/>
      <c r="G72" s="69">
        <f>SUM(G57:G71)</f>
        <v>0</v>
      </c>
      <c r="H72" s="69">
        <f>SUM(H57:H71)</f>
        <v>0</v>
      </c>
      <c r="I72" s="69">
        <f t="shared" ref="I72:X72" si="9">SUM(I57:I71)</f>
        <v>0</v>
      </c>
      <c r="J72" s="69">
        <f t="shared" si="9"/>
        <v>0</v>
      </c>
      <c r="K72" s="69">
        <f t="shared" si="9"/>
        <v>0</v>
      </c>
      <c r="L72" s="69">
        <f t="shared" si="9"/>
        <v>0</v>
      </c>
      <c r="M72" s="69">
        <f t="shared" si="9"/>
        <v>0</v>
      </c>
      <c r="N72" s="69">
        <f t="shared" si="9"/>
        <v>0</v>
      </c>
      <c r="O72" s="69">
        <f t="shared" si="9"/>
        <v>0</v>
      </c>
      <c r="P72" s="69">
        <f t="shared" si="9"/>
        <v>0</v>
      </c>
      <c r="Q72" s="69">
        <f t="shared" si="9"/>
        <v>0</v>
      </c>
      <c r="R72" s="69">
        <f t="shared" si="9"/>
        <v>0</v>
      </c>
      <c r="S72" s="69">
        <f t="shared" si="9"/>
        <v>0</v>
      </c>
      <c r="T72" s="69">
        <f t="shared" si="9"/>
        <v>0</v>
      </c>
      <c r="U72" s="69">
        <f t="shared" si="9"/>
        <v>0</v>
      </c>
      <c r="V72" s="69">
        <f t="shared" si="9"/>
        <v>0</v>
      </c>
      <c r="W72" s="69">
        <f t="shared" si="9"/>
        <v>0</v>
      </c>
      <c r="X72" s="69">
        <f t="shared" si="9"/>
        <v>0</v>
      </c>
      <c r="Y72" s="55">
        <f>SUM(Y57:Y71)</f>
        <v>0</v>
      </c>
      <c r="Z72" s="55">
        <f t="shared" ref="Z72:AA72" si="10">SUM(Z57:Z71)</f>
        <v>0</v>
      </c>
      <c r="AA72" s="55">
        <f t="shared" si="10"/>
        <v>0</v>
      </c>
      <c r="AB72" s="55">
        <f t="shared" ref="AB72:AK72" si="11">SUM(AB57:AB71)</f>
        <v>0</v>
      </c>
      <c r="AC72" s="51">
        <f>SUM(AC57:AC71)</f>
        <v>0</v>
      </c>
      <c r="AD72" s="51">
        <f>SUM(AD57:AD71)</f>
        <v>0</v>
      </c>
      <c r="AE72" s="51">
        <f>SUM(AE57:AE71)</f>
        <v>0</v>
      </c>
      <c r="AF72" s="51">
        <f>SUM(AF57:AF71)</f>
        <v>0</v>
      </c>
      <c r="AG72" s="52">
        <f t="shared" si="11"/>
        <v>0</v>
      </c>
      <c r="AH72" s="52">
        <f t="shared" si="11"/>
        <v>0</v>
      </c>
      <c r="AI72" s="52">
        <f t="shared" si="11"/>
        <v>0</v>
      </c>
      <c r="AJ72" s="52">
        <f t="shared" si="11"/>
        <v>0</v>
      </c>
      <c r="AK72" s="56">
        <f t="shared" si="11"/>
        <v>0</v>
      </c>
      <c r="AL72" s="56">
        <f t="shared" ref="AL72:AN72" si="12">SUM(AL57:AL71)</f>
        <v>0</v>
      </c>
      <c r="AM72" s="56">
        <f t="shared" si="12"/>
        <v>0</v>
      </c>
      <c r="AN72" s="56">
        <f t="shared" si="12"/>
        <v>0</v>
      </c>
      <c r="AO72" s="48"/>
    </row>
    <row r="73" spans="1:41" s="40" customFormat="1" x14ac:dyDescent="0.35">
      <c r="A73" s="41"/>
      <c r="B73" s="41"/>
      <c r="C73" s="41"/>
      <c r="D73" s="41"/>
      <c r="E73" s="41"/>
      <c r="F73" s="45" t="s">
        <v>60</v>
      </c>
      <c r="G73" s="68">
        <f>G72+I72+K72+M72+O72+Q72+S72+U72+W72</f>
        <v>0</v>
      </c>
      <c r="H73" s="68">
        <f>H72+J72+L72+N72+P72+R72+T72+V72+X72</f>
        <v>0</v>
      </c>
      <c r="I73" s="68">
        <f>H73-G73</f>
        <v>0</v>
      </c>
      <c r="J73" s="68"/>
      <c r="K73" s="68"/>
      <c r="L73" s="68"/>
      <c r="M73" s="68"/>
      <c r="N73" s="68"/>
      <c r="O73" s="68"/>
      <c r="P73" s="68"/>
      <c r="Q73" s="68"/>
      <c r="R73" s="68"/>
      <c r="S73" s="68"/>
      <c r="T73" s="68"/>
      <c r="U73" s="68"/>
      <c r="V73" s="68"/>
      <c r="W73" s="68"/>
      <c r="X73" s="68"/>
      <c r="Y73" s="38">
        <f>Y72+AA72</f>
        <v>0</v>
      </c>
      <c r="Z73" s="38">
        <f>Z72+AB72</f>
        <v>0</v>
      </c>
      <c r="AA73" s="38">
        <f>Z73-Y73</f>
        <v>0</v>
      </c>
      <c r="AB73" s="38"/>
      <c r="AC73" s="34"/>
      <c r="AD73" s="34"/>
      <c r="AE73" s="34"/>
      <c r="AF73" s="34"/>
      <c r="AG73" s="36">
        <f>AG72+AI72</f>
        <v>0</v>
      </c>
      <c r="AH73" s="36">
        <f>AH72+AJ72</f>
        <v>0</v>
      </c>
      <c r="AI73" s="36">
        <f>AH73-AG73</f>
        <v>0</v>
      </c>
      <c r="AJ73" s="36"/>
      <c r="AK73" s="39">
        <f>AL72-AK72</f>
        <v>0</v>
      </c>
      <c r="AL73" s="39"/>
      <c r="AM73" s="39">
        <f>AN72-AM72</f>
        <v>0</v>
      </c>
      <c r="AN73" s="39"/>
      <c r="AO73" s="41" t="s">
        <v>61</v>
      </c>
    </row>
    <row r="74" spans="1:41" x14ac:dyDescent="0.35">
      <c r="A74" s="47"/>
      <c r="B74" s="47"/>
      <c r="C74" s="2"/>
      <c r="D74" s="2"/>
      <c r="E74" s="2"/>
      <c r="F74" s="43"/>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s="27" customFormat="1" x14ac:dyDescent="0.35">
      <c r="A75" s="57"/>
      <c r="B75" s="57"/>
      <c r="C75" s="4"/>
      <c r="D75" s="4" t="s">
        <v>65</v>
      </c>
      <c r="E75" s="4"/>
      <c r="F75" s="46" t="s">
        <v>66</v>
      </c>
      <c r="G75" s="4">
        <f>G73+G56+G39+G22</f>
        <v>0</v>
      </c>
      <c r="H75" s="4">
        <f>H73+H56+H39+H22</f>
        <v>0</v>
      </c>
      <c r="I75" s="4">
        <f>H75-G75</f>
        <v>0</v>
      </c>
      <c r="J75" s="4"/>
      <c r="K75" s="4"/>
      <c r="L75" s="4"/>
      <c r="M75" s="4"/>
      <c r="N75" s="4"/>
      <c r="O75" s="4"/>
      <c r="P75" s="4"/>
      <c r="Q75" s="4"/>
      <c r="R75" s="4"/>
      <c r="S75" s="4"/>
      <c r="T75" s="4"/>
      <c r="U75" s="4"/>
      <c r="V75" s="4"/>
      <c r="W75" s="4"/>
      <c r="X75" s="4"/>
      <c r="Y75" s="4">
        <f>Y73+Y56+Y39+Y22</f>
        <v>0</v>
      </c>
      <c r="Z75" s="4">
        <f>Z73+Z56+Z39+Z22</f>
        <v>0</v>
      </c>
      <c r="AA75" s="4">
        <f>Z75-Y75</f>
        <v>0</v>
      </c>
      <c r="AB75" s="4"/>
      <c r="AC75" s="4"/>
      <c r="AD75" s="4"/>
      <c r="AE75" s="4"/>
      <c r="AF75" s="4"/>
      <c r="AG75" s="4">
        <f>AG56+AG39+AG22+AG73</f>
        <v>0</v>
      </c>
      <c r="AH75" s="4">
        <f>AH73+AH56+AH39+AH22</f>
        <v>0</v>
      </c>
      <c r="AI75" s="4">
        <f>AH75-AG75</f>
        <v>0</v>
      </c>
      <c r="AJ75" s="4"/>
      <c r="AK75" s="4">
        <f>AK73+AK56+AK39+AK22</f>
        <v>0</v>
      </c>
      <c r="AL75" s="4"/>
      <c r="AM75" s="4">
        <f>AM73+AM56+AM39+AM22</f>
        <v>0</v>
      </c>
      <c r="AN75" s="4"/>
      <c r="AO75" s="41" t="s">
        <v>61</v>
      </c>
    </row>
  </sheetData>
  <mergeCells count="30">
    <mergeCell ref="A1:E1"/>
    <mergeCell ref="A3:A4"/>
    <mergeCell ref="B3:B4"/>
    <mergeCell ref="C3:C4"/>
    <mergeCell ref="D3:D4"/>
    <mergeCell ref="E3:E4"/>
    <mergeCell ref="F3:F4"/>
    <mergeCell ref="G3:H3"/>
    <mergeCell ref="Y3:Z3"/>
    <mergeCell ref="U3:V3"/>
    <mergeCell ref="W3:X3"/>
    <mergeCell ref="AO3:AO4"/>
    <mergeCell ref="I3:J3"/>
    <mergeCell ref="K3:L3"/>
    <mergeCell ref="M3:N3"/>
    <mergeCell ref="O3:P3"/>
    <mergeCell ref="Q3:R3"/>
    <mergeCell ref="S3:T3"/>
    <mergeCell ref="AI3:AJ3"/>
    <mergeCell ref="AC3:AD3"/>
    <mergeCell ref="AE3:AF3"/>
    <mergeCell ref="AG3:AH3"/>
    <mergeCell ref="AA3:AB3"/>
    <mergeCell ref="AK3:AL3"/>
    <mergeCell ref="AM3:AN3"/>
    <mergeCell ref="G2:X2"/>
    <mergeCell ref="Y2:AB2"/>
    <mergeCell ref="AG2:AJ2"/>
    <mergeCell ref="AK2:AN2"/>
    <mergeCell ref="AC2:A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EB3BA-1731-4EC6-A98A-29E9EBA0ED7E}">
  <dimension ref="A1:AO80"/>
  <sheetViews>
    <sheetView tabSelected="1" topLeftCell="A25" zoomScale="80" zoomScaleNormal="80" workbookViewId="0">
      <selection activeCell="K14" sqref="K14"/>
    </sheetView>
  </sheetViews>
  <sheetFormatPr defaultRowHeight="14.5" x14ac:dyDescent="0.35"/>
  <cols>
    <col min="1" max="1" width="10.26953125" customWidth="1"/>
    <col min="2" max="2" width="17.08984375" customWidth="1"/>
    <col min="3" max="3" width="18.54296875" customWidth="1"/>
    <col min="4" max="4" width="27.1796875" customWidth="1"/>
    <col min="5" max="5" width="21" bestFit="1" customWidth="1"/>
    <col min="6" max="6" width="33" customWidth="1"/>
    <col min="41" max="41" width="17.453125" customWidth="1"/>
  </cols>
  <sheetData>
    <row r="1" spans="1:41" ht="18.5" x14ac:dyDescent="0.45">
      <c r="A1" s="86" t="s">
        <v>0</v>
      </c>
      <c r="B1" s="86"/>
      <c r="C1" s="86"/>
      <c r="D1" s="86"/>
      <c r="E1" s="86"/>
      <c r="F1" s="42"/>
    </row>
    <row r="2" spans="1:41" x14ac:dyDescent="0.35">
      <c r="F2" s="42"/>
      <c r="G2" s="185" t="s">
        <v>1</v>
      </c>
      <c r="H2" s="185"/>
      <c r="I2" s="185"/>
      <c r="J2" s="185"/>
      <c r="K2" s="185"/>
      <c r="L2" s="185"/>
      <c r="M2" s="185"/>
      <c r="N2" s="185"/>
      <c r="O2" s="185"/>
      <c r="P2" s="185"/>
      <c r="Q2" s="185"/>
      <c r="R2" s="185"/>
      <c r="S2" s="185"/>
      <c r="T2" s="185"/>
      <c r="U2" s="185"/>
      <c r="V2" s="185"/>
      <c r="W2" s="185"/>
      <c r="X2" s="185"/>
      <c r="Y2" s="186" t="s">
        <v>2</v>
      </c>
      <c r="Z2" s="186"/>
      <c r="AA2" s="186"/>
      <c r="AB2" s="186"/>
      <c r="AC2" s="187" t="s">
        <v>3</v>
      </c>
      <c r="AD2" s="188"/>
      <c r="AE2" s="188"/>
      <c r="AF2" s="188"/>
      <c r="AG2" s="189" t="s">
        <v>4</v>
      </c>
      <c r="AH2" s="190"/>
      <c r="AI2" s="190"/>
      <c r="AJ2" s="191"/>
      <c r="AK2" s="192" t="s">
        <v>5</v>
      </c>
      <c r="AL2" s="193"/>
      <c r="AM2" s="193"/>
      <c r="AN2" s="194"/>
    </row>
    <row r="3" spans="1:41" ht="18.5" x14ac:dyDescent="0.45">
      <c r="A3" s="182" t="s">
        <v>6</v>
      </c>
      <c r="B3" s="182" t="s">
        <v>7</v>
      </c>
      <c r="C3" s="182" t="s">
        <v>8</v>
      </c>
      <c r="D3" s="182" t="s">
        <v>9</v>
      </c>
      <c r="E3" s="182" t="s">
        <v>10</v>
      </c>
      <c r="F3" s="183" t="s">
        <v>11</v>
      </c>
      <c r="G3" s="177" t="s">
        <v>12</v>
      </c>
      <c r="H3" s="178"/>
      <c r="I3" s="177" t="s">
        <v>13</v>
      </c>
      <c r="J3" s="178"/>
      <c r="K3" s="177" t="s">
        <v>14</v>
      </c>
      <c r="L3" s="178"/>
      <c r="M3" s="177" t="s">
        <v>15</v>
      </c>
      <c r="N3" s="178"/>
      <c r="O3" s="177" t="s">
        <v>16</v>
      </c>
      <c r="P3" s="178"/>
      <c r="Q3" s="177" t="s">
        <v>17</v>
      </c>
      <c r="R3" s="178"/>
      <c r="S3" s="177" t="s">
        <v>18</v>
      </c>
      <c r="T3" s="178"/>
      <c r="U3" s="177" t="s">
        <v>19</v>
      </c>
      <c r="V3" s="178"/>
      <c r="W3" s="177" t="s">
        <v>20</v>
      </c>
      <c r="X3" s="178"/>
      <c r="Y3" s="179" t="s">
        <v>21</v>
      </c>
      <c r="Z3" s="180"/>
      <c r="AA3" s="181" t="s">
        <v>22</v>
      </c>
      <c r="AB3" s="180"/>
      <c r="AC3" s="169" t="s">
        <v>23</v>
      </c>
      <c r="AD3" s="170"/>
      <c r="AE3" s="169" t="s">
        <v>24</v>
      </c>
      <c r="AF3" s="170"/>
      <c r="AG3" s="171" t="s">
        <v>25</v>
      </c>
      <c r="AH3" s="172"/>
      <c r="AI3" s="171" t="s">
        <v>26</v>
      </c>
      <c r="AJ3" s="172"/>
      <c r="AK3" s="173" t="s">
        <v>27</v>
      </c>
      <c r="AL3" s="174"/>
      <c r="AM3" s="173" t="s">
        <v>28</v>
      </c>
      <c r="AN3" s="174"/>
      <c r="AO3" s="175" t="s">
        <v>29</v>
      </c>
    </row>
    <row r="4" spans="1:41" ht="18.5" x14ac:dyDescent="0.45">
      <c r="A4" s="182"/>
      <c r="B4" s="182"/>
      <c r="C4" s="182"/>
      <c r="D4" s="182"/>
      <c r="E4" s="182"/>
      <c r="F4" s="183"/>
      <c r="G4" s="66" t="s">
        <v>30</v>
      </c>
      <c r="H4" s="66" t="s">
        <v>31</v>
      </c>
      <c r="I4" s="66" t="s">
        <v>30</v>
      </c>
      <c r="J4" s="66" t="s">
        <v>31</v>
      </c>
      <c r="K4" s="66" t="s">
        <v>30</v>
      </c>
      <c r="L4" s="66" t="s">
        <v>31</v>
      </c>
      <c r="M4" s="66" t="s">
        <v>32</v>
      </c>
      <c r="N4" s="66" t="s">
        <v>31</v>
      </c>
      <c r="O4" s="66" t="s">
        <v>30</v>
      </c>
      <c r="P4" s="66" t="s">
        <v>31</v>
      </c>
      <c r="Q4" s="66" t="s">
        <v>30</v>
      </c>
      <c r="R4" s="66" t="s">
        <v>31</v>
      </c>
      <c r="S4" s="66" t="s">
        <v>30</v>
      </c>
      <c r="T4" s="66" t="s">
        <v>31</v>
      </c>
      <c r="U4" s="66" t="s">
        <v>30</v>
      </c>
      <c r="V4" s="66" t="s">
        <v>31</v>
      </c>
      <c r="W4" s="66" t="s">
        <v>30</v>
      </c>
      <c r="X4" s="66" t="s">
        <v>31</v>
      </c>
      <c r="Y4" s="23" t="s">
        <v>30</v>
      </c>
      <c r="Z4" s="23" t="s">
        <v>31</v>
      </c>
      <c r="AA4" s="23" t="s">
        <v>32</v>
      </c>
      <c r="AB4" s="23" t="s">
        <v>31</v>
      </c>
      <c r="AC4" s="11" t="s">
        <v>32</v>
      </c>
      <c r="AD4" s="11" t="s">
        <v>31</v>
      </c>
      <c r="AE4" s="11" t="s">
        <v>30</v>
      </c>
      <c r="AF4" s="11" t="s">
        <v>31</v>
      </c>
      <c r="AG4" s="17" t="s">
        <v>30</v>
      </c>
      <c r="AH4" s="17" t="s">
        <v>31</v>
      </c>
      <c r="AI4" s="17" t="s">
        <v>30</v>
      </c>
      <c r="AJ4" s="17" t="s">
        <v>31</v>
      </c>
      <c r="AK4" s="26" t="s">
        <v>30</v>
      </c>
      <c r="AL4" s="26" t="s">
        <v>31</v>
      </c>
      <c r="AM4" s="26" t="s">
        <v>30</v>
      </c>
      <c r="AN4" s="26" t="s">
        <v>31</v>
      </c>
      <c r="AO4" s="176"/>
    </row>
    <row r="5" spans="1:41" x14ac:dyDescent="0.35">
      <c r="A5" s="2">
        <v>1</v>
      </c>
      <c r="B5" s="70"/>
      <c r="C5" s="70"/>
      <c r="D5" s="70"/>
      <c r="E5" s="70"/>
      <c r="F5" s="43"/>
      <c r="G5" s="67"/>
      <c r="H5" s="67"/>
      <c r="I5" s="67"/>
      <c r="J5" s="67"/>
      <c r="K5" s="67"/>
      <c r="L5" s="67"/>
      <c r="M5" s="67"/>
      <c r="N5" s="67"/>
      <c r="O5" s="67"/>
      <c r="P5" s="67"/>
      <c r="Q5" s="67"/>
      <c r="R5" s="67"/>
      <c r="S5" s="67"/>
      <c r="T5" s="67"/>
      <c r="U5" s="67"/>
      <c r="V5" s="67"/>
      <c r="W5" s="67"/>
      <c r="X5" s="67"/>
      <c r="Y5" s="22"/>
      <c r="Z5" s="22"/>
      <c r="AA5" s="22"/>
      <c r="AB5" s="22"/>
      <c r="AC5" s="10"/>
      <c r="AD5" s="10"/>
      <c r="AE5" s="10"/>
      <c r="AF5" s="10"/>
      <c r="AG5" s="16"/>
      <c r="AH5" s="16"/>
      <c r="AI5" s="16"/>
      <c r="AJ5" s="16"/>
      <c r="AK5" s="25"/>
      <c r="AL5" s="25"/>
      <c r="AM5" s="25"/>
      <c r="AN5" s="25"/>
      <c r="AO5" s="2"/>
    </row>
    <row r="6" spans="1:41" ht="30" x14ac:dyDescent="0.45">
      <c r="A6" s="87"/>
      <c r="B6" s="87" t="s">
        <v>33</v>
      </c>
      <c r="C6" s="88" t="s">
        <v>34</v>
      </c>
      <c r="D6" s="88" t="s">
        <v>35</v>
      </c>
      <c r="E6" s="90">
        <v>45762</v>
      </c>
      <c r="F6" s="42"/>
      <c r="G6">
        <v>0</v>
      </c>
      <c r="H6">
        <v>0</v>
      </c>
      <c r="I6">
        <v>0</v>
      </c>
      <c r="J6">
        <v>0</v>
      </c>
      <c r="K6">
        <v>0</v>
      </c>
      <c r="L6">
        <v>0</v>
      </c>
      <c r="M6">
        <v>0</v>
      </c>
      <c r="N6">
        <v>0</v>
      </c>
      <c r="O6">
        <v>0</v>
      </c>
      <c r="P6">
        <v>0</v>
      </c>
      <c r="Q6">
        <v>0</v>
      </c>
      <c r="R6">
        <v>0</v>
      </c>
      <c r="S6">
        <v>0</v>
      </c>
      <c r="T6">
        <v>0</v>
      </c>
      <c r="U6">
        <v>0</v>
      </c>
      <c r="V6">
        <v>0</v>
      </c>
      <c r="W6">
        <v>0</v>
      </c>
      <c r="X6">
        <v>0</v>
      </c>
      <c r="Y6">
        <v>0</v>
      </c>
      <c r="Z6">
        <v>1414</v>
      </c>
      <c r="AA6">
        <v>0</v>
      </c>
      <c r="AB6">
        <v>0</v>
      </c>
      <c r="AC6">
        <v>0</v>
      </c>
      <c r="AD6">
        <v>0</v>
      </c>
      <c r="AE6">
        <v>0</v>
      </c>
      <c r="AF6">
        <v>0</v>
      </c>
      <c r="AG6">
        <v>0</v>
      </c>
      <c r="AH6">
        <v>0</v>
      </c>
      <c r="AI6">
        <v>0</v>
      </c>
      <c r="AJ6">
        <v>0</v>
      </c>
      <c r="AK6">
        <v>0</v>
      </c>
      <c r="AL6">
        <v>0</v>
      </c>
      <c r="AM6">
        <v>0</v>
      </c>
      <c r="AN6">
        <v>0</v>
      </c>
    </row>
    <row r="7" spans="1:41" ht="16.5" x14ac:dyDescent="0.45">
      <c r="B7" s="87" t="s">
        <v>36</v>
      </c>
      <c r="C7" s="88" t="s">
        <v>37</v>
      </c>
      <c r="D7" s="89" t="s">
        <v>38</v>
      </c>
      <c r="E7" s="90">
        <v>45761</v>
      </c>
      <c r="F7" s="42"/>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92</v>
      </c>
      <c r="AK7">
        <v>0</v>
      </c>
      <c r="AL7">
        <v>0</v>
      </c>
      <c r="AM7">
        <v>0</v>
      </c>
      <c r="AN7">
        <v>0</v>
      </c>
    </row>
    <row r="8" spans="1:41" ht="15.5" x14ac:dyDescent="0.45">
      <c r="B8" s="89" t="s">
        <v>39</v>
      </c>
      <c r="C8" s="88" t="s">
        <v>40</v>
      </c>
      <c r="D8" s="89" t="s">
        <v>41</v>
      </c>
      <c r="E8" s="90">
        <v>45754</v>
      </c>
      <c r="F8" s="42"/>
      <c r="G8">
        <v>0</v>
      </c>
      <c r="H8">
        <v>0</v>
      </c>
      <c r="I8">
        <v>0</v>
      </c>
      <c r="J8">
        <v>137</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row>
    <row r="9" spans="1:41" ht="15.5" x14ac:dyDescent="0.45">
      <c r="B9" s="89" t="s">
        <v>42</v>
      </c>
      <c r="C9" s="88" t="s">
        <v>43</v>
      </c>
      <c r="D9" s="88" t="s">
        <v>44</v>
      </c>
      <c r="E9" s="90">
        <v>45754</v>
      </c>
      <c r="F9" s="42"/>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115</v>
      </c>
      <c r="AK9">
        <v>0</v>
      </c>
      <c r="AL9">
        <v>0</v>
      </c>
      <c r="AM9">
        <v>0</v>
      </c>
      <c r="AN9">
        <v>0</v>
      </c>
    </row>
    <row r="10" spans="1:41" ht="30" x14ac:dyDescent="0.45">
      <c r="B10" s="89" t="s">
        <v>45</v>
      </c>
      <c r="C10" s="89" t="s">
        <v>37</v>
      </c>
      <c r="D10" s="88" t="s">
        <v>46</v>
      </c>
      <c r="E10" s="90">
        <v>45763</v>
      </c>
      <c r="F10" s="42"/>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-1621</v>
      </c>
      <c r="AD10">
        <v>0</v>
      </c>
      <c r="AE10">
        <v>0</v>
      </c>
      <c r="AF10">
        <v>0</v>
      </c>
      <c r="AG10">
        <v>0</v>
      </c>
      <c r="AH10">
        <v>0</v>
      </c>
      <c r="AI10">
        <v>0</v>
      </c>
      <c r="AJ10">
        <v>0</v>
      </c>
      <c r="AK10">
        <v>0</v>
      </c>
      <c r="AL10">
        <v>0</v>
      </c>
      <c r="AM10">
        <v>0</v>
      </c>
      <c r="AN10">
        <v>0</v>
      </c>
    </row>
    <row r="11" spans="1:41" x14ac:dyDescent="0.35">
      <c r="B11" s="42" t="s">
        <v>47</v>
      </c>
      <c r="C11" s="88" t="s">
        <v>48</v>
      </c>
      <c r="D11" s="89" t="s">
        <v>49</v>
      </c>
      <c r="E11" s="104">
        <v>45772</v>
      </c>
      <c r="F11" s="42"/>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264</v>
      </c>
      <c r="AK11">
        <v>0</v>
      </c>
      <c r="AL11">
        <v>0</v>
      </c>
      <c r="AM11">
        <v>0</v>
      </c>
      <c r="AN11">
        <v>0</v>
      </c>
    </row>
    <row r="12" spans="1:41" ht="30" x14ac:dyDescent="0.45">
      <c r="B12" s="89" t="s">
        <v>50</v>
      </c>
      <c r="C12" s="88" t="s">
        <v>51</v>
      </c>
      <c r="D12" s="88" t="s">
        <v>52</v>
      </c>
      <c r="E12" s="90">
        <v>45786</v>
      </c>
      <c r="F12" s="42"/>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-7</v>
      </c>
      <c r="AF12">
        <v>0</v>
      </c>
      <c r="AG12">
        <v>0</v>
      </c>
      <c r="AH12">
        <v>0</v>
      </c>
      <c r="AI12">
        <v>0</v>
      </c>
      <c r="AJ12">
        <v>0</v>
      </c>
      <c r="AK12">
        <v>0</v>
      </c>
      <c r="AL12">
        <v>0</v>
      </c>
      <c r="AM12">
        <v>0</v>
      </c>
      <c r="AN12">
        <v>0</v>
      </c>
    </row>
    <row r="13" spans="1:41" ht="44.5" x14ac:dyDescent="0.45">
      <c r="B13" s="89" t="s">
        <v>53</v>
      </c>
      <c r="C13" s="88" t="s">
        <v>54</v>
      </c>
      <c r="D13" s="88" t="s">
        <v>55</v>
      </c>
      <c r="E13" s="90">
        <v>45797</v>
      </c>
      <c r="F13" s="42"/>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29</v>
      </c>
      <c r="AC13">
        <v>0</v>
      </c>
      <c r="AD13">
        <v>0</v>
      </c>
      <c r="AE13">
        <v>0</v>
      </c>
      <c r="AF13">
        <v>0</v>
      </c>
      <c r="AG13">
        <v>0</v>
      </c>
      <c r="AH13">
        <v>0</v>
      </c>
      <c r="AI13">
        <v>0</v>
      </c>
      <c r="AJ13">
        <v>0</v>
      </c>
      <c r="AK13">
        <v>0</v>
      </c>
      <c r="AL13">
        <v>0</v>
      </c>
      <c r="AM13">
        <v>0</v>
      </c>
      <c r="AN13">
        <v>0</v>
      </c>
    </row>
    <row r="14" spans="1:41" ht="15.5" x14ac:dyDescent="0.45">
      <c r="B14" s="89" t="s">
        <v>56</v>
      </c>
      <c r="C14" s="89" t="s">
        <v>57</v>
      </c>
      <c r="D14" s="89" t="s">
        <v>58</v>
      </c>
      <c r="E14" s="90">
        <v>45805</v>
      </c>
      <c r="F14" s="42"/>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66</v>
      </c>
      <c r="AK14">
        <v>0</v>
      </c>
      <c r="AL14">
        <v>0</v>
      </c>
      <c r="AM14">
        <v>0</v>
      </c>
      <c r="AN14">
        <v>0</v>
      </c>
    </row>
    <row r="15" spans="1:41" ht="15.5" x14ac:dyDescent="0.45">
      <c r="B15" t="s">
        <v>1231</v>
      </c>
      <c r="C15" s="42" t="s">
        <v>334</v>
      </c>
      <c r="D15" s="42" t="s">
        <v>1232</v>
      </c>
      <c r="E15" s="90">
        <v>45812</v>
      </c>
      <c r="F15" s="42"/>
      <c r="G15">
        <v>0</v>
      </c>
      <c r="H15">
        <v>0</v>
      </c>
      <c r="I15">
        <v>0</v>
      </c>
      <c r="J15">
        <v>0</v>
      </c>
      <c r="K15">
        <v>0</v>
      </c>
      <c r="L15">
        <v>127</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row>
    <row r="16" spans="1:41" ht="15.5" x14ac:dyDescent="0.45">
      <c r="B16" t="s">
        <v>1233</v>
      </c>
      <c r="C16" t="s">
        <v>1234</v>
      </c>
      <c r="D16" t="s">
        <v>1235</v>
      </c>
      <c r="E16" s="90">
        <v>45813</v>
      </c>
      <c r="F16" s="42"/>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155</v>
      </c>
      <c r="AK16">
        <v>0</v>
      </c>
      <c r="AL16">
        <v>0</v>
      </c>
      <c r="AM16">
        <v>0</v>
      </c>
      <c r="AN16">
        <v>0</v>
      </c>
    </row>
    <row r="17" spans="1:41" ht="15.5" x14ac:dyDescent="0.45">
      <c r="B17" t="s">
        <v>1236</v>
      </c>
      <c r="C17" s="42" t="s">
        <v>40</v>
      </c>
      <c r="D17" s="42" t="s">
        <v>1237</v>
      </c>
      <c r="E17" s="90">
        <v>45810</v>
      </c>
      <c r="F17" s="42"/>
      <c r="G17">
        <v>0</v>
      </c>
      <c r="H17">
        <v>0</v>
      </c>
      <c r="I17">
        <v>0</v>
      </c>
      <c r="J17">
        <v>0</v>
      </c>
      <c r="K17">
        <v>0</v>
      </c>
      <c r="L17">
        <v>0</v>
      </c>
      <c r="M17">
        <v>0</v>
      </c>
      <c r="N17">
        <v>0</v>
      </c>
      <c r="O17">
        <v>0</v>
      </c>
      <c r="P17">
        <v>0</v>
      </c>
      <c r="Q17">
        <v>0</v>
      </c>
      <c r="R17">
        <v>237</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row>
    <row r="18" spans="1:41" ht="30" x14ac:dyDescent="0.45">
      <c r="B18" t="s">
        <v>1238</v>
      </c>
      <c r="C18" t="s">
        <v>51</v>
      </c>
      <c r="D18" s="42" t="s">
        <v>52</v>
      </c>
      <c r="E18" s="90">
        <v>45820</v>
      </c>
      <c r="F18" s="42"/>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199</v>
      </c>
      <c r="AE18">
        <v>0</v>
      </c>
      <c r="AF18">
        <v>0</v>
      </c>
      <c r="AG18">
        <v>0</v>
      </c>
      <c r="AH18">
        <v>0</v>
      </c>
      <c r="AI18">
        <v>0</v>
      </c>
      <c r="AJ18">
        <v>0</v>
      </c>
      <c r="AK18">
        <v>0</v>
      </c>
      <c r="AL18">
        <v>0</v>
      </c>
      <c r="AM18">
        <v>0</v>
      </c>
      <c r="AN18">
        <v>0</v>
      </c>
    </row>
    <row r="19" spans="1:41" ht="30" x14ac:dyDescent="0.45">
      <c r="B19" t="s">
        <v>1239</v>
      </c>
      <c r="C19" s="42" t="s">
        <v>40</v>
      </c>
      <c r="D19" s="42" t="s">
        <v>1240</v>
      </c>
      <c r="E19" s="90">
        <v>45821</v>
      </c>
      <c r="F19" s="42"/>
      <c r="G19">
        <v>0</v>
      </c>
      <c r="H19">
        <v>0</v>
      </c>
      <c r="I19">
        <v>0</v>
      </c>
      <c r="J19">
        <v>0</v>
      </c>
      <c r="K19">
        <v>0</v>
      </c>
      <c r="L19">
        <v>0</v>
      </c>
      <c r="M19">
        <v>0</v>
      </c>
      <c r="N19">
        <v>0</v>
      </c>
      <c r="O19">
        <v>0</v>
      </c>
      <c r="P19">
        <v>0</v>
      </c>
      <c r="Q19">
        <v>0</v>
      </c>
      <c r="R19">
        <v>0</v>
      </c>
      <c r="S19">
        <v>0</v>
      </c>
      <c r="T19">
        <v>0</v>
      </c>
      <c r="U19">
        <v>0</v>
      </c>
      <c r="V19">
        <v>0</v>
      </c>
      <c r="W19">
        <v>-2230</v>
      </c>
      <c r="X19">
        <v>0</v>
      </c>
      <c r="Y19">
        <v>0</v>
      </c>
      <c r="Z19">
        <v>2230</v>
      </c>
      <c r="AA19">
        <v>0</v>
      </c>
      <c r="AB19">
        <v>0</v>
      </c>
      <c r="AC19">
        <v>0</v>
      </c>
      <c r="AD19">
        <v>0</v>
      </c>
      <c r="AE19">
        <v>0</v>
      </c>
      <c r="AF19">
        <v>0</v>
      </c>
      <c r="AG19">
        <v>0</v>
      </c>
      <c r="AH19">
        <v>0</v>
      </c>
      <c r="AI19">
        <v>0</v>
      </c>
      <c r="AJ19">
        <v>0</v>
      </c>
      <c r="AK19">
        <v>0</v>
      </c>
      <c r="AL19">
        <v>0</v>
      </c>
      <c r="AM19">
        <v>0</v>
      </c>
      <c r="AN19">
        <v>0</v>
      </c>
    </row>
    <row r="20" spans="1:41" ht="30" x14ac:dyDescent="0.45">
      <c r="B20" t="s">
        <v>195</v>
      </c>
      <c r="C20" s="42" t="s">
        <v>196</v>
      </c>
      <c r="D20" s="42" t="s">
        <v>1298</v>
      </c>
      <c r="E20" s="90">
        <v>45793</v>
      </c>
      <c r="G20">
        <v>0</v>
      </c>
      <c r="H20">
        <v>0</v>
      </c>
      <c r="I20">
        <v>0</v>
      </c>
      <c r="J20">
        <v>0</v>
      </c>
      <c r="K20">
        <v>0</v>
      </c>
      <c r="L20">
        <v>0</v>
      </c>
      <c r="M20">
        <v>0</v>
      </c>
      <c r="N20">
        <v>0</v>
      </c>
      <c r="O20">
        <v>0</v>
      </c>
      <c r="P20">
        <v>0</v>
      </c>
      <c r="Q20">
        <v>0</v>
      </c>
      <c r="R20">
        <v>0</v>
      </c>
      <c r="S20">
        <v>0</v>
      </c>
      <c r="T20">
        <v>0</v>
      </c>
      <c r="U20">
        <v>0</v>
      </c>
      <c r="V20">
        <v>0</v>
      </c>
      <c r="W20">
        <v>0</v>
      </c>
      <c r="X20">
        <v>2383</v>
      </c>
      <c r="Y20">
        <v>0</v>
      </c>
      <c r="Z20">
        <v>0</v>
      </c>
      <c r="AA20">
        <v>0</v>
      </c>
      <c r="AB20">
        <v>0</v>
      </c>
      <c r="AC20">
        <v>0</v>
      </c>
      <c r="AD20">
        <v>2368</v>
      </c>
      <c r="AE20">
        <v>0</v>
      </c>
      <c r="AF20">
        <v>8647</v>
      </c>
      <c r="AG20">
        <v>0</v>
      </c>
      <c r="AH20">
        <v>0</v>
      </c>
      <c r="AI20">
        <v>0</v>
      </c>
      <c r="AJ20">
        <v>0</v>
      </c>
      <c r="AK20">
        <v>0</v>
      </c>
      <c r="AL20">
        <v>0</v>
      </c>
      <c r="AM20">
        <v>0</v>
      </c>
      <c r="AN20">
        <v>0</v>
      </c>
    </row>
    <row r="21" spans="1:41" ht="15.5" x14ac:dyDescent="0.45">
      <c r="B21" t="s">
        <v>1241</v>
      </c>
      <c r="C21" t="s">
        <v>1244</v>
      </c>
      <c r="D21" t="s">
        <v>1246</v>
      </c>
      <c r="E21" s="90">
        <v>45831</v>
      </c>
      <c r="F21" s="42"/>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86.5</v>
      </c>
      <c r="AK21">
        <v>0</v>
      </c>
      <c r="AL21">
        <v>0</v>
      </c>
      <c r="AM21">
        <v>0</v>
      </c>
      <c r="AN21">
        <v>0</v>
      </c>
    </row>
    <row r="22" spans="1:41" ht="15.5" x14ac:dyDescent="0.45">
      <c r="B22" t="s">
        <v>1242</v>
      </c>
      <c r="C22" t="s">
        <v>1243</v>
      </c>
      <c r="D22" t="s">
        <v>1245</v>
      </c>
      <c r="E22" s="90">
        <v>45834</v>
      </c>
      <c r="F22" s="42"/>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128</v>
      </c>
      <c r="AK22">
        <v>0</v>
      </c>
      <c r="AL22">
        <v>0</v>
      </c>
      <c r="AM22">
        <v>0</v>
      </c>
      <c r="AN22">
        <v>0</v>
      </c>
    </row>
    <row r="23" spans="1:41" x14ac:dyDescent="0.35">
      <c r="A23" s="41">
        <v>2</v>
      </c>
      <c r="B23" s="41"/>
      <c r="C23" s="41"/>
      <c r="D23" s="41" t="s">
        <v>59</v>
      </c>
      <c r="E23" s="41"/>
      <c r="F23" s="45"/>
      <c r="G23" s="68">
        <f t="shared" ref="G23:AN23" si="0">SUM(G6:G22)</f>
        <v>0</v>
      </c>
      <c r="H23" s="68">
        <f t="shared" si="0"/>
        <v>0</v>
      </c>
      <c r="I23" s="68">
        <f t="shared" si="0"/>
        <v>0</v>
      </c>
      <c r="J23" s="68">
        <f t="shared" si="0"/>
        <v>137</v>
      </c>
      <c r="K23" s="68">
        <f t="shared" si="0"/>
        <v>0</v>
      </c>
      <c r="L23" s="68">
        <f t="shared" si="0"/>
        <v>127</v>
      </c>
      <c r="M23" s="68">
        <f t="shared" si="0"/>
        <v>0</v>
      </c>
      <c r="N23" s="68">
        <f t="shared" si="0"/>
        <v>0</v>
      </c>
      <c r="O23" s="68">
        <f t="shared" si="0"/>
        <v>0</v>
      </c>
      <c r="P23" s="68">
        <f t="shared" si="0"/>
        <v>0</v>
      </c>
      <c r="Q23" s="68">
        <f t="shared" si="0"/>
        <v>0</v>
      </c>
      <c r="R23" s="68">
        <f t="shared" si="0"/>
        <v>237</v>
      </c>
      <c r="S23" s="68">
        <f t="shared" si="0"/>
        <v>0</v>
      </c>
      <c r="T23" s="68">
        <f t="shared" si="0"/>
        <v>0</v>
      </c>
      <c r="U23" s="68">
        <f t="shared" si="0"/>
        <v>0</v>
      </c>
      <c r="V23" s="68">
        <f t="shared" si="0"/>
        <v>0</v>
      </c>
      <c r="W23" s="68">
        <f t="shared" si="0"/>
        <v>-2230</v>
      </c>
      <c r="X23" s="68">
        <f t="shared" si="0"/>
        <v>2383</v>
      </c>
      <c r="Y23" s="38">
        <f t="shared" si="0"/>
        <v>0</v>
      </c>
      <c r="Z23" s="38">
        <f t="shared" si="0"/>
        <v>3644</v>
      </c>
      <c r="AA23" s="38">
        <f t="shared" si="0"/>
        <v>0</v>
      </c>
      <c r="AB23" s="38">
        <f t="shared" si="0"/>
        <v>29</v>
      </c>
      <c r="AC23" s="34">
        <f t="shared" si="0"/>
        <v>-1621</v>
      </c>
      <c r="AD23" s="34">
        <f t="shared" si="0"/>
        <v>2567</v>
      </c>
      <c r="AE23" s="34">
        <f t="shared" si="0"/>
        <v>-7</v>
      </c>
      <c r="AF23" s="34">
        <f t="shared" si="0"/>
        <v>8647</v>
      </c>
      <c r="AG23" s="36">
        <f t="shared" si="0"/>
        <v>0</v>
      </c>
      <c r="AH23" s="36">
        <f t="shared" si="0"/>
        <v>0</v>
      </c>
      <c r="AI23" s="36">
        <f t="shared" si="0"/>
        <v>0</v>
      </c>
      <c r="AJ23" s="36">
        <f t="shared" si="0"/>
        <v>906.5</v>
      </c>
      <c r="AK23" s="39">
        <f t="shared" si="0"/>
        <v>0</v>
      </c>
      <c r="AL23" s="39">
        <f t="shared" si="0"/>
        <v>0</v>
      </c>
      <c r="AM23" s="39">
        <f t="shared" si="0"/>
        <v>0</v>
      </c>
      <c r="AN23" s="39">
        <f t="shared" si="0"/>
        <v>0</v>
      </c>
      <c r="AO23" s="41"/>
    </row>
    <row r="24" spans="1:41" ht="15.5" x14ac:dyDescent="0.45">
      <c r="B24" t="s">
        <v>1247</v>
      </c>
      <c r="C24" s="42" t="s">
        <v>1248</v>
      </c>
      <c r="D24" t="s">
        <v>1249</v>
      </c>
      <c r="E24" s="90">
        <v>45841</v>
      </c>
      <c r="F24" s="42"/>
      <c r="G24">
        <v>-27</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row>
    <row r="25" spans="1:41" ht="16.5" x14ac:dyDescent="0.45">
      <c r="B25" s="74" t="s">
        <v>1250</v>
      </c>
      <c r="C25" s="42" t="s">
        <v>263</v>
      </c>
      <c r="D25" s="42" t="s">
        <v>395</v>
      </c>
      <c r="E25" s="90">
        <v>45901</v>
      </c>
      <c r="F25" s="42"/>
      <c r="G25">
        <v>0</v>
      </c>
      <c r="H25">
        <v>0</v>
      </c>
      <c r="I25">
        <v>0</v>
      </c>
      <c r="J25">
        <v>0</v>
      </c>
      <c r="K25">
        <v>0</v>
      </c>
      <c r="L25">
        <v>0</v>
      </c>
      <c r="M25">
        <v>0</v>
      </c>
      <c r="N25">
        <v>0</v>
      </c>
      <c r="O25">
        <v>0</v>
      </c>
      <c r="P25">
        <v>0</v>
      </c>
      <c r="Q25">
        <v>0</v>
      </c>
      <c r="R25">
        <v>0</v>
      </c>
      <c r="S25">
        <v>0</v>
      </c>
      <c r="T25">
        <v>0</v>
      </c>
      <c r="U25">
        <v>0</v>
      </c>
      <c r="V25">
        <v>0</v>
      </c>
      <c r="W25">
        <v>0</v>
      </c>
      <c r="X25">
        <v>5902.6</v>
      </c>
      <c r="Y25">
        <v>0</v>
      </c>
      <c r="Z25">
        <v>0</v>
      </c>
      <c r="AA25">
        <v>0</v>
      </c>
      <c r="AB25">
        <v>0</v>
      </c>
      <c r="AC25">
        <v>0</v>
      </c>
      <c r="AD25">
        <v>5902.6</v>
      </c>
      <c r="AE25">
        <v>0</v>
      </c>
      <c r="AF25">
        <v>5902.6</v>
      </c>
      <c r="AG25">
        <v>0</v>
      </c>
      <c r="AH25">
        <v>0</v>
      </c>
      <c r="AI25">
        <v>0</v>
      </c>
      <c r="AJ25">
        <v>0</v>
      </c>
      <c r="AK25">
        <v>0</v>
      </c>
      <c r="AL25">
        <v>0</v>
      </c>
      <c r="AM25">
        <v>0</v>
      </c>
      <c r="AN25">
        <v>0</v>
      </c>
    </row>
    <row r="26" spans="1:41" ht="16.5" x14ac:dyDescent="0.45">
      <c r="B26" s="81" t="s">
        <v>213</v>
      </c>
      <c r="C26" s="42" t="s">
        <v>79</v>
      </c>
      <c r="D26" s="42" t="s">
        <v>214</v>
      </c>
      <c r="E26" s="90">
        <v>45918</v>
      </c>
      <c r="F26" s="42"/>
      <c r="G26">
        <v>0</v>
      </c>
      <c r="H26">
        <v>0</v>
      </c>
      <c r="I26">
        <v>0</v>
      </c>
      <c r="J26">
        <v>0</v>
      </c>
      <c r="K26">
        <v>0</v>
      </c>
      <c r="L26">
        <v>0</v>
      </c>
      <c r="M26">
        <v>0</v>
      </c>
      <c r="N26">
        <v>0</v>
      </c>
      <c r="O26">
        <v>0</v>
      </c>
      <c r="P26">
        <v>0</v>
      </c>
      <c r="Q26">
        <v>0</v>
      </c>
      <c r="R26">
        <v>0</v>
      </c>
      <c r="S26">
        <v>0</v>
      </c>
      <c r="T26">
        <v>0</v>
      </c>
      <c r="U26">
        <v>0</v>
      </c>
      <c r="V26">
        <v>0</v>
      </c>
      <c r="W26">
        <v>0</v>
      </c>
      <c r="X26">
        <v>0</v>
      </c>
      <c r="Y26">
        <v>0</v>
      </c>
      <c r="Z26">
        <v>2387</v>
      </c>
      <c r="AA26">
        <v>0</v>
      </c>
      <c r="AB26">
        <v>0</v>
      </c>
      <c r="AC26">
        <v>0</v>
      </c>
      <c r="AD26">
        <v>0</v>
      </c>
      <c r="AE26">
        <v>0</v>
      </c>
      <c r="AF26">
        <v>0</v>
      </c>
      <c r="AG26">
        <v>0</v>
      </c>
      <c r="AH26">
        <v>0</v>
      </c>
      <c r="AI26">
        <v>0</v>
      </c>
      <c r="AJ26">
        <v>0</v>
      </c>
      <c r="AK26">
        <v>0</v>
      </c>
      <c r="AL26">
        <v>0</v>
      </c>
      <c r="AM26">
        <v>0</v>
      </c>
      <c r="AN26">
        <v>0</v>
      </c>
    </row>
    <row r="27" spans="1:41" ht="15.5" x14ac:dyDescent="0.45">
      <c r="B27" t="s">
        <v>1251</v>
      </c>
      <c r="C27" s="42" t="s">
        <v>82</v>
      </c>
      <c r="D27" s="42" t="s">
        <v>1266</v>
      </c>
      <c r="E27" s="90">
        <v>45923</v>
      </c>
      <c r="F27" s="42"/>
      <c r="G27">
        <v>0</v>
      </c>
      <c r="H27">
        <v>133</v>
      </c>
      <c r="I27">
        <v>0</v>
      </c>
      <c r="J27">
        <v>62</v>
      </c>
      <c r="K27">
        <v>0</v>
      </c>
      <c r="L27">
        <v>344</v>
      </c>
      <c r="M27">
        <v>0</v>
      </c>
      <c r="N27">
        <v>480</v>
      </c>
      <c r="O27">
        <v>0</v>
      </c>
      <c r="P27">
        <v>138</v>
      </c>
      <c r="Q27">
        <v>0</v>
      </c>
      <c r="R27">
        <v>0</v>
      </c>
      <c r="S27">
        <v>0</v>
      </c>
      <c r="T27">
        <v>4222</v>
      </c>
      <c r="U27">
        <v>0</v>
      </c>
      <c r="V27">
        <v>0</v>
      </c>
      <c r="W27">
        <v>0</v>
      </c>
      <c r="X27">
        <v>239</v>
      </c>
      <c r="Y27">
        <v>0</v>
      </c>
      <c r="Z27">
        <v>37</v>
      </c>
      <c r="AA27">
        <v>0</v>
      </c>
      <c r="AB27">
        <v>0</v>
      </c>
      <c r="AC27">
        <v>0</v>
      </c>
      <c r="AD27">
        <v>0</v>
      </c>
      <c r="AE27">
        <v>0</v>
      </c>
      <c r="AF27">
        <v>991</v>
      </c>
      <c r="AG27">
        <v>0</v>
      </c>
      <c r="AH27">
        <v>0</v>
      </c>
      <c r="AI27">
        <v>0</v>
      </c>
      <c r="AJ27">
        <v>0</v>
      </c>
      <c r="AK27">
        <v>0</v>
      </c>
      <c r="AL27">
        <v>0</v>
      </c>
      <c r="AM27">
        <v>0</v>
      </c>
      <c r="AN27">
        <v>95</v>
      </c>
    </row>
    <row r="28" spans="1:41" ht="30" x14ac:dyDescent="0.45">
      <c r="B28" t="s">
        <v>1252</v>
      </c>
      <c r="C28" s="42" t="s">
        <v>871</v>
      </c>
      <c r="D28" s="166" t="s">
        <v>1267</v>
      </c>
      <c r="E28" s="90">
        <v>45881</v>
      </c>
      <c r="F28" s="42"/>
      <c r="G28">
        <v>0</v>
      </c>
      <c r="H28">
        <v>578.20000000000005</v>
      </c>
      <c r="I28">
        <v>0</v>
      </c>
      <c r="J28">
        <v>0</v>
      </c>
      <c r="K28">
        <v>0</v>
      </c>
      <c r="L28">
        <v>0</v>
      </c>
      <c r="M28">
        <v>0</v>
      </c>
      <c r="N28">
        <v>0</v>
      </c>
      <c r="O28">
        <v>0</v>
      </c>
      <c r="P28">
        <v>0</v>
      </c>
      <c r="Q28">
        <v>0</v>
      </c>
      <c r="R28">
        <v>576</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row>
    <row r="29" spans="1:41" ht="15.5" x14ac:dyDescent="0.45">
      <c r="B29" t="s">
        <v>1253</v>
      </c>
      <c r="C29" t="s">
        <v>611</v>
      </c>
      <c r="D29" t="s">
        <v>1268</v>
      </c>
      <c r="E29" s="90">
        <v>45848</v>
      </c>
      <c r="F29" s="42"/>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120</v>
      </c>
      <c r="AK29">
        <v>0</v>
      </c>
      <c r="AL29">
        <v>0</v>
      </c>
      <c r="AM29">
        <v>0</v>
      </c>
      <c r="AN29">
        <v>0</v>
      </c>
    </row>
    <row r="30" spans="1:41" ht="30" customHeight="1" x14ac:dyDescent="0.45">
      <c r="B30" t="s">
        <v>1254</v>
      </c>
      <c r="C30" s="42" t="s">
        <v>1262</v>
      </c>
      <c r="D30" s="42" t="s">
        <v>1269</v>
      </c>
      <c r="E30" s="90">
        <v>45898</v>
      </c>
      <c r="F30" s="42"/>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40</v>
      </c>
      <c r="AE30">
        <v>0</v>
      </c>
      <c r="AF30">
        <v>0</v>
      </c>
      <c r="AG30">
        <v>0</v>
      </c>
      <c r="AH30">
        <v>0</v>
      </c>
      <c r="AI30">
        <v>0</v>
      </c>
      <c r="AJ30">
        <v>0</v>
      </c>
      <c r="AK30">
        <v>0</v>
      </c>
      <c r="AL30">
        <v>0</v>
      </c>
      <c r="AM30">
        <v>0</v>
      </c>
      <c r="AN30">
        <v>0</v>
      </c>
    </row>
    <row r="31" spans="1:41" ht="15.5" x14ac:dyDescent="0.45">
      <c r="B31" t="s">
        <v>1247</v>
      </c>
      <c r="C31" t="s">
        <v>1248</v>
      </c>
      <c r="D31" t="s">
        <v>1249</v>
      </c>
      <c r="E31" s="90">
        <v>45841</v>
      </c>
      <c r="F31" s="42"/>
      <c r="G31">
        <v>-27</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row>
    <row r="32" spans="1:41" ht="15.5" x14ac:dyDescent="0.45">
      <c r="B32" t="s">
        <v>1255</v>
      </c>
      <c r="C32" s="42" t="s">
        <v>548</v>
      </c>
      <c r="D32" s="42" t="s">
        <v>1270</v>
      </c>
      <c r="E32" s="90">
        <v>45910</v>
      </c>
      <c r="F32" s="42"/>
      <c r="G32">
        <v>0</v>
      </c>
      <c r="H32">
        <v>0</v>
      </c>
      <c r="I32">
        <v>0</v>
      </c>
      <c r="J32">
        <v>0</v>
      </c>
      <c r="K32">
        <v>0</v>
      </c>
      <c r="L32">
        <v>0</v>
      </c>
      <c r="M32">
        <v>0</v>
      </c>
      <c r="N32">
        <v>0</v>
      </c>
      <c r="O32">
        <v>0</v>
      </c>
      <c r="P32">
        <v>0</v>
      </c>
      <c r="Q32">
        <v>0</v>
      </c>
      <c r="R32">
        <v>0</v>
      </c>
      <c r="S32">
        <v>0</v>
      </c>
      <c r="T32">
        <v>0</v>
      </c>
      <c r="U32">
        <v>0</v>
      </c>
      <c r="V32">
        <v>0</v>
      </c>
      <c r="W32">
        <v>0</v>
      </c>
      <c r="X32">
        <v>0</v>
      </c>
      <c r="Y32">
        <v>0</v>
      </c>
      <c r="Z32">
        <v>522</v>
      </c>
      <c r="AA32">
        <v>0</v>
      </c>
      <c r="AB32">
        <v>0</v>
      </c>
      <c r="AC32">
        <v>0</v>
      </c>
      <c r="AD32">
        <v>0</v>
      </c>
      <c r="AE32">
        <v>0</v>
      </c>
      <c r="AF32">
        <v>0</v>
      </c>
      <c r="AG32">
        <v>0</v>
      </c>
      <c r="AH32">
        <v>0</v>
      </c>
      <c r="AI32">
        <v>0</v>
      </c>
      <c r="AJ32">
        <v>0</v>
      </c>
      <c r="AK32">
        <v>0</v>
      </c>
      <c r="AL32">
        <v>0</v>
      </c>
      <c r="AM32">
        <v>0</v>
      </c>
      <c r="AN32">
        <v>0</v>
      </c>
    </row>
    <row r="33" spans="1:41" ht="15.5" x14ac:dyDescent="0.45">
      <c r="B33" t="s">
        <v>1256</v>
      </c>
      <c r="C33" t="s">
        <v>1263</v>
      </c>
      <c r="D33" t="s">
        <v>1271</v>
      </c>
      <c r="E33" s="90">
        <v>45924</v>
      </c>
      <c r="F33" s="42"/>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110</v>
      </c>
      <c r="AK33">
        <v>0</v>
      </c>
      <c r="AL33">
        <v>0</v>
      </c>
      <c r="AM33">
        <v>0</v>
      </c>
      <c r="AN33">
        <v>0</v>
      </c>
    </row>
    <row r="34" spans="1:41" ht="15.5" x14ac:dyDescent="0.45">
      <c r="B34" t="s">
        <v>1257</v>
      </c>
      <c r="C34" t="s">
        <v>37</v>
      </c>
      <c r="D34" t="s">
        <v>1272</v>
      </c>
      <c r="E34" s="90">
        <v>45868</v>
      </c>
      <c r="F34" s="42"/>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352</v>
      </c>
      <c r="AK34">
        <v>0</v>
      </c>
      <c r="AL34">
        <v>0</v>
      </c>
      <c r="AM34">
        <v>0</v>
      </c>
      <c r="AN34">
        <v>0</v>
      </c>
    </row>
    <row r="35" spans="1:41" ht="30" x14ac:dyDescent="0.45">
      <c r="B35" t="s">
        <v>1258</v>
      </c>
      <c r="C35" t="s">
        <v>146</v>
      </c>
      <c r="D35" s="42" t="s">
        <v>1273</v>
      </c>
      <c r="E35" s="90">
        <v>45887</v>
      </c>
      <c r="F35" s="42"/>
      <c r="G35">
        <v>0</v>
      </c>
      <c r="H35">
        <v>224</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row>
    <row r="36" spans="1:41" ht="15.5" x14ac:dyDescent="0.45">
      <c r="B36" t="s">
        <v>1259</v>
      </c>
      <c r="C36" t="s">
        <v>1264</v>
      </c>
      <c r="D36" t="s">
        <v>1274</v>
      </c>
      <c r="E36" s="90">
        <v>45901</v>
      </c>
      <c r="F36" s="42"/>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221</v>
      </c>
      <c r="AK36">
        <v>0</v>
      </c>
      <c r="AL36">
        <v>0</v>
      </c>
      <c r="AM36">
        <v>0</v>
      </c>
      <c r="AN36">
        <v>0</v>
      </c>
    </row>
    <row r="37" spans="1:41" ht="30" x14ac:dyDescent="0.45">
      <c r="B37" t="s">
        <v>1260</v>
      </c>
      <c r="C37" s="42" t="s">
        <v>120</v>
      </c>
      <c r="D37" s="42" t="s">
        <v>1275</v>
      </c>
      <c r="E37" s="90">
        <v>45922</v>
      </c>
      <c r="F37" s="42"/>
      <c r="G37">
        <v>0</v>
      </c>
      <c r="H37">
        <v>0</v>
      </c>
      <c r="I37">
        <v>0</v>
      </c>
      <c r="J37">
        <v>0</v>
      </c>
      <c r="K37">
        <v>0</v>
      </c>
      <c r="L37">
        <v>0</v>
      </c>
      <c r="M37">
        <v>0</v>
      </c>
      <c r="N37">
        <v>0</v>
      </c>
      <c r="O37">
        <v>0</v>
      </c>
      <c r="P37">
        <v>0</v>
      </c>
      <c r="Q37">
        <v>0</v>
      </c>
      <c r="R37">
        <v>0</v>
      </c>
      <c r="S37">
        <v>0</v>
      </c>
      <c r="T37">
        <v>0</v>
      </c>
      <c r="U37">
        <v>0</v>
      </c>
      <c r="V37">
        <v>0</v>
      </c>
      <c r="W37">
        <v>0</v>
      </c>
      <c r="X37">
        <v>198</v>
      </c>
      <c r="Y37">
        <v>0</v>
      </c>
      <c r="Z37">
        <v>0</v>
      </c>
      <c r="AA37">
        <v>0</v>
      </c>
      <c r="AB37">
        <v>0</v>
      </c>
      <c r="AC37">
        <v>0</v>
      </c>
      <c r="AD37">
        <v>0</v>
      </c>
      <c r="AE37">
        <v>0</v>
      </c>
      <c r="AF37">
        <v>0</v>
      </c>
      <c r="AG37">
        <v>0</v>
      </c>
      <c r="AH37">
        <v>0</v>
      </c>
      <c r="AI37">
        <v>0</v>
      </c>
      <c r="AJ37">
        <v>0</v>
      </c>
      <c r="AK37">
        <v>0</v>
      </c>
      <c r="AL37">
        <v>0</v>
      </c>
      <c r="AM37">
        <v>0</v>
      </c>
      <c r="AN37">
        <v>0</v>
      </c>
    </row>
    <row r="38" spans="1:41" ht="44.5" x14ac:dyDescent="0.45">
      <c r="B38" t="s">
        <v>1278</v>
      </c>
      <c r="C38" t="s">
        <v>1376</v>
      </c>
      <c r="D38" s="42" t="s">
        <v>1377</v>
      </c>
      <c r="E38" s="90">
        <v>45917</v>
      </c>
      <c r="G38">
        <v>0</v>
      </c>
      <c r="H38">
        <v>0</v>
      </c>
      <c r="I38">
        <v>0</v>
      </c>
      <c r="J38">
        <v>0</v>
      </c>
      <c r="K38">
        <v>0</v>
      </c>
      <c r="L38">
        <v>29</v>
      </c>
      <c r="M38">
        <v>0</v>
      </c>
      <c r="N38">
        <v>0</v>
      </c>
      <c r="O38">
        <v>0</v>
      </c>
      <c r="P38">
        <v>0</v>
      </c>
      <c r="Q38">
        <v>0</v>
      </c>
      <c r="R38">
        <v>0</v>
      </c>
      <c r="S38">
        <v>0</v>
      </c>
      <c r="T38">
        <v>0</v>
      </c>
      <c r="U38">
        <v>0</v>
      </c>
      <c r="V38">
        <v>0</v>
      </c>
      <c r="W38">
        <v>-29</v>
      </c>
      <c r="X38">
        <v>0</v>
      </c>
      <c r="Y38">
        <v>0</v>
      </c>
      <c r="Z38">
        <v>0</v>
      </c>
      <c r="AA38">
        <v>0</v>
      </c>
      <c r="AB38">
        <v>0</v>
      </c>
      <c r="AC38">
        <v>0</v>
      </c>
      <c r="AD38">
        <v>0</v>
      </c>
      <c r="AE38">
        <v>0</v>
      </c>
      <c r="AF38">
        <v>0</v>
      </c>
      <c r="AG38">
        <v>0</v>
      </c>
      <c r="AH38">
        <v>0</v>
      </c>
      <c r="AI38">
        <v>0</v>
      </c>
      <c r="AJ38">
        <v>0</v>
      </c>
      <c r="AK38">
        <v>0</v>
      </c>
      <c r="AL38">
        <v>0</v>
      </c>
      <c r="AM38">
        <v>0</v>
      </c>
      <c r="AN38">
        <v>0</v>
      </c>
    </row>
    <row r="39" spans="1:41" ht="15.5" x14ac:dyDescent="0.45">
      <c r="B39" t="s">
        <v>1261</v>
      </c>
      <c r="C39" t="s">
        <v>1265</v>
      </c>
      <c r="D39" t="s">
        <v>1276</v>
      </c>
      <c r="E39" s="90">
        <v>45922</v>
      </c>
      <c r="F39" s="42"/>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175</v>
      </c>
      <c r="AK39">
        <v>0</v>
      </c>
      <c r="AL39">
        <v>0</v>
      </c>
      <c r="AM39">
        <v>0</v>
      </c>
      <c r="AN39">
        <v>0</v>
      </c>
    </row>
    <row r="40" spans="1:41" x14ac:dyDescent="0.35">
      <c r="A40" s="41">
        <v>3</v>
      </c>
      <c r="B40" s="41"/>
      <c r="C40" s="41"/>
      <c r="D40" s="41" t="s">
        <v>62</v>
      </c>
      <c r="E40" s="41"/>
      <c r="F40" s="45"/>
      <c r="G40" s="68">
        <f t="shared" ref="G40:AN40" si="1">SUM(G24:G39)</f>
        <v>-54</v>
      </c>
      <c r="H40" s="68">
        <f t="shared" si="1"/>
        <v>935.2</v>
      </c>
      <c r="I40" s="68">
        <f t="shared" si="1"/>
        <v>0</v>
      </c>
      <c r="J40" s="68">
        <f t="shared" si="1"/>
        <v>62</v>
      </c>
      <c r="K40" s="68">
        <f t="shared" si="1"/>
        <v>0</v>
      </c>
      <c r="L40" s="68">
        <f>SUM(L24:L39)</f>
        <v>373</v>
      </c>
      <c r="M40" s="68">
        <f t="shared" si="1"/>
        <v>0</v>
      </c>
      <c r="N40" s="68">
        <f t="shared" si="1"/>
        <v>480</v>
      </c>
      <c r="O40" s="68">
        <f t="shared" si="1"/>
        <v>0</v>
      </c>
      <c r="P40" s="68">
        <f t="shared" si="1"/>
        <v>138</v>
      </c>
      <c r="Q40" s="68">
        <f t="shared" si="1"/>
        <v>0</v>
      </c>
      <c r="R40" s="68">
        <f t="shared" si="1"/>
        <v>576</v>
      </c>
      <c r="S40" s="68">
        <f t="shared" si="1"/>
        <v>0</v>
      </c>
      <c r="T40" s="68">
        <f t="shared" si="1"/>
        <v>4222</v>
      </c>
      <c r="U40" s="68">
        <f t="shared" si="1"/>
        <v>0</v>
      </c>
      <c r="V40" s="68">
        <f t="shared" si="1"/>
        <v>0</v>
      </c>
      <c r="W40" s="68">
        <f t="shared" si="1"/>
        <v>-29</v>
      </c>
      <c r="X40" s="68">
        <f>SUM(X24:X39)</f>
        <v>6339.6</v>
      </c>
      <c r="Y40" s="38">
        <f t="shared" si="1"/>
        <v>0</v>
      </c>
      <c r="Z40" s="38">
        <f t="shared" si="1"/>
        <v>2946</v>
      </c>
      <c r="AA40" s="38">
        <f t="shared" si="1"/>
        <v>0</v>
      </c>
      <c r="AB40" s="38">
        <f t="shared" si="1"/>
        <v>0</v>
      </c>
      <c r="AC40" s="34">
        <f t="shared" si="1"/>
        <v>0</v>
      </c>
      <c r="AD40" s="34">
        <f t="shared" si="1"/>
        <v>5942.6</v>
      </c>
      <c r="AE40" s="34">
        <f t="shared" si="1"/>
        <v>0</v>
      </c>
      <c r="AF40" s="34">
        <f t="shared" si="1"/>
        <v>6893.6</v>
      </c>
      <c r="AG40" s="36">
        <f t="shared" si="1"/>
        <v>0</v>
      </c>
      <c r="AH40" s="36">
        <f t="shared" si="1"/>
        <v>0</v>
      </c>
      <c r="AI40" s="36">
        <f t="shared" si="1"/>
        <v>0</v>
      </c>
      <c r="AJ40" s="36">
        <f>SUM(AJ24:AJ39)</f>
        <v>978</v>
      </c>
      <c r="AK40" s="39">
        <f t="shared" si="1"/>
        <v>0</v>
      </c>
      <c r="AL40" s="39">
        <f t="shared" si="1"/>
        <v>0</v>
      </c>
      <c r="AM40" s="39">
        <f t="shared" si="1"/>
        <v>0</v>
      </c>
      <c r="AN40" s="39">
        <f t="shared" si="1"/>
        <v>95</v>
      </c>
      <c r="AO40" s="41"/>
    </row>
    <row r="41" spans="1:41" ht="44.5" x14ac:dyDescent="0.45">
      <c r="B41" s="42" t="s">
        <v>1299</v>
      </c>
      <c r="C41" s="42" t="s">
        <v>37</v>
      </c>
      <c r="D41" s="42" t="s">
        <v>1302</v>
      </c>
      <c r="E41" s="90">
        <v>46022</v>
      </c>
      <c r="F41" s="42"/>
      <c r="G41">
        <v>0</v>
      </c>
      <c r="H41">
        <v>27</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row>
    <row r="42" spans="1:41" ht="33.5" customHeight="1" x14ac:dyDescent="0.45">
      <c r="B42" s="81" t="s">
        <v>1300</v>
      </c>
      <c r="C42" s="42" t="s">
        <v>263</v>
      </c>
      <c r="D42" s="42" t="s">
        <v>1303</v>
      </c>
      <c r="E42" s="90">
        <v>46014</v>
      </c>
      <c r="F42" s="42"/>
      <c r="G42">
        <v>0</v>
      </c>
      <c r="H42">
        <v>0</v>
      </c>
      <c r="I42">
        <v>0</v>
      </c>
      <c r="J42">
        <v>0</v>
      </c>
      <c r="K42">
        <v>0</v>
      </c>
      <c r="L42">
        <v>0</v>
      </c>
      <c r="M42">
        <v>0</v>
      </c>
      <c r="N42">
        <v>0</v>
      </c>
      <c r="O42">
        <v>0</v>
      </c>
      <c r="P42">
        <v>0</v>
      </c>
      <c r="Q42">
        <v>0</v>
      </c>
      <c r="R42">
        <v>0</v>
      </c>
      <c r="S42">
        <v>0</v>
      </c>
      <c r="T42">
        <v>1181</v>
      </c>
      <c r="U42">
        <v>0</v>
      </c>
      <c r="V42">
        <v>0</v>
      </c>
      <c r="W42">
        <v>0</v>
      </c>
      <c r="X42">
        <v>0</v>
      </c>
      <c r="Y42">
        <v>0</v>
      </c>
      <c r="Z42">
        <v>0</v>
      </c>
      <c r="AA42">
        <v>0</v>
      </c>
      <c r="AB42">
        <v>0</v>
      </c>
      <c r="AC42">
        <v>0</v>
      </c>
      <c r="AD42">
        <v>0</v>
      </c>
      <c r="AE42">
        <v>0</v>
      </c>
      <c r="AF42">
        <v>0</v>
      </c>
      <c r="AG42">
        <v>0</v>
      </c>
      <c r="AH42">
        <v>0</v>
      </c>
      <c r="AI42">
        <v>0</v>
      </c>
      <c r="AJ42">
        <v>0</v>
      </c>
      <c r="AK42">
        <v>0</v>
      </c>
      <c r="AL42">
        <v>0</v>
      </c>
      <c r="AM42">
        <v>0</v>
      </c>
      <c r="AN42">
        <v>0</v>
      </c>
    </row>
    <row r="43" spans="1:41" ht="59" x14ac:dyDescent="0.45">
      <c r="B43" t="s">
        <v>1301</v>
      </c>
      <c r="C43" s="42" t="s">
        <v>184</v>
      </c>
      <c r="D43" s="42" t="s">
        <v>1304</v>
      </c>
      <c r="E43" s="90">
        <v>46010</v>
      </c>
      <c r="F43" s="42"/>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1846</v>
      </c>
      <c r="AE43">
        <v>0</v>
      </c>
      <c r="AF43">
        <v>1846</v>
      </c>
      <c r="AG43">
        <v>0</v>
      </c>
      <c r="AH43">
        <v>0</v>
      </c>
      <c r="AI43">
        <v>0</v>
      </c>
      <c r="AJ43">
        <v>0</v>
      </c>
      <c r="AK43">
        <v>0</v>
      </c>
      <c r="AL43">
        <v>0</v>
      </c>
      <c r="AM43">
        <v>0</v>
      </c>
      <c r="AN43">
        <v>0</v>
      </c>
    </row>
    <row r="44" spans="1:41" ht="15.5" x14ac:dyDescent="0.45">
      <c r="B44" t="s">
        <v>1305</v>
      </c>
      <c r="C44" t="s">
        <v>1244</v>
      </c>
      <c r="D44" t="s">
        <v>1310</v>
      </c>
      <c r="E44" s="90">
        <v>45946</v>
      </c>
      <c r="F44" s="42"/>
      <c r="G44">
        <v>0</v>
      </c>
      <c r="H44">
        <v>0</v>
      </c>
      <c r="I44">
        <v>0</v>
      </c>
      <c r="J44">
        <v>0</v>
      </c>
      <c r="K44">
        <v>-633</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633</v>
      </c>
      <c r="AM44">
        <v>0</v>
      </c>
      <c r="AN44">
        <v>0</v>
      </c>
    </row>
    <row r="45" spans="1:41" ht="15.5" x14ac:dyDescent="0.45">
      <c r="B45" t="s">
        <v>1306</v>
      </c>
      <c r="C45" t="s">
        <v>1309</v>
      </c>
      <c r="D45" t="s">
        <v>1311</v>
      </c>
      <c r="E45" s="90">
        <v>45954</v>
      </c>
      <c r="F45" s="42"/>
      <c r="G45">
        <v>0</v>
      </c>
      <c r="H45">
        <v>0</v>
      </c>
      <c r="I45">
        <v>0</v>
      </c>
      <c r="J45">
        <v>0</v>
      </c>
      <c r="K45">
        <v>0</v>
      </c>
      <c r="L45">
        <v>0</v>
      </c>
      <c r="M45">
        <v>0</v>
      </c>
      <c r="N45">
        <v>2405</v>
      </c>
      <c r="O45">
        <v>0</v>
      </c>
      <c r="P45">
        <v>0</v>
      </c>
      <c r="Q45">
        <v>0</v>
      </c>
      <c r="R45">
        <v>0</v>
      </c>
      <c r="S45">
        <v>0</v>
      </c>
      <c r="T45">
        <v>0</v>
      </c>
      <c r="U45">
        <v>0</v>
      </c>
      <c r="V45">
        <v>0</v>
      </c>
      <c r="W45">
        <v>0</v>
      </c>
      <c r="X45">
        <v>0</v>
      </c>
      <c r="Y45">
        <v>0</v>
      </c>
      <c r="Z45">
        <v>0</v>
      </c>
      <c r="AA45">
        <v>0</v>
      </c>
      <c r="AB45">
        <v>0</v>
      </c>
      <c r="AC45">
        <v>0</v>
      </c>
      <c r="AD45">
        <v>0</v>
      </c>
      <c r="AE45">
        <v>-2093</v>
      </c>
      <c r="AF45">
        <v>0</v>
      </c>
      <c r="AG45">
        <v>0</v>
      </c>
      <c r="AH45">
        <v>0</v>
      </c>
      <c r="AI45">
        <v>0</v>
      </c>
      <c r="AJ45">
        <v>0</v>
      </c>
      <c r="AK45">
        <v>0</v>
      </c>
      <c r="AL45">
        <v>0</v>
      </c>
      <c r="AM45">
        <v>0</v>
      </c>
      <c r="AN45">
        <v>0</v>
      </c>
    </row>
    <row r="46" spans="1:41" ht="15.5" x14ac:dyDescent="0.45">
      <c r="B46" t="s">
        <v>1307</v>
      </c>
      <c r="C46" s="42" t="s">
        <v>560</v>
      </c>
      <c r="D46" t="s">
        <v>1312</v>
      </c>
      <c r="E46" s="90">
        <v>45950</v>
      </c>
      <c r="F46" s="42"/>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86</v>
      </c>
      <c r="AK46">
        <v>0</v>
      </c>
      <c r="AL46">
        <v>0</v>
      </c>
      <c r="AM46">
        <v>0</v>
      </c>
      <c r="AN46">
        <v>0</v>
      </c>
    </row>
    <row r="47" spans="1:41" ht="15.5" x14ac:dyDescent="0.45">
      <c r="B47" t="s">
        <v>1308</v>
      </c>
      <c r="C47" s="42" t="s">
        <v>158</v>
      </c>
      <c r="D47" t="s">
        <v>1313</v>
      </c>
      <c r="E47" s="90">
        <v>45939</v>
      </c>
      <c r="F47" s="42"/>
      <c r="G47">
        <v>-116</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116</v>
      </c>
      <c r="AM47">
        <v>0</v>
      </c>
      <c r="AN47">
        <v>0</v>
      </c>
    </row>
    <row r="48" spans="1:41" ht="15.5" x14ac:dyDescent="0.45">
      <c r="B48" t="s">
        <v>1314</v>
      </c>
      <c r="C48" s="42" t="s">
        <v>82</v>
      </c>
      <c r="D48" s="42" t="s">
        <v>1319</v>
      </c>
      <c r="E48" s="90">
        <v>45989</v>
      </c>
      <c r="F48" s="42"/>
      <c r="G48">
        <v>0</v>
      </c>
      <c r="H48">
        <v>0</v>
      </c>
      <c r="I48">
        <v>0</v>
      </c>
      <c r="J48">
        <v>0</v>
      </c>
      <c r="K48">
        <v>0</v>
      </c>
      <c r="L48">
        <v>0</v>
      </c>
      <c r="M48">
        <v>0</v>
      </c>
      <c r="N48">
        <v>0</v>
      </c>
      <c r="O48">
        <v>0</v>
      </c>
      <c r="P48">
        <v>0</v>
      </c>
      <c r="Q48">
        <v>0</v>
      </c>
      <c r="R48">
        <v>0</v>
      </c>
      <c r="S48">
        <v>0</v>
      </c>
      <c r="T48">
        <v>0</v>
      </c>
      <c r="U48">
        <v>0</v>
      </c>
      <c r="V48">
        <v>0</v>
      </c>
      <c r="W48">
        <v>0</v>
      </c>
      <c r="X48">
        <v>0</v>
      </c>
      <c r="Y48">
        <v>0</v>
      </c>
      <c r="Z48">
        <v>408</v>
      </c>
      <c r="AA48">
        <v>0</v>
      </c>
      <c r="AB48">
        <v>0</v>
      </c>
      <c r="AC48">
        <v>0</v>
      </c>
      <c r="AD48">
        <v>0</v>
      </c>
      <c r="AE48">
        <v>0</v>
      </c>
      <c r="AF48">
        <v>0</v>
      </c>
      <c r="AG48">
        <v>0</v>
      </c>
      <c r="AH48">
        <v>0</v>
      </c>
      <c r="AI48">
        <v>0</v>
      </c>
      <c r="AJ48">
        <v>0</v>
      </c>
      <c r="AK48">
        <v>0</v>
      </c>
      <c r="AL48">
        <v>0</v>
      </c>
      <c r="AM48">
        <v>0</v>
      </c>
      <c r="AN48">
        <v>0</v>
      </c>
    </row>
    <row r="49" spans="1:41" ht="15.5" x14ac:dyDescent="0.45">
      <c r="B49" t="s">
        <v>1315</v>
      </c>
      <c r="C49" s="42" t="s">
        <v>623</v>
      </c>
      <c r="D49" s="42" t="s">
        <v>1320</v>
      </c>
      <c r="E49" s="90">
        <v>45939</v>
      </c>
      <c r="F49" s="42"/>
      <c r="G49">
        <v>0</v>
      </c>
      <c r="H49">
        <v>0</v>
      </c>
      <c r="I49">
        <v>0</v>
      </c>
      <c r="J49">
        <v>0</v>
      </c>
      <c r="K49">
        <v>0</v>
      </c>
      <c r="L49">
        <v>0</v>
      </c>
      <c r="M49">
        <v>0</v>
      </c>
      <c r="N49">
        <v>0</v>
      </c>
      <c r="O49">
        <v>0</v>
      </c>
      <c r="P49">
        <v>0</v>
      </c>
      <c r="Q49">
        <v>0</v>
      </c>
      <c r="R49">
        <v>0</v>
      </c>
      <c r="S49">
        <v>0</v>
      </c>
      <c r="T49">
        <v>48</v>
      </c>
      <c r="U49">
        <v>0</v>
      </c>
      <c r="V49">
        <v>0</v>
      </c>
      <c r="W49">
        <v>0</v>
      </c>
      <c r="X49">
        <v>0</v>
      </c>
      <c r="Y49">
        <v>0</v>
      </c>
      <c r="Z49">
        <v>0</v>
      </c>
      <c r="AA49">
        <v>0</v>
      </c>
      <c r="AB49">
        <v>0</v>
      </c>
      <c r="AC49">
        <v>0</v>
      </c>
      <c r="AD49">
        <v>0</v>
      </c>
      <c r="AE49">
        <v>-48</v>
      </c>
      <c r="AF49">
        <v>0</v>
      </c>
      <c r="AG49">
        <v>0</v>
      </c>
      <c r="AH49">
        <v>0</v>
      </c>
      <c r="AI49">
        <v>0</v>
      </c>
      <c r="AJ49">
        <v>0</v>
      </c>
      <c r="AK49">
        <v>0</v>
      </c>
      <c r="AL49">
        <v>0</v>
      </c>
      <c r="AM49">
        <v>0</v>
      </c>
      <c r="AN49">
        <v>0</v>
      </c>
    </row>
    <row r="50" spans="1:41" ht="30" x14ac:dyDescent="0.45">
      <c r="B50" t="s">
        <v>1316</v>
      </c>
      <c r="C50" t="s">
        <v>37</v>
      </c>
      <c r="D50" s="42" t="s">
        <v>1321</v>
      </c>
      <c r="E50" s="90">
        <v>45947</v>
      </c>
      <c r="F50" s="42"/>
      <c r="G50">
        <v>-5287</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row>
    <row r="51" spans="1:41" ht="30" x14ac:dyDescent="0.45">
      <c r="B51" t="s">
        <v>1317</v>
      </c>
      <c r="C51" s="42" t="s">
        <v>51</v>
      </c>
      <c r="D51" s="42" t="s">
        <v>1322</v>
      </c>
      <c r="E51" s="90">
        <v>45954</v>
      </c>
      <c r="F51" s="42"/>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280</v>
      </c>
      <c r="AE51">
        <v>0</v>
      </c>
      <c r="AF51">
        <v>0</v>
      </c>
      <c r="AG51">
        <v>0</v>
      </c>
      <c r="AH51">
        <v>0</v>
      </c>
      <c r="AI51">
        <v>0</v>
      </c>
      <c r="AJ51">
        <v>0</v>
      </c>
      <c r="AK51">
        <v>0</v>
      </c>
      <c r="AL51">
        <v>0</v>
      </c>
      <c r="AM51">
        <v>0</v>
      </c>
      <c r="AN51">
        <v>0</v>
      </c>
    </row>
    <row r="52" spans="1:41" ht="15.5" x14ac:dyDescent="0.45">
      <c r="B52" s="166" t="s">
        <v>1318</v>
      </c>
      <c r="C52" t="s">
        <v>37</v>
      </c>
      <c r="D52" t="s">
        <v>1323</v>
      </c>
      <c r="E52" s="90">
        <v>45987</v>
      </c>
      <c r="F52" s="42"/>
      <c r="G52">
        <v>0</v>
      </c>
      <c r="H52">
        <v>0</v>
      </c>
      <c r="I52">
        <v>0</v>
      </c>
      <c r="J52">
        <v>0</v>
      </c>
      <c r="K52">
        <v>-200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200</v>
      </c>
      <c r="AM52">
        <v>0</v>
      </c>
      <c r="AN52">
        <v>0</v>
      </c>
    </row>
    <row r="53" spans="1:41" ht="30" x14ac:dyDescent="0.45">
      <c r="B53" t="s">
        <v>1324</v>
      </c>
      <c r="C53" s="42" t="s">
        <v>548</v>
      </c>
      <c r="D53" s="42" t="s">
        <v>1326</v>
      </c>
      <c r="E53" s="90">
        <v>46014</v>
      </c>
      <c r="F53" s="42"/>
      <c r="G53">
        <v>0</v>
      </c>
      <c r="H53">
        <v>0</v>
      </c>
      <c r="I53">
        <v>0</v>
      </c>
      <c r="J53">
        <v>0</v>
      </c>
      <c r="K53">
        <v>0</v>
      </c>
      <c r="L53">
        <v>0</v>
      </c>
      <c r="M53">
        <v>0</v>
      </c>
      <c r="N53">
        <v>2576</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row>
    <row r="54" spans="1:41" ht="44.5" x14ac:dyDescent="0.45">
      <c r="B54" t="s">
        <v>1325</v>
      </c>
      <c r="C54" t="s">
        <v>40</v>
      </c>
      <c r="D54" s="166" t="s">
        <v>1327</v>
      </c>
      <c r="E54" s="90">
        <v>45959</v>
      </c>
      <c r="F54" s="42"/>
      <c r="G54">
        <v>0</v>
      </c>
      <c r="H54">
        <v>92</v>
      </c>
      <c r="I54">
        <v>0</v>
      </c>
      <c r="J54">
        <v>92</v>
      </c>
      <c r="K54">
        <v>0</v>
      </c>
      <c r="L54">
        <v>92</v>
      </c>
      <c r="M54">
        <v>0</v>
      </c>
      <c r="N54">
        <v>92</v>
      </c>
      <c r="O54">
        <v>0</v>
      </c>
      <c r="P54">
        <v>92</v>
      </c>
      <c r="Q54">
        <v>0</v>
      </c>
      <c r="R54">
        <v>0</v>
      </c>
      <c r="S54">
        <v>0</v>
      </c>
      <c r="T54">
        <v>0</v>
      </c>
      <c r="U54">
        <v>0</v>
      </c>
      <c r="V54">
        <v>0</v>
      </c>
      <c r="W54">
        <v>0</v>
      </c>
      <c r="X54">
        <v>92</v>
      </c>
      <c r="Y54">
        <v>0</v>
      </c>
      <c r="Z54">
        <v>0</v>
      </c>
      <c r="AA54">
        <v>0</v>
      </c>
      <c r="AB54">
        <v>92</v>
      </c>
      <c r="AC54">
        <v>0</v>
      </c>
      <c r="AD54">
        <v>0</v>
      </c>
      <c r="AE54">
        <v>0</v>
      </c>
      <c r="AF54">
        <v>0</v>
      </c>
      <c r="AG54">
        <v>0</v>
      </c>
      <c r="AH54">
        <v>0</v>
      </c>
      <c r="AI54">
        <v>0</v>
      </c>
      <c r="AJ54">
        <v>0</v>
      </c>
      <c r="AK54">
        <v>0</v>
      </c>
      <c r="AL54">
        <v>0</v>
      </c>
      <c r="AM54">
        <v>0</v>
      </c>
      <c r="AN54">
        <v>0</v>
      </c>
    </row>
    <row r="55" spans="1:41" x14ac:dyDescent="0.35">
      <c r="A55" s="41">
        <v>4</v>
      </c>
      <c r="B55" s="41"/>
      <c r="C55" s="41"/>
      <c r="D55" s="41" t="s">
        <v>63</v>
      </c>
      <c r="E55" s="41"/>
      <c r="F55" s="45"/>
      <c r="G55" s="68">
        <f t="shared" ref="G55:AN55" si="2">SUM(G41:G54)</f>
        <v>-5403</v>
      </c>
      <c r="H55" s="68">
        <f t="shared" si="2"/>
        <v>119</v>
      </c>
      <c r="I55" s="68">
        <f t="shared" si="2"/>
        <v>0</v>
      </c>
      <c r="J55" s="68">
        <f t="shared" si="2"/>
        <v>92</v>
      </c>
      <c r="K55" s="68">
        <f t="shared" si="2"/>
        <v>-833</v>
      </c>
      <c r="L55" s="68">
        <f t="shared" si="2"/>
        <v>92</v>
      </c>
      <c r="M55" s="68">
        <f t="shared" si="2"/>
        <v>0</v>
      </c>
      <c r="N55" s="68">
        <f t="shared" si="2"/>
        <v>5073</v>
      </c>
      <c r="O55" s="68">
        <f t="shared" si="2"/>
        <v>0</v>
      </c>
      <c r="P55" s="68">
        <f t="shared" si="2"/>
        <v>92</v>
      </c>
      <c r="Q55" s="68">
        <f t="shared" si="2"/>
        <v>0</v>
      </c>
      <c r="R55" s="68">
        <f t="shared" si="2"/>
        <v>0</v>
      </c>
      <c r="S55" s="68">
        <f t="shared" si="2"/>
        <v>0</v>
      </c>
      <c r="T55" s="68">
        <f t="shared" si="2"/>
        <v>1229</v>
      </c>
      <c r="U55" s="68">
        <f t="shared" si="2"/>
        <v>0</v>
      </c>
      <c r="V55" s="68">
        <f t="shared" si="2"/>
        <v>0</v>
      </c>
      <c r="W55" s="68">
        <f t="shared" si="2"/>
        <v>0</v>
      </c>
      <c r="X55" s="68">
        <f t="shared" si="2"/>
        <v>92</v>
      </c>
      <c r="Y55" s="38">
        <f t="shared" si="2"/>
        <v>0</v>
      </c>
      <c r="Z55" s="38">
        <f t="shared" si="2"/>
        <v>408</v>
      </c>
      <c r="AA55" s="38">
        <f t="shared" si="2"/>
        <v>0</v>
      </c>
      <c r="AB55" s="38">
        <f t="shared" si="2"/>
        <v>92</v>
      </c>
      <c r="AC55" s="34">
        <f t="shared" si="2"/>
        <v>0</v>
      </c>
      <c r="AD55" s="34">
        <f t="shared" si="2"/>
        <v>2126</v>
      </c>
      <c r="AE55" s="34">
        <f t="shared" si="2"/>
        <v>-2141</v>
      </c>
      <c r="AF55" s="34">
        <f t="shared" si="2"/>
        <v>1846</v>
      </c>
      <c r="AG55" s="36">
        <f t="shared" si="2"/>
        <v>0</v>
      </c>
      <c r="AH55" s="36">
        <f t="shared" si="2"/>
        <v>0</v>
      </c>
      <c r="AI55" s="36">
        <f t="shared" si="2"/>
        <v>0</v>
      </c>
      <c r="AJ55" s="36">
        <f t="shared" si="2"/>
        <v>86</v>
      </c>
      <c r="AK55" s="39">
        <f t="shared" si="2"/>
        <v>0</v>
      </c>
      <c r="AL55" s="39">
        <f t="shared" si="2"/>
        <v>949</v>
      </c>
      <c r="AM55" s="39">
        <f t="shared" si="2"/>
        <v>0</v>
      </c>
      <c r="AN55" s="39">
        <f t="shared" si="2"/>
        <v>0</v>
      </c>
      <c r="AO55" s="41"/>
    </row>
    <row r="56" spans="1:41" ht="30" x14ac:dyDescent="0.45">
      <c r="A56" s="59"/>
      <c r="B56" t="s">
        <v>1328</v>
      </c>
      <c r="C56" s="42" t="s">
        <v>623</v>
      </c>
      <c r="D56" s="42" t="s">
        <v>1329</v>
      </c>
      <c r="E56" s="90">
        <v>46078</v>
      </c>
      <c r="F56" s="62"/>
      <c r="G56" s="60">
        <v>0</v>
      </c>
      <c r="H56" s="60">
        <v>0</v>
      </c>
      <c r="I56" s="60">
        <v>0</v>
      </c>
      <c r="J56" s="60">
        <v>0</v>
      </c>
      <c r="K56" s="60">
        <v>0</v>
      </c>
      <c r="L56" s="60">
        <v>0</v>
      </c>
      <c r="M56" s="60">
        <v>0</v>
      </c>
      <c r="N56" s="60">
        <v>0</v>
      </c>
      <c r="O56" s="60">
        <v>0</v>
      </c>
      <c r="P56" s="60">
        <v>0</v>
      </c>
      <c r="Q56" s="60">
        <v>0</v>
      </c>
      <c r="R56" s="60">
        <v>0</v>
      </c>
      <c r="S56" s="60">
        <v>-450</v>
      </c>
      <c r="T56" s="60">
        <v>0</v>
      </c>
      <c r="U56" s="60">
        <v>0</v>
      </c>
      <c r="V56" s="60">
        <v>0</v>
      </c>
      <c r="W56" s="60">
        <v>0</v>
      </c>
      <c r="X56" s="60">
        <v>0</v>
      </c>
      <c r="Y56" s="60">
        <v>0</v>
      </c>
      <c r="Z56" s="60">
        <v>0</v>
      </c>
      <c r="AA56" s="60">
        <v>0</v>
      </c>
      <c r="AB56" s="60">
        <v>0</v>
      </c>
      <c r="AC56" s="60">
        <v>0</v>
      </c>
      <c r="AD56" s="60">
        <v>0</v>
      </c>
      <c r="AE56" s="60">
        <v>0</v>
      </c>
      <c r="AF56" s="60">
        <v>450</v>
      </c>
      <c r="AG56" s="60">
        <v>0</v>
      </c>
      <c r="AH56" s="60">
        <v>0</v>
      </c>
      <c r="AI56" s="60">
        <v>0</v>
      </c>
      <c r="AJ56" s="60">
        <v>0</v>
      </c>
      <c r="AK56" s="60">
        <v>0</v>
      </c>
      <c r="AL56" s="60">
        <v>0</v>
      </c>
      <c r="AM56" s="60">
        <v>0</v>
      </c>
      <c r="AN56" s="60">
        <v>0</v>
      </c>
      <c r="AO56" s="59"/>
    </row>
    <row r="57" spans="1:41" ht="30" x14ac:dyDescent="0.45">
      <c r="A57" s="59"/>
      <c r="B57" t="s">
        <v>1330</v>
      </c>
      <c r="C57" s="42" t="s">
        <v>149</v>
      </c>
      <c r="D57" s="42" t="s">
        <v>1331</v>
      </c>
      <c r="E57" s="90">
        <v>46044</v>
      </c>
      <c r="F57" s="62"/>
      <c r="G57" s="60">
        <v>0</v>
      </c>
      <c r="H57" s="60">
        <v>0</v>
      </c>
      <c r="I57" s="60">
        <v>0</v>
      </c>
      <c r="J57" s="60">
        <v>0</v>
      </c>
      <c r="K57" s="60">
        <v>0</v>
      </c>
      <c r="L57" s="60">
        <v>0</v>
      </c>
      <c r="M57" s="60">
        <v>0</v>
      </c>
      <c r="N57" s="60">
        <v>0</v>
      </c>
      <c r="O57" s="60">
        <v>0</v>
      </c>
      <c r="P57" s="60">
        <v>0</v>
      </c>
      <c r="Q57" s="60">
        <v>0</v>
      </c>
      <c r="R57" s="60">
        <v>0</v>
      </c>
      <c r="S57" s="60">
        <v>0</v>
      </c>
      <c r="T57" s="60">
        <v>0</v>
      </c>
      <c r="U57" s="60">
        <v>0</v>
      </c>
      <c r="V57" s="60">
        <v>0</v>
      </c>
      <c r="W57" s="60">
        <v>0</v>
      </c>
      <c r="X57" s="60">
        <v>0</v>
      </c>
      <c r="Y57" s="60">
        <v>0</v>
      </c>
      <c r="Z57" s="60">
        <v>0</v>
      </c>
      <c r="AA57" s="60">
        <v>0</v>
      </c>
      <c r="AB57" s="60">
        <v>0</v>
      </c>
      <c r="AC57" s="60">
        <v>0</v>
      </c>
      <c r="AD57" s="60">
        <v>0</v>
      </c>
      <c r="AE57" s="60">
        <v>0</v>
      </c>
      <c r="AF57" s="60">
        <v>0</v>
      </c>
      <c r="AG57" s="60">
        <v>0</v>
      </c>
      <c r="AH57" s="60">
        <v>0</v>
      </c>
      <c r="AI57" s="60">
        <v>0</v>
      </c>
      <c r="AJ57" s="60">
        <v>951</v>
      </c>
      <c r="AK57" s="60">
        <v>0</v>
      </c>
      <c r="AL57" s="60">
        <v>0</v>
      </c>
      <c r="AM57" s="60">
        <v>0</v>
      </c>
      <c r="AN57" s="60">
        <v>0</v>
      </c>
      <c r="AO57" s="59"/>
    </row>
    <row r="58" spans="1:41" ht="15.5" x14ac:dyDescent="0.45">
      <c r="A58" s="59"/>
      <c r="B58" t="s">
        <v>1332</v>
      </c>
      <c r="C58" s="42" t="s">
        <v>1288</v>
      </c>
      <c r="D58" s="42" t="s">
        <v>442</v>
      </c>
      <c r="E58" s="90">
        <v>46057</v>
      </c>
      <c r="F58" s="62"/>
      <c r="G58" s="60">
        <v>0</v>
      </c>
      <c r="H58" s="60">
        <v>0</v>
      </c>
      <c r="I58" s="60">
        <v>0</v>
      </c>
      <c r="J58" s="60">
        <v>0</v>
      </c>
      <c r="K58" s="60">
        <v>0</v>
      </c>
      <c r="L58" s="60">
        <v>0</v>
      </c>
      <c r="M58" s="60">
        <v>0</v>
      </c>
      <c r="N58" s="60">
        <v>0</v>
      </c>
      <c r="O58" s="60">
        <v>0</v>
      </c>
      <c r="P58" s="60">
        <v>0</v>
      </c>
      <c r="Q58" s="60">
        <v>0</v>
      </c>
      <c r="R58" s="60">
        <v>0</v>
      </c>
      <c r="S58" s="60">
        <v>0</v>
      </c>
      <c r="T58" s="60">
        <v>0</v>
      </c>
      <c r="U58" s="60">
        <v>0</v>
      </c>
      <c r="V58" s="60">
        <v>0</v>
      </c>
      <c r="W58" s="60">
        <v>0</v>
      </c>
      <c r="X58" s="60">
        <v>0</v>
      </c>
      <c r="Y58" s="60">
        <v>0</v>
      </c>
      <c r="Z58" s="60">
        <v>0</v>
      </c>
      <c r="AA58" s="60">
        <v>0</v>
      </c>
      <c r="AB58" s="60">
        <v>0</v>
      </c>
      <c r="AC58" s="60">
        <v>0</v>
      </c>
      <c r="AD58" s="60">
        <v>11155</v>
      </c>
      <c r="AE58" s="60">
        <v>0</v>
      </c>
      <c r="AF58" s="60">
        <v>11155</v>
      </c>
      <c r="AG58" s="60">
        <v>0</v>
      </c>
      <c r="AH58" s="60">
        <v>0</v>
      </c>
      <c r="AI58" s="60">
        <v>0</v>
      </c>
      <c r="AJ58" s="60">
        <v>0</v>
      </c>
      <c r="AK58" s="60">
        <v>0</v>
      </c>
      <c r="AL58" s="60">
        <v>0</v>
      </c>
      <c r="AM58" s="60">
        <v>0</v>
      </c>
      <c r="AN58" s="60">
        <v>0</v>
      </c>
      <c r="AO58" s="59"/>
    </row>
    <row r="59" spans="1:41" ht="44.5" x14ac:dyDescent="0.45">
      <c r="A59" s="59"/>
      <c r="B59" t="s">
        <v>1333</v>
      </c>
      <c r="C59" s="42" t="s">
        <v>74</v>
      </c>
      <c r="D59" s="42" t="s">
        <v>1334</v>
      </c>
      <c r="E59" s="90">
        <v>46080</v>
      </c>
      <c r="F59" s="62"/>
      <c r="G59" s="60">
        <v>0</v>
      </c>
      <c r="H59" s="60">
        <v>0</v>
      </c>
      <c r="I59" s="60">
        <v>0</v>
      </c>
      <c r="J59" s="60">
        <v>0</v>
      </c>
      <c r="K59" s="60">
        <v>0</v>
      </c>
      <c r="L59" s="60">
        <v>0</v>
      </c>
      <c r="M59" s="60">
        <v>0</v>
      </c>
      <c r="N59" s="60">
        <v>0</v>
      </c>
      <c r="O59" s="60">
        <v>0</v>
      </c>
      <c r="P59" s="60">
        <v>0</v>
      </c>
      <c r="Q59" s="60">
        <v>0</v>
      </c>
      <c r="R59" s="60">
        <v>0</v>
      </c>
      <c r="S59" s="60">
        <v>0</v>
      </c>
      <c r="T59" s="60">
        <v>0</v>
      </c>
      <c r="U59" s="60">
        <v>0</v>
      </c>
      <c r="V59" s="60">
        <v>0</v>
      </c>
      <c r="W59" s="60">
        <v>0</v>
      </c>
      <c r="X59" s="60">
        <v>0</v>
      </c>
      <c r="Y59" s="60">
        <v>0</v>
      </c>
      <c r="Z59" s="60">
        <v>0</v>
      </c>
      <c r="AA59" s="60">
        <v>0</v>
      </c>
      <c r="AB59" s="60">
        <v>0</v>
      </c>
      <c r="AC59" s="60">
        <v>0</v>
      </c>
      <c r="AD59" s="60">
        <v>350</v>
      </c>
      <c r="AE59" s="60">
        <v>-350</v>
      </c>
      <c r="AF59" s="60">
        <v>0</v>
      </c>
      <c r="AG59" s="60">
        <v>0</v>
      </c>
      <c r="AH59" s="60">
        <v>0</v>
      </c>
      <c r="AI59" s="60">
        <v>0</v>
      </c>
      <c r="AJ59" s="60">
        <v>0</v>
      </c>
      <c r="AK59" s="60">
        <v>0</v>
      </c>
      <c r="AL59" s="60">
        <v>0</v>
      </c>
      <c r="AM59" s="60">
        <v>0</v>
      </c>
      <c r="AN59" s="60">
        <v>0</v>
      </c>
      <c r="AO59" s="59"/>
    </row>
    <row r="60" spans="1:41" ht="15.5" x14ac:dyDescent="0.45">
      <c r="A60" s="59"/>
      <c r="B60" t="s">
        <v>1335</v>
      </c>
      <c r="C60" s="42" t="s">
        <v>48</v>
      </c>
      <c r="D60" s="42" t="s">
        <v>1336</v>
      </c>
      <c r="E60" s="90">
        <v>46050</v>
      </c>
      <c r="F60" s="62"/>
      <c r="G60" s="60">
        <v>0</v>
      </c>
      <c r="H60" s="60">
        <v>0</v>
      </c>
      <c r="I60" s="60">
        <v>0</v>
      </c>
      <c r="J60" s="60">
        <v>0</v>
      </c>
      <c r="K60" s="60">
        <v>0</v>
      </c>
      <c r="L60" s="60">
        <v>0</v>
      </c>
      <c r="M60" s="60">
        <v>0</v>
      </c>
      <c r="N60" s="60">
        <v>0</v>
      </c>
      <c r="O60" s="60">
        <v>0</v>
      </c>
      <c r="P60" s="60">
        <v>0</v>
      </c>
      <c r="Q60" s="60">
        <v>0</v>
      </c>
      <c r="R60" s="60">
        <v>0</v>
      </c>
      <c r="S60" s="60">
        <v>0</v>
      </c>
      <c r="T60" s="60">
        <v>0</v>
      </c>
      <c r="U60" s="60">
        <v>0</v>
      </c>
      <c r="V60" s="60">
        <v>0</v>
      </c>
      <c r="W60" s="60">
        <v>0</v>
      </c>
      <c r="X60" s="60">
        <v>0</v>
      </c>
      <c r="Y60" s="60">
        <v>0</v>
      </c>
      <c r="Z60" s="60">
        <v>0</v>
      </c>
      <c r="AA60" s="60">
        <v>0</v>
      </c>
      <c r="AB60" s="60">
        <v>0</v>
      </c>
      <c r="AC60" s="60">
        <v>0</v>
      </c>
      <c r="AD60" s="60">
        <v>0</v>
      </c>
      <c r="AE60" s="60">
        <v>0</v>
      </c>
      <c r="AF60" s="60">
        <v>0</v>
      </c>
      <c r="AG60" s="60">
        <v>0</v>
      </c>
      <c r="AH60" s="60">
        <v>0</v>
      </c>
      <c r="AI60" s="60">
        <v>0</v>
      </c>
      <c r="AJ60" s="60">
        <v>136</v>
      </c>
      <c r="AK60" s="60">
        <v>0</v>
      </c>
      <c r="AL60" s="60">
        <v>0</v>
      </c>
      <c r="AM60" s="60">
        <v>0</v>
      </c>
      <c r="AN60" s="60">
        <v>0</v>
      </c>
      <c r="AO60" s="59"/>
    </row>
    <row r="61" spans="1:41" ht="30" x14ac:dyDescent="0.45">
      <c r="A61" s="59"/>
      <c r="B61" t="s">
        <v>1337</v>
      </c>
      <c r="C61" t="s">
        <v>1338</v>
      </c>
      <c r="D61" s="42" t="s">
        <v>1339</v>
      </c>
      <c r="E61" s="90">
        <v>46049</v>
      </c>
      <c r="F61" s="62"/>
      <c r="G61" s="60">
        <v>0</v>
      </c>
      <c r="H61" s="60">
        <v>0</v>
      </c>
      <c r="I61" s="60">
        <v>0</v>
      </c>
      <c r="J61" s="60">
        <v>0</v>
      </c>
      <c r="K61" s="60">
        <v>0</v>
      </c>
      <c r="L61" s="60">
        <v>0</v>
      </c>
      <c r="M61" s="60">
        <v>0</v>
      </c>
      <c r="N61" s="60">
        <v>0</v>
      </c>
      <c r="O61" s="60">
        <v>0</v>
      </c>
      <c r="P61" s="60">
        <v>0</v>
      </c>
      <c r="Q61" s="60">
        <v>0</v>
      </c>
      <c r="R61" s="60">
        <v>0</v>
      </c>
      <c r="S61" s="60">
        <v>0</v>
      </c>
      <c r="T61" s="60">
        <v>0</v>
      </c>
      <c r="U61" s="60">
        <v>0</v>
      </c>
      <c r="V61" s="60">
        <v>0</v>
      </c>
      <c r="W61" s="60">
        <v>0</v>
      </c>
      <c r="X61" s="60">
        <v>0</v>
      </c>
      <c r="Y61" s="60">
        <v>0</v>
      </c>
      <c r="Z61" s="60">
        <v>0</v>
      </c>
      <c r="AA61" s="60">
        <v>0</v>
      </c>
      <c r="AB61" s="60">
        <v>0</v>
      </c>
      <c r="AC61" s="60">
        <v>0</v>
      </c>
      <c r="AD61" s="60">
        <v>0</v>
      </c>
      <c r="AE61" s="60">
        <v>0</v>
      </c>
      <c r="AF61" s="60">
        <v>286</v>
      </c>
      <c r="AG61" s="60">
        <v>0</v>
      </c>
      <c r="AH61" s="60">
        <v>0</v>
      </c>
      <c r="AI61" s="60">
        <v>0</v>
      </c>
      <c r="AJ61" s="60">
        <v>0</v>
      </c>
      <c r="AK61" s="60">
        <v>0</v>
      </c>
      <c r="AL61" s="60">
        <v>0</v>
      </c>
      <c r="AM61" s="60">
        <v>0</v>
      </c>
      <c r="AN61" s="60">
        <v>0</v>
      </c>
      <c r="AO61" s="59"/>
    </row>
    <row r="62" spans="1:41" x14ac:dyDescent="0.35">
      <c r="A62" s="59"/>
      <c r="B62" t="s">
        <v>1340</v>
      </c>
      <c r="C62" s="42" t="s">
        <v>317</v>
      </c>
      <c r="D62" t="s">
        <v>1341</v>
      </c>
      <c r="E62" s="32">
        <v>46052</v>
      </c>
      <c r="F62" s="62"/>
      <c r="G62" s="60">
        <v>0</v>
      </c>
      <c r="H62" s="60">
        <v>0</v>
      </c>
      <c r="I62" s="60">
        <v>0</v>
      </c>
      <c r="J62" s="60">
        <v>0</v>
      </c>
      <c r="K62" s="60">
        <v>0</v>
      </c>
      <c r="L62" s="60">
        <v>0</v>
      </c>
      <c r="M62" s="60">
        <v>0</v>
      </c>
      <c r="N62" s="60">
        <v>0</v>
      </c>
      <c r="O62" s="60">
        <v>0</v>
      </c>
      <c r="P62" s="60">
        <v>0</v>
      </c>
      <c r="Q62" s="60">
        <v>0</v>
      </c>
      <c r="R62" s="60">
        <v>0</v>
      </c>
      <c r="S62" s="60">
        <v>0</v>
      </c>
      <c r="T62" s="60">
        <v>0</v>
      </c>
      <c r="U62" s="60">
        <v>0</v>
      </c>
      <c r="V62" s="60">
        <v>0</v>
      </c>
      <c r="W62" s="60">
        <v>0</v>
      </c>
      <c r="X62" s="60">
        <v>0</v>
      </c>
      <c r="Y62" s="60">
        <v>0</v>
      </c>
      <c r="Z62" s="60">
        <v>0</v>
      </c>
      <c r="AA62" s="60">
        <v>0</v>
      </c>
      <c r="AB62" s="60">
        <v>0</v>
      </c>
      <c r="AC62" s="60">
        <v>0</v>
      </c>
      <c r="AD62" s="60">
        <v>0</v>
      </c>
      <c r="AE62" s="60">
        <v>0</v>
      </c>
      <c r="AF62" s="60">
        <v>0</v>
      </c>
      <c r="AG62" s="60">
        <v>0</v>
      </c>
      <c r="AH62" s="60">
        <v>0</v>
      </c>
      <c r="AI62" s="60">
        <v>0</v>
      </c>
      <c r="AJ62" s="60">
        <v>78</v>
      </c>
      <c r="AK62" s="60">
        <v>0</v>
      </c>
      <c r="AL62" s="60">
        <v>0</v>
      </c>
      <c r="AM62" s="60">
        <v>0</v>
      </c>
      <c r="AN62" s="60">
        <v>0</v>
      </c>
      <c r="AO62" s="59"/>
    </row>
    <row r="63" spans="1:41" ht="15.5" x14ac:dyDescent="0.45">
      <c r="A63" s="59"/>
      <c r="B63" t="s">
        <v>1342</v>
      </c>
      <c r="C63" t="s">
        <v>40</v>
      </c>
      <c r="D63" s="42" t="s">
        <v>1343</v>
      </c>
      <c r="E63" s="90">
        <v>46069</v>
      </c>
      <c r="F63" s="62"/>
      <c r="G63" s="60">
        <v>-106</v>
      </c>
      <c r="H63" s="60">
        <v>0</v>
      </c>
      <c r="I63" s="60">
        <v>0</v>
      </c>
      <c r="J63" s="60">
        <v>0</v>
      </c>
      <c r="K63" s="60">
        <v>0</v>
      </c>
      <c r="L63" s="60">
        <v>0</v>
      </c>
      <c r="M63" s="60">
        <v>0</v>
      </c>
      <c r="N63" s="60">
        <v>0</v>
      </c>
      <c r="O63" s="60">
        <v>0</v>
      </c>
      <c r="P63" s="60">
        <v>0</v>
      </c>
      <c r="Q63" s="60">
        <v>0</v>
      </c>
      <c r="R63" s="60">
        <v>0</v>
      </c>
      <c r="S63" s="60">
        <v>0</v>
      </c>
      <c r="T63" s="60">
        <v>0</v>
      </c>
      <c r="U63" s="60">
        <v>0</v>
      </c>
      <c r="V63" s="60">
        <v>0</v>
      </c>
      <c r="W63" s="60">
        <v>0</v>
      </c>
      <c r="X63" s="60">
        <v>0</v>
      </c>
      <c r="Y63" s="60">
        <v>0</v>
      </c>
      <c r="Z63" s="60">
        <v>0</v>
      </c>
      <c r="AA63" s="60">
        <v>0</v>
      </c>
      <c r="AB63" s="60">
        <v>0</v>
      </c>
      <c r="AC63" s="60">
        <v>0</v>
      </c>
      <c r="AD63" s="60">
        <v>0</v>
      </c>
      <c r="AE63" s="60">
        <v>0</v>
      </c>
      <c r="AF63" s="60">
        <v>0</v>
      </c>
      <c r="AG63" s="60">
        <v>0</v>
      </c>
      <c r="AH63" s="60">
        <v>0</v>
      </c>
      <c r="AI63" s="60">
        <v>0</v>
      </c>
      <c r="AJ63" s="60">
        <v>0</v>
      </c>
      <c r="AK63" s="60">
        <v>0</v>
      </c>
      <c r="AL63" s="60">
        <v>106</v>
      </c>
      <c r="AM63" s="60">
        <v>0</v>
      </c>
      <c r="AN63" s="60">
        <v>0</v>
      </c>
      <c r="AO63" s="59"/>
    </row>
    <row r="64" spans="1:41" ht="30" x14ac:dyDescent="0.45">
      <c r="A64" s="59"/>
      <c r="B64" t="s">
        <v>1344</v>
      </c>
      <c r="C64" t="s">
        <v>1345</v>
      </c>
      <c r="D64" s="42" t="s">
        <v>1346</v>
      </c>
      <c r="E64" s="90">
        <v>46063</v>
      </c>
      <c r="F64" s="62"/>
      <c r="G64" s="60">
        <v>0</v>
      </c>
      <c r="H64" s="60">
        <v>0</v>
      </c>
      <c r="I64" s="60">
        <v>0</v>
      </c>
      <c r="J64" s="60">
        <v>0</v>
      </c>
      <c r="K64" s="60">
        <v>0</v>
      </c>
      <c r="L64" s="60">
        <v>0</v>
      </c>
      <c r="M64" s="60">
        <v>0</v>
      </c>
      <c r="N64" s="60">
        <v>0</v>
      </c>
      <c r="O64" s="60">
        <v>0</v>
      </c>
      <c r="P64" s="60">
        <v>0</v>
      </c>
      <c r="Q64" s="60">
        <v>0</v>
      </c>
      <c r="R64" s="60">
        <v>0</v>
      </c>
      <c r="S64" s="60">
        <v>0</v>
      </c>
      <c r="T64" s="60">
        <v>0</v>
      </c>
      <c r="U64" s="60">
        <v>0</v>
      </c>
      <c r="V64" s="60">
        <v>0</v>
      </c>
      <c r="W64" s="60">
        <v>0</v>
      </c>
      <c r="X64" s="60">
        <v>0</v>
      </c>
      <c r="Y64" s="60">
        <v>0</v>
      </c>
      <c r="Z64" s="60">
        <v>110</v>
      </c>
      <c r="AA64" s="60">
        <v>0</v>
      </c>
      <c r="AB64" s="60">
        <v>0</v>
      </c>
      <c r="AC64" s="60">
        <v>0</v>
      </c>
      <c r="AD64" s="60">
        <v>0</v>
      </c>
      <c r="AE64" s="60">
        <v>0</v>
      </c>
      <c r="AF64" s="60">
        <v>0</v>
      </c>
      <c r="AG64" s="60">
        <v>0</v>
      </c>
      <c r="AH64" s="60">
        <v>0</v>
      </c>
      <c r="AI64" s="60">
        <v>0</v>
      </c>
      <c r="AJ64" s="60">
        <v>0</v>
      </c>
      <c r="AK64" s="60">
        <v>0</v>
      </c>
      <c r="AL64" s="60">
        <v>0</v>
      </c>
      <c r="AM64" s="60">
        <v>0</v>
      </c>
      <c r="AN64" s="60">
        <v>0</v>
      </c>
      <c r="AO64" s="59"/>
    </row>
    <row r="65" spans="1:41" ht="15.5" x14ac:dyDescent="0.45">
      <c r="A65" s="59"/>
      <c r="B65" t="s">
        <v>1347</v>
      </c>
      <c r="C65" t="s">
        <v>113</v>
      </c>
      <c r="D65" t="s">
        <v>1348</v>
      </c>
      <c r="E65" s="90">
        <v>46042</v>
      </c>
      <c r="F65" s="62"/>
      <c r="G65" s="60">
        <v>0</v>
      </c>
      <c r="H65" s="60">
        <v>0</v>
      </c>
      <c r="I65" s="60">
        <v>0</v>
      </c>
      <c r="J65" s="60">
        <v>0</v>
      </c>
      <c r="K65" s="60">
        <v>0</v>
      </c>
      <c r="L65" s="60">
        <v>0</v>
      </c>
      <c r="M65" s="60">
        <v>0</v>
      </c>
      <c r="N65" s="60">
        <v>0</v>
      </c>
      <c r="O65" s="60">
        <v>0</v>
      </c>
      <c r="P65" s="60">
        <v>0</v>
      </c>
      <c r="Q65" s="60">
        <v>0</v>
      </c>
      <c r="R65" s="60">
        <v>0</v>
      </c>
      <c r="S65" s="60">
        <v>0</v>
      </c>
      <c r="T65" s="60">
        <v>0</v>
      </c>
      <c r="U65" s="60">
        <v>0</v>
      </c>
      <c r="V65" s="60">
        <v>0</v>
      </c>
      <c r="W65" s="60">
        <v>0</v>
      </c>
      <c r="X65" s="60">
        <v>0</v>
      </c>
      <c r="Y65" s="60">
        <v>0</v>
      </c>
      <c r="Z65" s="60">
        <v>0</v>
      </c>
      <c r="AA65" s="60">
        <v>0</v>
      </c>
      <c r="AB65" s="60">
        <v>0</v>
      </c>
      <c r="AC65" s="60">
        <v>0</v>
      </c>
      <c r="AD65" s="60">
        <v>0</v>
      </c>
      <c r="AE65" s="60">
        <v>0</v>
      </c>
      <c r="AF65" s="60">
        <v>0</v>
      </c>
      <c r="AG65" s="60">
        <v>0</v>
      </c>
      <c r="AH65" s="60">
        <v>0</v>
      </c>
      <c r="AI65" s="60">
        <v>0</v>
      </c>
      <c r="AJ65" s="60">
        <v>513</v>
      </c>
      <c r="AK65" s="60">
        <v>-513</v>
      </c>
      <c r="AL65" s="60">
        <v>0</v>
      </c>
      <c r="AM65" s="60">
        <v>0</v>
      </c>
      <c r="AN65" s="60">
        <v>0</v>
      </c>
      <c r="AO65" s="59"/>
    </row>
    <row r="66" spans="1:41" ht="15.5" x14ac:dyDescent="0.45">
      <c r="A66" s="59"/>
      <c r="B66" t="s">
        <v>1349</v>
      </c>
      <c r="C66" t="s">
        <v>37</v>
      </c>
      <c r="D66" t="s">
        <v>1350</v>
      </c>
      <c r="E66" s="90">
        <v>46044</v>
      </c>
      <c r="F66" s="62"/>
      <c r="G66" s="60">
        <v>0</v>
      </c>
      <c r="H66" s="60">
        <v>0</v>
      </c>
      <c r="I66" s="60">
        <v>0</v>
      </c>
      <c r="J66" s="60">
        <v>0</v>
      </c>
      <c r="K66" s="60">
        <v>0</v>
      </c>
      <c r="L66" s="60">
        <v>0</v>
      </c>
      <c r="M66" s="60">
        <v>0</v>
      </c>
      <c r="N66" s="60">
        <v>0</v>
      </c>
      <c r="O66" s="60">
        <v>0</v>
      </c>
      <c r="P66" s="60">
        <v>0</v>
      </c>
      <c r="Q66" s="60">
        <v>0</v>
      </c>
      <c r="R66" s="60">
        <v>0</v>
      </c>
      <c r="S66" s="60">
        <v>0</v>
      </c>
      <c r="T66" s="60">
        <v>0</v>
      </c>
      <c r="U66" s="60">
        <v>0</v>
      </c>
      <c r="V66" s="60">
        <v>0</v>
      </c>
      <c r="W66" s="60">
        <v>0</v>
      </c>
      <c r="X66" s="60">
        <v>0</v>
      </c>
      <c r="Y66" s="60">
        <v>0</v>
      </c>
      <c r="Z66" s="60">
        <v>0</v>
      </c>
      <c r="AA66" s="60">
        <v>0</v>
      </c>
      <c r="AB66" s="60">
        <v>0</v>
      </c>
      <c r="AC66" s="60">
        <v>0</v>
      </c>
      <c r="AD66" s="60">
        <v>0</v>
      </c>
      <c r="AE66" s="60">
        <v>0</v>
      </c>
      <c r="AF66" s="60">
        <v>0</v>
      </c>
      <c r="AG66" s="60">
        <v>0</v>
      </c>
      <c r="AH66" s="60">
        <v>0</v>
      </c>
      <c r="AI66" s="60">
        <v>0</v>
      </c>
      <c r="AJ66" s="60">
        <v>112</v>
      </c>
      <c r="AK66" s="60">
        <v>0</v>
      </c>
      <c r="AL66" s="60">
        <v>0</v>
      </c>
      <c r="AM66" s="60">
        <v>0</v>
      </c>
      <c r="AN66" s="60">
        <v>0</v>
      </c>
      <c r="AO66" s="59"/>
    </row>
    <row r="67" spans="1:41" ht="15.5" x14ac:dyDescent="0.45">
      <c r="A67" s="59"/>
      <c r="B67" t="s">
        <v>1351</v>
      </c>
      <c r="C67" t="s">
        <v>37</v>
      </c>
      <c r="D67" t="s">
        <v>1352</v>
      </c>
      <c r="E67" s="90">
        <v>46050</v>
      </c>
      <c r="F67" s="62"/>
      <c r="G67" s="60">
        <v>0</v>
      </c>
      <c r="H67" s="60">
        <v>0</v>
      </c>
      <c r="I67" s="60">
        <v>0</v>
      </c>
      <c r="J67" s="60">
        <v>0</v>
      </c>
      <c r="K67" s="60">
        <v>0</v>
      </c>
      <c r="L67" s="60">
        <v>0</v>
      </c>
      <c r="M67" s="60">
        <v>0</v>
      </c>
      <c r="N67" s="60">
        <v>0</v>
      </c>
      <c r="O67" s="60">
        <v>0</v>
      </c>
      <c r="P67" s="60">
        <v>0</v>
      </c>
      <c r="Q67" s="60">
        <v>0</v>
      </c>
      <c r="R67" s="60">
        <v>0</v>
      </c>
      <c r="S67" s="60">
        <v>0</v>
      </c>
      <c r="T67" s="60">
        <v>0</v>
      </c>
      <c r="U67" s="60">
        <v>0</v>
      </c>
      <c r="V67" s="60">
        <v>0</v>
      </c>
      <c r="W67" s="60">
        <v>0</v>
      </c>
      <c r="X67" s="60">
        <v>0</v>
      </c>
      <c r="Y67" s="60">
        <v>0</v>
      </c>
      <c r="Z67" s="60">
        <v>0</v>
      </c>
      <c r="AA67" s="60">
        <v>0</v>
      </c>
      <c r="AB67" s="60">
        <v>0</v>
      </c>
      <c r="AC67" s="60">
        <v>0</v>
      </c>
      <c r="AD67" s="60">
        <v>0</v>
      </c>
      <c r="AE67" s="60">
        <v>0</v>
      </c>
      <c r="AF67" s="60">
        <v>0</v>
      </c>
      <c r="AG67" s="60">
        <v>0</v>
      </c>
      <c r="AH67" s="60">
        <v>0</v>
      </c>
      <c r="AI67" s="60">
        <v>0</v>
      </c>
      <c r="AJ67" s="60">
        <v>150</v>
      </c>
      <c r="AK67" s="60">
        <v>0</v>
      </c>
      <c r="AL67" s="60">
        <v>0</v>
      </c>
      <c r="AM67" s="60">
        <v>0</v>
      </c>
      <c r="AN67" s="60">
        <v>0</v>
      </c>
      <c r="AO67" s="59"/>
    </row>
    <row r="68" spans="1:41" ht="15.5" x14ac:dyDescent="0.45">
      <c r="A68" s="59"/>
      <c r="B68" t="s">
        <v>1353</v>
      </c>
      <c r="C68" s="42" t="s">
        <v>504</v>
      </c>
      <c r="D68" t="s">
        <v>1354</v>
      </c>
      <c r="E68" s="90">
        <v>46050</v>
      </c>
      <c r="F68" s="62"/>
      <c r="G68" s="60">
        <v>0</v>
      </c>
      <c r="H68" s="60">
        <v>0</v>
      </c>
      <c r="I68" s="60">
        <v>0</v>
      </c>
      <c r="J68" s="60">
        <v>0</v>
      </c>
      <c r="K68" s="60">
        <v>0</v>
      </c>
      <c r="L68" s="60">
        <v>0</v>
      </c>
      <c r="M68" s="60">
        <v>0</v>
      </c>
      <c r="N68" s="60">
        <v>0</v>
      </c>
      <c r="O68" s="60">
        <v>0</v>
      </c>
      <c r="P68" s="60">
        <v>0</v>
      </c>
      <c r="Q68" s="60">
        <v>0</v>
      </c>
      <c r="R68" s="60">
        <v>0</v>
      </c>
      <c r="S68" s="60">
        <v>0</v>
      </c>
      <c r="T68" s="60">
        <v>0</v>
      </c>
      <c r="U68" s="60">
        <v>0</v>
      </c>
      <c r="V68" s="60">
        <v>0</v>
      </c>
      <c r="W68" s="60">
        <v>0</v>
      </c>
      <c r="X68" s="60">
        <v>0</v>
      </c>
      <c r="Y68" s="60">
        <v>0</v>
      </c>
      <c r="Z68" s="60">
        <v>0</v>
      </c>
      <c r="AA68" s="60">
        <v>0</v>
      </c>
      <c r="AB68" s="60">
        <v>0</v>
      </c>
      <c r="AC68" s="60">
        <v>0</v>
      </c>
      <c r="AD68" s="60">
        <v>0</v>
      </c>
      <c r="AE68" s="60">
        <v>0</v>
      </c>
      <c r="AF68" s="60">
        <v>0</v>
      </c>
      <c r="AG68" s="60">
        <v>0</v>
      </c>
      <c r="AH68" s="60">
        <v>0</v>
      </c>
      <c r="AI68" s="60">
        <v>0</v>
      </c>
      <c r="AJ68" s="60">
        <v>120</v>
      </c>
      <c r="AK68" s="60">
        <v>0</v>
      </c>
      <c r="AL68" s="60">
        <v>0</v>
      </c>
      <c r="AM68" s="60">
        <v>0</v>
      </c>
      <c r="AN68" s="60">
        <v>0</v>
      </c>
      <c r="AO68" s="59"/>
    </row>
    <row r="69" spans="1:41" ht="29" x14ac:dyDescent="0.35">
      <c r="A69" s="59"/>
      <c r="B69" s="166" t="s">
        <v>1355</v>
      </c>
      <c r="C69" s="167" t="s">
        <v>178</v>
      </c>
      <c r="D69" s="166" t="s">
        <v>1356</v>
      </c>
      <c r="E69" s="104">
        <v>46052</v>
      </c>
      <c r="F69" s="62"/>
      <c r="G69" s="60">
        <v>0</v>
      </c>
      <c r="H69" s="60">
        <v>0</v>
      </c>
      <c r="I69" s="60">
        <v>0</v>
      </c>
      <c r="J69" s="60">
        <v>0</v>
      </c>
      <c r="K69" s="60">
        <v>0</v>
      </c>
      <c r="L69" s="60">
        <v>0</v>
      </c>
      <c r="M69" s="60">
        <v>0</v>
      </c>
      <c r="N69" s="60">
        <v>0</v>
      </c>
      <c r="O69" s="60">
        <v>0</v>
      </c>
      <c r="P69" s="60">
        <v>0</v>
      </c>
      <c r="Q69" s="60">
        <v>0</v>
      </c>
      <c r="R69" s="60">
        <v>0</v>
      </c>
      <c r="S69" s="60">
        <v>0</v>
      </c>
      <c r="T69" s="60">
        <v>899</v>
      </c>
      <c r="U69" s="60">
        <v>0</v>
      </c>
      <c r="V69" s="60">
        <v>422</v>
      </c>
      <c r="W69" s="60">
        <v>0</v>
      </c>
      <c r="X69" s="60">
        <v>0</v>
      </c>
      <c r="Y69" s="60">
        <v>0</v>
      </c>
      <c r="Z69" s="60">
        <v>0</v>
      </c>
      <c r="AA69" s="60">
        <v>0</v>
      </c>
      <c r="AB69" s="60">
        <v>0</v>
      </c>
      <c r="AC69" s="60">
        <v>0</v>
      </c>
      <c r="AD69" s="60">
        <v>0</v>
      </c>
      <c r="AE69" s="60">
        <v>0</v>
      </c>
      <c r="AF69" s="60">
        <v>0</v>
      </c>
      <c r="AG69" s="60">
        <v>0</v>
      </c>
      <c r="AH69" s="60">
        <v>0</v>
      </c>
      <c r="AI69" s="60">
        <v>0</v>
      </c>
      <c r="AJ69" s="60">
        <v>0</v>
      </c>
      <c r="AK69" s="60">
        <v>0</v>
      </c>
      <c r="AL69" s="60">
        <v>0</v>
      </c>
      <c r="AM69" s="60">
        <v>0</v>
      </c>
      <c r="AN69" s="60">
        <v>0</v>
      </c>
      <c r="AO69" s="59"/>
    </row>
    <row r="70" spans="1:41" ht="15.5" x14ac:dyDescent="0.45">
      <c r="A70" s="59"/>
      <c r="B70" t="s">
        <v>1357</v>
      </c>
      <c r="C70" t="s">
        <v>1358</v>
      </c>
      <c r="D70" s="42" t="s">
        <v>1359</v>
      </c>
      <c r="E70" s="90">
        <v>46077</v>
      </c>
      <c r="F70" s="62"/>
      <c r="G70" s="60">
        <v>0</v>
      </c>
      <c r="H70" s="60">
        <v>0</v>
      </c>
      <c r="I70" s="60">
        <v>0</v>
      </c>
      <c r="J70" s="60">
        <v>0</v>
      </c>
      <c r="K70" s="60">
        <v>0</v>
      </c>
      <c r="L70" s="60">
        <v>0</v>
      </c>
      <c r="M70" s="60">
        <v>0</v>
      </c>
      <c r="N70" s="60">
        <v>0</v>
      </c>
      <c r="O70" s="60">
        <v>0</v>
      </c>
      <c r="P70" s="60">
        <v>0</v>
      </c>
      <c r="Q70" s="60">
        <v>0</v>
      </c>
      <c r="R70" s="60">
        <v>75</v>
      </c>
      <c r="S70" s="60">
        <v>0</v>
      </c>
      <c r="T70" s="60">
        <v>0</v>
      </c>
      <c r="U70" s="60">
        <v>0</v>
      </c>
      <c r="V70" s="60">
        <v>0</v>
      </c>
      <c r="W70" s="60">
        <v>0</v>
      </c>
      <c r="X70" s="60">
        <v>0</v>
      </c>
      <c r="Y70" s="60">
        <v>0</v>
      </c>
      <c r="Z70" s="60">
        <v>0</v>
      </c>
      <c r="AA70" s="60">
        <v>0</v>
      </c>
      <c r="AB70" s="60">
        <v>0</v>
      </c>
      <c r="AC70" s="60">
        <v>0</v>
      </c>
      <c r="AD70" s="60">
        <v>0</v>
      </c>
      <c r="AE70" s="60">
        <v>0</v>
      </c>
      <c r="AF70" s="60">
        <v>0</v>
      </c>
      <c r="AG70" s="60">
        <v>0</v>
      </c>
      <c r="AH70" s="60">
        <v>0</v>
      </c>
      <c r="AI70" s="60">
        <v>0</v>
      </c>
      <c r="AJ70" s="60">
        <v>0</v>
      </c>
      <c r="AK70" s="60">
        <v>0</v>
      </c>
      <c r="AL70" s="60">
        <v>0</v>
      </c>
      <c r="AM70" s="60">
        <v>0</v>
      </c>
      <c r="AN70" s="60">
        <v>0</v>
      </c>
      <c r="AO70" s="59"/>
    </row>
    <row r="71" spans="1:41" ht="29" x14ac:dyDescent="0.35">
      <c r="A71" s="59"/>
      <c r="B71" s="168" t="s">
        <v>1360</v>
      </c>
      <c r="C71" s="167" t="s">
        <v>1361</v>
      </c>
      <c r="D71" s="166" t="s">
        <v>1362</v>
      </c>
      <c r="E71" s="104">
        <v>46079</v>
      </c>
      <c r="F71" s="62"/>
      <c r="G71" s="60">
        <v>-4917</v>
      </c>
      <c r="H71" s="60">
        <v>0</v>
      </c>
      <c r="I71" s="60">
        <v>0</v>
      </c>
      <c r="J71" s="60">
        <v>0</v>
      </c>
      <c r="K71" s="60">
        <v>0</v>
      </c>
      <c r="L71" s="60">
        <v>0</v>
      </c>
      <c r="M71" s="60">
        <v>0</v>
      </c>
      <c r="N71" s="60">
        <v>0</v>
      </c>
      <c r="O71" s="60">
        <v>0</v>
      </c>
      <c r="P71" s="60">
        <v>0</v>
      </c>
      <c r="Q71" s="60">
        <v>0</v>
      </c>
      <c r="R71" s="60">
        <v>0</v>
      </c>
      <c r="S71" s="60">
        <v>0</v>
      </c>
      <c r="T71" s="60">
        <v>0</v>
      </c>
      <c r="U71" s="60">
        <v>0</v>
      </c>
      <c r="V71" s="60">
        <v>0</v>
      </c>
      <c r="W71" s="60">
        <v>0</v>
      </c>
      <c r="X71" s="60">
        <v>0</v>
      </c>
      <c r="Y71" s="60">
        <v>0</v>
      </c>
      <c r="Z71" s="60">
        <v>0</v>
      </c>
      <c r="AA71" s="60">
        <v>0</v>
      </c>
      <c r="AB71" s="60">
        <v>0</v>
      </c>
      <c r="AC71" s="60">
        <v>0</v>
      </c>
      <c r="AD71" s="60">
        <v>0</v>
      </c>
      <c r="AE71" s="60">
        <v>0</v>
      </c>
      <c r="AF71" s="60">
        <v>0</v>
      </c>
      <c r="AG71" s="60">
        <v>0</v>
      </c>
      <c r="AH71" s="60">
        <v>0</v>
      </c>
      <c r="AI71" s="60">
        <v>0</v>
      </c>
      <c r="AJ71" s="60">
        <v>0</v>
      </c>
      <c r="AK71" s="60">
        <v>0</v>
      </c>
      <c r="AL71" s="60">
        <v>0</v>
      </c>
      <c r="AM71" s="60">
        <v>0</v>
      </c>
      <c r="AN71" s="60">
        <v>0</v>
      </c>
      <c r="AO71" s="59"/>
    </row>
    <row r="72" spans="1:41" ht="30" x14ac:dyDescent="0.45">
      <c r="A72" s="59"/>
      <c r="B72" t="s">
        <v>1363</v>
      </c>
      <c r="C72" s="42" t="s">
        <v>775</v>
      </c>
      <c r="D72" s="42" t="s">
        <v>1364</v>
      </c>
      <c r="E72" s="90">
        <v>46086</v>
      </c>
      <c r="F72" s="62"/>
      <c r="G72" s="60">
        <v>0</v>
      </c>
      <c r="H72" s="60">
        <v>0</v>
      </c>
      <c r="I72" s="60">
        <v>0</v>
      </c>
      <c r="J72" s="60">
        <v>0</v>
      </c>
      <c r="K72" s="60">
        <v>0</v>
      </c>
      <c r="L72" s="60">
        <v>0</v>
      </c>
      <c r="M72" s="60">
        <v>0</v>
      </c>
      <c r="N72" s="60">
        <v>0</v>
      </c>
      <c r="O72" s="60">
        <v>0</v>
      </c>
      <c r="P72" s="60">
        <v>0</v>
      </c>
      <c r="Q72" s="60">
        <v>0</v>
      </c>
      <c r="R72" s="60">
        <v>0</v>
      </c>
      <c r="S72" s="60">
        <v>0</v>
      </c>
      <c r="T72" s="60">
        <v>0</v>
      </c>
      <c r="U72" s="60">
        <v>0</v>
      </c>
      <c r="V72" s="60">
        <v>0</v>
      </c>
      <c r="W72" s="60">
        <v>0</v>
      </c>
      <c r="X72" s="60">
        <v>0</v>
      </c>
      <c r="Y72" s="60">
        <v>0</v>
      </c>
      <c r="Z72" s="60">
        <v>0</v>
      </c>
      <c r="AA72" s="60">
        <v>0</v>
      </c>
      <c r="AB72" s="60">
        <v>0</v>
      </c>
      <c r="AC72" s="60">
        <v>0</v>
      </c>
      <c r="AD72" s="60">
        <v>0</v>
      </c>
      <c r="AE72" s="60">
        <v>0</v>
      </c>
      <c r="AF72" s="60">
        <v>0</v>
      </c>
      <c r="AG72" s="60">
        <v>0</v>
      </c>
      <c r="AH72" s="60">
        <v>0</v>
      </c>
      <c r="AI72" s="60">
        <v>0</v>
      </c>
      <c r="AJ72" s="60">
        <v>215</v>
      </c>
      <c r="AK72" s="60">
        <v>0</v>
      </c>
      <c r="AL72" s="60">
        <v>0</v>
      </c>
      <c r="AM72" s="60">
        <v>0</v>
      </c>
      <c r="AN72" s="60">
        <v>0</v>
      </c>
      <c r="AO72" s="59"/>
    </row>
    <row r="73" spans="1:41" ht="44.5" x14ac:dyDescent="0.45">
      <c r="A73" s="59"/>
      <c r="B73" s="252" t="s">
        <v>1365</v>
      </c>
      <c r="C73" s="42" t="s">
        <v>100</v>
      </c>
      <c r="D73" s="42" t="s">
        <v>1366</v>
      </c>
      <c r="E73" s="90">
        <v>46112</v>
      </c>
      <c r="F73" s="62"/>
      <c r="G73" s="60">
        <v>0</v>
      </c>
      <c r="H73" s="60">
        <v>0</v>
      </c>
      <c r="I73" s="60">
        <v>0</v>
      </c>
      <c r="J73" s="60">
        <v>0</v>
      </c>
      <c r="K73" s="60">
        <v>0</v>
      </c>
      <c r="L73" s="60">
        <v>0</v>
      </c>
      <c r="M73" s="60">
        <v>0</v>
      </c>
      <c r="N73" s="60">
        <v>0</v>
      </c>
      <c r="O73" s="60">
        <v>0</v>
      </c>
      <c r="P73" s="60">
        <v>0</v>
      </c>
      <c r="Q73" s="60">
        <v>0</v>
      </c>
      <c r="R73" s="60">
        <v>0</v>
      </c>
      <c r="S73" s="60">
        <v>0</v>
      </c>
      <c r="T73" s="60">
        <v>0</v>
      </c>
      <c r="U73" s="60">
        <v>0</v>
      </c>
      <c r="V73" s="60">
        <v>0</v>
      </c>
      <c r="W73" s="60">
        <v>0</v>
      </c>
      <c r="X73" s="60">
        <v>0</v>
      </c>
      <c r="Y73" s="60">
        <v>0</v>
      </c>
      <c r="Z73" s="60">
        <v>0</v>
      </c>
      <c r="AA73" s="60">
        <v>0</v>
      </c>
      <c r="AB73" s="60">
        <v>38</v>
      </c>
      <c r="AC73" s="60">
        <v>0</v>
      </c>
      <c r="AD73" s="60">
        <v>0</v>
      </c>
      <c r="AE73" s="60">
        <v>0</v>
      </c>
      <c r="AF73" s="60">
        <v>0</v>
      </c>
      <c r="AG73" s="60">
        <v>0</v>
      </c>
      <c r="AH73" s="60">
        <v>0</v>
      </c>
      <c r="AI73" s="60">
        <v>0</v>
      </c>
      <c r="AJ73" s="60">
        <v>0</v>
      </c>
      <c r="AK73" s="60">
        <v>0</v>
      </c>
      <c r="AL73" s="60">
        <v>0</v>
      </c>
      <c r="AM73" s="60">
        <v>0</v>
      </c>
      <c r="AN73" s="60">
        <v>0</v>
      </c>
      <c r="AO73" s="59"/>
    </row>
    <row r="74" spans="1:41" ht="15.5" x14ac:dyDescent="0.45">
      <c r="A74" s="59"/>
      <c r="B74" s="252" t="s">
        <v>1367</v>
      </c>
      <c r="C74" t="s">
        <v>1368</v>
      </c>
      <c r="D74" t="s">
        <v>1369</v>
      </c>
      <c r="E74" s="90">
        <v>46097</v>
      </c>
      <c r="F74" s="62"/>
      <c r="G74" s="60">
        <v>0</v>
      </c>
      <c r="H74" s="60">
        <v>0</v>
      </c>
      <c r="I74" s="60">
        <v>0</v>
      </c>
      <c r="J74" s="60">
        <v>0</v>
      </c>
      <c r="K74" s="60">
        <v>-74</v>
      </c>
      <c r="L74" s="60">
        <v>0</v>
      </c>
      <c r="M74" s="60">
        <v>0</v>
      </c>
      <c r="N74" s="60">
        <v>0</v>
      </c>
      <c r="O74" s="60">
        <v>0</v>
      </c>
      <c r="P74" s="60">
        <v>0</v>
      </c>
      <c r="Q74" s="60">
        <v>0</v>
      </c>
      <c r="R74" s="60">
        <v>0</v>
      </c>
      <c r="S74" s="60">
        <v>0</v>
      </c>
      <c r="T74" s="60">
        <v>0</v>
      </c>
      <c r="U74" s="60">
        <v>0</v>
      </c>
      <c r="V74" s="60">
        <v>0</v>
      </c>
      <c r="W74" s="60">
        <v>0</v>
      </c>
      <c r="X74" s="60">
        <v>0</v>
      </c>
      <c r="Y74" s="60">
        <v>0</v>
      </c>
      <c r="Z74" s="60">
        <v>0</v>
      </c>
      <c r="AA74" s="60">
        <v>0</v>
      </c>
      <c r="AB74" s="60">
        <v>0</v>
      </c>
      <c r="AC74" s="60">
        <v>0</v>
      </c>
      <c r="AD74" s="60">
        <v>0</v>
      </c>
      <c r="AE74" s="60">
        <v>0</v>
      </c>
      <c r="AF74" s="60">
        <v>0</v>
      </c>
      <c r="AG74" s="60">
        <v>0</v>
      </c>
      <c r="AH74" s="60">
        <v>0</v>
      </c>
      <c r="AI74" s="60">
        <v>0</v>
      </c>
      <c r="AJ74" s="60">
        <v>0</v>
      </c>
      <c r="AK74" s="60">
        <v>0</v>
      </c>
      <c r="AL74" s="60">
        <v>74</v>
      </c>
      <c r="AM74" s="60">
        <v>0</v>
      </c>
      <c r="AN74" s="60">
        <v>0</v>
      </c>
      <c r="AO74" s="59"/>
    </row>
    <row r="75" spans="1:41" x14ac:dyDescent="0.35">
      <c r="A75" s="59"/>
      <c r="B75" s="252" t="s">
        <v>1370</v>
      </c>
      <c r="C75" t="s">
        <v>37</v>
      </c>
      <c r="D75" t="s">
        <v>1371</v>
      </c>
      <c r="E75" s="104">
        <v>46104</v>
      </c>
      <c r="F75" s="62"/>
      <c r="G75" s="60">
        <v>-66</v>
      </c>
      <c r="H75" s="60">
        <v>0</v>
      </c>
      <c r="I75" s="60">
        <v>0</v>
      </c>
      <c r="J75" s="60">
        <v>0</v>
      </c>
      <c r="K75" s="60">
        <v>0</v>
      </c>
      <c r="L75" s="60">
        <v>0</v>
      </c>
      <c r="M75" s="60">
        <v>0</v>
      </c>
      <c r="N75" s="60">
        <v>0</v>
      </c>
      <c r="O75" s="60">
        <v>0</v>
      </c>
      <c r="P75" s="60">
        <v>0</v>
      </c>
      <c r="Q75" s="60">
        <v>0</v>
      </c>
      <c r="R75" s="60">
        <v>0</v>
      </c>
      <c r="S75" s="60">
        <v>0</v>
      </c>
      <c r="T75" s="60">
        <v>0</v>
      </c>
      <c r="U75" s="60">
        <v>0</v>
      </c>
      <c r="V75" s="60">
        <v>0</v>
      </c>
      <c r="W75" s="60">
        <v>0</v>
      </c>
      <c r="X75" s="60">
        <v>0</v>
      </c>
      <c r="Y75" s="60">
        <v>0</v>
      </c>
      <c r="Z75" s="60">
        <v>0</v>
      </c>
      <c r="AA75" s="60">
        <v>0</v>
      </c>
      <c r="AB75" s="60">
        <v>0</v>
      </c>
      <c r="AC75" s="60">
        <v>0</v>
      </c>
      <c r="AD75" s="60">
        <v>0</v>
      </c>
      <c r="AE75" s="60">
        <v>0</v>
      </c>
      <c r="AF75" s="60">
        <v>0</v>
      </c>
      <c r="AG75" s="60">
        <v>0</v>
      </c>
      <c r="AH75" s="60">
        <v>0</v>
      </c>
      <c r="AI75" s="60">
        <v>0</v>
      </c>
      <c r="AJ75" s="60">
        <v>0</v>
      </c>
      <c r="AK75" s="60">
        <v>0</v>
      </c>
      <c r="AL75" s="60">
        <v>66</v>
      </c>
      <c r="AM75" s="60">
        <v>0</v>
      </c>
      <c r="AN75" s="60">
        <v>0</v>
      </c>
      <c r="AO75" s="59"/>
    </row>
    <row r="76" spans="1:41" ht="30" x14ac:dyDescent="0.45">
      <c r="A76" s="59"/>
      <c r="B76" s="252" t="s">
        <v>1372</v>
      </c>
      <c r="C76" t="s">
        <v>37</v>
      </c>
      <c r="D76" s="42" t="s">
        <v>1373</v>
      </c>
      <c r="E76" s="90">
        <v>46086</v>
      </c>
      <c r="F76" s="62"/>
      <c r="G76" s="60">
        <v>0</v>
      </c>
      <c r="H76" s="60">
        <v>0</v>
      </c>
      <c r="I76" s="60">
        <v>0</v>
      </c>
      <c r="J76" s="60">
        <v>0</v>
      </c>
      <c r="K76" s="60">
        <v>0</v>
      </c>
      <c r="L76" s="60">
        <v>0</v>
      </c>
      <c r="M76" s="60">
        <v>0</v>
      </c>
      <c r="N76" s="60">
        <v>0</v>
      </c>
      <c r="O76" s="60">
        <v>0</v>
      </c>
      <c r="P76" s="60">
        <v>0</v>
      </c>
      <c r="Q76" s="60">
        <v>0</v>
      </c>
      <c r="R76" s="60">
        <v>0</v>
      </c>
      <c r="S76" s="60">
        <v>0</v>
      </c>
      <c r="T76" s="60">
        <v>0</v>
      </c>
      <c r="U76" s="60">
        <v>0</v>
      </c>
      <c r="V76" s="60">
        <v>0</v>
      </c>
      <c r="W76" s="60">
        <v>0</v>
      </c>
      <c r="X76" s="60">
        <v>0</v>
      </c>
      <c r="Y76" s="60">
        <v>0</v>
      </c>
      <c r="Z76" s="60">
        <v>0</v>
      </c>
      <c r="AA76" s="60">
        <v>0</v>
      </c>
      <c r="AB76" s="60">
        <v>0</v>
      </c>
      <c r="AC76" s="60">
        <v>0</v>
      </c>
      <c r="AD76" s="60">
        <v>0</v>
      </c>
      <c r="AE76" s="60">
        <v>0</v>
      </c>
      <c r="AF76" s="60">
        <v>0</v>
      </c>
      <c r="AG76" s="60">
        <v>0</v>
      </c>
      <c r="AH76" s="60">
        <v>0</v>
      </c>
      <c r="AI76" s="60">
        <v>0</v>
      </c>
      <c r="AJ76" s="60">
        <v>0</v>
      </c>
      <c r="AK76" s="60">
        <v>-120</v>
      </c>
      <c r="AL76" s="60">
        <v>0</v>
      </c>
      <c r="AM76" s="60">
        <v>0</v>
      </c>
      <c r="AN76" s="60">
        <v>0</v>
      </c>
      <c r="AO76" s="59"/>
    </row>
    <row r="77" spans="1:41" ht="29" x14ac:dyDescent="0.35">
      <c r="A77" s="59"/>
      <c r="B77" s="252" t="s">
        <v>1374</v>
      </c>
      <c r="C77" t="s">
        <v>100</v>
      </c>
      <c r="D77" s="42" t="s">
        <v>1375</v>
      </c>
      <c r="E77" s="104">
        <v>46105</v>
      </c>
      <c r="F77" s="62"/>
      <c r="G77" s="60">
        <v>-192</v>
      </c>
      <c r="H77" s="60">
        <v>0</v>
      </c>
      <c r="I77" s="60">
        <v>0</v>
      </c>
      <c r="J77" s="60">
        <v>0</v>
      </c>
      <c r="K77" s="60">
        <v>0</v>
      </c>
      <c r="L77" s="60">
        <v>0</v>
      </c>
      <c r="M77" s="60">
        <v>0</v>
      </c>
      <c r="N77" s="60">
        <v>0</v>
      </c>
      <c r="O77" s="60">
        <v>0</v>
      </c>
      <c r="P77" s="60">
        <v>0</v>
      </c>
      <c r="Q77" s="60">
        <v>0</v>
      </c>
      <c r="R77" s="60">
        <v>0</v>
      </c>
      <c r="S77" s="60">
        <v>0</v>
      </c>
      <c r="T77" s="60">
        <v>0</v>
      </c>
      <c r="U77" s="60">
        <v>0</v>
      </c>
      <c r="V77" s="60">
        <v>0</v>
      </c>
      <c r="W77" s="60">
        <v>0</v>
      </c>
      <c r="X77" s="60">
        <v>0</v>
      </c>
      <c r="Y77" s="60">
        <v>0</v>
      </c>
      <c r="Z77" s="60">
        <v>0</v>
      </c>
      <c r="AA77" s="60">
        <v>0</v>
      </c>
      <c r="AB77" s="60">
        <v>0</v>
      </c>
      <c r="AC77" s="60">
        <v>0</v>
      </c>
      <c r="AD77" s="60">
        <v>0</v>
      </c>
      <c r="AE77" s="60">
        <v>0</v>
      </c>
      <c r="AF77" s="60">
        <v>0</v>
      </c>
      <c r="AG77" s="60">
        <v>0</v>
      </c>
      <c r="AH77" s="60">
        <v>0</v>
      </c>
      <c r="AI77" s="60">
        <v>0</v>
      </c>
      <c r="AJ77" s="60">
        <v>0</v>
      </c>
      <c r="AK77" s="60">
        <v>0</v>
      </c>
      <c r="AL77" s="60">
        <v>0</v>
      </c>
      <c r="AM77" s="60">
        <v>0</v>
      </c>
      <c r="AN77" s="60">
        <v>0</v>
      </c>
      <c r="AO77" s="59"/>
    </row>
    <row r="78" spans="1:41" x14ac:dyDescent="0.35">
      <c r="A78" s="48"/>
      <c r="B78" s="48"/>
      <c r="C78" s="48"/>
      <c r="D78" s="48" t="s">
        <v>64</v>
      </c>
      <c r="E78" s="48"/>
      <c r="F78" s="49"/>
      <c r="G78" s="69">
        <f t="shared" ref="G78:AN78" si="3">SUM(G56:G56)</f>
        <v>0</v>
      </c>
      <c r="H78" s="69">
        <f t="shared" si="3"/>
        <v>0</v>
      </c>
      <c r="I78" s="69">
        <f t="shared" si="3"/>
        <v>0</v>
      </c>
      <c r="J78" s="69">
        <f t="shared" si="3"/>
        <v>0</v>
      </c>
      <c r="K78" s="69">
        <f t="shared" si="3"/>
        <v>0</v>
      </c>
      <c r="L78" s="69">
        <f t="shared" si="3"/>
        <v>0</v>
      </c>
      <c r="M78" s="69">
        <f t="shared" si="3"/>
        <v>0</v>
      </c>
      <c r="N78" s="69">
        <f t="shared" si="3"/>
        <v>0</v>
      </c>
      <c r="O78" s="69">
        <f t="shared" si="3"/>
        <v>0</v>
      </c>
      <c r="P78" s="69">
        <f t="shared" si="3"/>
        <v>0</v>
      </c>
      <c r="Q78" s="69">
        <f t="shared" si="3"/>
        <v>0</v>
      </c>
      <c r="R78" s="69">
        <f t="shared" si="3"/>
        <v>0</v>
      </c>
      <c r="S78" s="69">
        <f t="shared" si="3"/>
        <v>-450</v>
      </c>
      <c r="T78" s="69">
        <f t="shared" si="3"/>
        <v>0</v>
      </c>
      <c r="U78" s="69">
        <f t="shared" si="3"/>
        <v>0</v>
      </c>
      <c r="V78" s="69">
        <f t="shared" si="3"/>
        <v>0</v>
      </c>
      <c r="W78" s="69">
        <f t="shared" si="3"/>
        <v>0</v>
      </c>
      <c r="X78" s="69">
        <f t="shared" si="3"/>
        <v>0</v>
      </c>
      <c r="Y78" s="55">
        <f t="shared" si="3"/>
        <v>0</v>
      </c>
      <c r="Z78" s="55">
        <f t="shared" si="3"/>
        <v>0</v>
      </c>
      <c r="AA78" s="55">
        <f t="shared" si="3"/>
        <v>0</v>
      </c>
      <c r="AB78" s="55">
        <f t="shared" si="3"/>
        <v>0</v>
      </c>
      <c r="AC78" s="51">
        <f t="shared" si="3"/>
        <v>0</v>
      </c>
      <c r="AD78" s="51">
        <f t="shared" si="3"/>
        <v>0</v>
      </c>
      <c r="AE78" s="51">
        <f t="shared" si="3"/>
        <v>0</v>
      </c>
      <c r="AF78" s="51">
        <f t="shared" si="3"/>
        <v>450</v>
      </c>
      <c r="AG78" s="52">
        <f t="shared" si="3"/>
        <v>0</v>
      </c>
      <c r="AH78" s="52">
        <f t="shared" si="3"/>
        <v>0</v>
      </c>
      <c r="AI78" s="52">
        <f t="shared" si="3"/>
        <v>0</v>
      </c>
      <c r="AJ78" s="52">
        <f t="shared" si="3"/>
        <v>0</v>
      </c>
      <c r="AK78" s="56">
        <f t="shared" si="3"/>
        <v>0</v>
      </c>
      <c r="AL78" s="56">
        <f t="shared" si="3"/>
        <v>0</v>
      </c>
      <c r="AM78" s="56">
        <f t="shared" si="3"/>
        <v>0</v>
      </c>
      <c r="AN78" s="56">
        <f t="shared" si="3"/>
        <v>0</v>
      </c>
      <c r="AO78" s="48"/>
    </row>
    <row r="79" spans="1:41" ht="18.5" customHeight="1" x14ac:dyDescent="0.35">
      <c r="A79" s="57"/>
      <c r="B79" s="57"/>
      <c r="C79" s="4"/>
      <c r="D79" s="4" t="s">
        <v>65</v>
      </c>
      <c r="E79" s="4"/>
      <c r="F79" s="46"/>
      <c r="G79" s="4">
        <f>SUM(G23,G40,G55,G78)</f>
        <v>-5457</v>
      </c>
      <c r="H79" s="4">
        <f t="shared" ref="H79:AN79" si="4">SUM(H23,H40,H55,H78)</f>
        <v>1054.2</v>
      </c>
      <c r="I79" s="4">
        <f t="shared" si="4"/>
        <v>0</v>
      </c>
      <c r="J79" s="4">
        <f t="shared" si="4"/>
        <v>291</v>
      </c>
      <c r="K79" s="4">
        <f t="shared" si="4"/>
        <v>-833</v>
      </c>
      <c r="L79" s="4">
        <f t="shared" si="4"/>
        <v>592</v>
      </c>
      <c r="M79" s="4">
        <f t="shared" si="4"/>
        <v>0</v>
      </c>
      <c r="N79" s="4">
        <f t="shared" si="4"/>
        <v>5553</v>
      </c>
      <c r="O79" s="4">
        <f t="shared" si="4"/>
        <v>0</v>
      </c>
      <c r="P79" s="4">
        <f t="shared" si="4"/>
        <v>230</v>
      </c>
      <c r="Q79" s="4">
        <f t="shared" si="4"/>
        <v>0</v>
      </c>
      <c r="R79" s="4">
        <f t="shared" si="4"/>
        <v>813</v>
      </c>
      <c r="S79" s="4">
        <f t="shared" si="4"/>
        <v>-450</v>
      </c>
      <c r="T79" s="4">
        <f t="shared" si="4"/>
        <v>5451</v>
      </c>
      <c r="U79" s="4">
        <f t="shared" si="4"/>
        <v>0</v>
      </c>
      <c r="V79" s="4">
        <f t="shared" si="4"/>
        <v>0</v>
      </c>
      <c r="W79" s="4">
        <f t="shared" si="4"/>
        <v>-2259</v>
      </c>
      <c r="X79" s="4">
        <f t="shared" si="4"/>
        <v>8814.6</v>
      </c>
      <c r="Y79" s="4">
        <f t="shared" si="4"/>
        <v>0</v>
      </c>
      <c r="Z79" s="4">
        <f t="shared" si="4"/>
        <v>6998</v>
      </c>
      <c r="AA79" s="4">
        <f t="shared" si="4"/>
        <v>0</v>
      </c>
      <c r="AB79" s="4">
        <f t="shared" si="4"/>
        <v>121</v>
      </c>
      <c r="AC79" s="4">
        <f t="shared" si="4"/>
        <v>-1621</v>
      </c>
      <c r="AD79" s="4">
        <f t="shared" si="4"/>
        <v>10635.6</v>
      </c>
      <c r="AE79" s="4">
        <f t="shared" si="4"/>
        <v>-2148</v>
      </c>
      <c r="AF79" s="4">
        <f t="shared" si="4"/>
        <v>17836.599999999999</v>
      </c>
      <c r="AG79" s="4">
        <f t="shared" si="4"/>
        <v>0</v>
      </c>
      <c r="AH79" s="4">
        <f t="shared" si="4"/>
        <v>0</v>
      </c>
      <c r="AI79" s="4">
        <f t="shared" si="4"/>
        <v>0</v>
      </c>
      <c r="AJ79" s="4">
        <f t="shared" si="4"/>
        <v>1970.5</v>
      </c>
      <c r="AK79" s="4">
        <f t="shared" si="4"/>
        <v>0</v>
      </c>
      <c r="AL79" s="4">
        <f t="shared" si="4"/>
        <v>949</v>
      </c>
      <c r="AM79" s="4">
        <f t="shared" si="4"/>
        <v>0</v>
      </c>
      <c r="AN79" s="4">
        <f t="shared" si="4"/>
        <v>95</v>
      </c>
      <c r="AO79" s="41"/>
    </row>
    <row r="80" spans="1:41" x14ac:dyDescent="0.35">
      <c r="F80" s="46" t="s">
        <v>66</v>
      </c>
      <c r="G80" s="254">
        <f>G79+H79</f>
        <v>-4402.8</v>
      </c>
      <c r="H80" s="254"/>
      <c r="I80" s="254">
        <f>I79+J79</f>
        <v>291</v>
      </c>
      <c r="J80" s="254"/>
      <c r="K80" s="254">
        <f>K79+L79</f>
        <v>-241</v>
      </c>
      <c r="L80" s="254"/>
      <c r="M80" s="254">
        <f t="shared" ref="M80" si="5">M79+N79</f>
        <v>5553</v>
      </c>
      <c r="N80" s="254"/>
      <c r="O80" s="254">
        <f t="shared" ref="O80" si="6">O79+P79</f>
        <v>230</v>
      </c>
      <c r="P80" s="254"/>
      <c r="Q80" s="254">
        <f t="shared" ref="Q80" si="7">Q79+R79</f>
        <v>813</v>
      </c>
      <c r="R80" s="254"/>
      <c r="S80" s="254">
        <f t="shared" ref="S80" si="8">S79+T79</f>
        <v>5001</v>
      </c>
      <c r="T80" s="254"/>
      <c r="U80" s="254">
        <f t="shared" ref="U80" si="9">U79+V79</f>
        <v>0</v>
      </c>
      <c r="V80" s="254"/>
      <c r="W80" s="254">
        <f t="shared" ref="W80" si="10">W79+X79</f>
        <v>6555.6</v>
      </c>
      <c r="X80" s="254"/>
      <c r="Y80" s="254">
        <f t="shared" ref="Y80" si="11">Y79+Z79</f>
        <v>6998</v>
      </c>
      <c r="Z80" s="254"/>
      <c r="AA80" s="254">
        <f t="shared" ref="AA80" si="12">AA79+AB79</f>
        <v>121</v>
      </c>
      <c r="AB80" s="254"/>
      <c r="AC80" s="254">
        <f t="shared" ref="AC80" si="13">AC79+AD79</f>
        <v>9014.6</v>
      </c>
      <c r="AD80" s="254"/>
      <c r="AE80" s="254">
        <f t="shared" ref="AE80" si="14">AE79+AF79</f>
        <v>15688.599999999999</v>
      </c>
      <c r="AF80" s="254"/>
      <c r="AG80" s="254">
        <f t="shared" ref="AG80" si="15">AG79+AH79</f>
        <v>0</v>
      </c>
      <c r="AH80" s="254"/>
      <c r="AI80" s="254">
        <f t="shared" ref="AI80" si="16">AI79+AJ79</f>
        <v>1970.5</v>
      </c>
      <c r="AJ80" s="254"/>
      <c r="AK80" s="254">
        <f t="shared" ref="AK80" si="17">AK79+AL79</f>
        <v>949</v>
      </c>
      <c r="AL80" s="254"/>
      <c r="AM80" s="254">
        <f t="shared" ref="AM80" si="18">AM79+AN79</f>
        <v>95</v>
      </c>
      <c r="AN80" s="254"/>
    </row>
  </sheetData>
  <mergeCells count="46">
    <mergeCell ref="AK80:AL80"/>
    <mergeCell ref="AM80:AN80"/>
    <mergeCell ref="AA80:AB80"/>
    <mergeCell ref="AC80:AD80"/>
    <mergeCell ref="AE80:AF80"/>
    <mergeCell ref="AG80:AH80"/>
    <mergeCell ref="AI80:AJ80"/>
    <mergeCell ref="Q80:R80"/>
    <mergeCell ref="S80:T80"/>
    <mergeCell ref="U80:V80"/>
    <mergeCell ref="W80:X80"/>
    <mergeCell ref="Y80:Z80"/>
    <mergeCell ref="G80:H80"/>
    <mergeCell ref="I80:J80"/>
    <mergeCell ref="K80:L80"/>
    <mergeCell ref="M80:N80"/>
    <mergeCell ref="O80:P80"/>
    <mergeCell ref="G2:X2"/>
    <mergeCell ref="Y2:AB2"/>
    <mergeCell ref="AC2:AF2"/>
    <mergeCell ref="AG2:AJ2"/>
    <mergeCell ref="AK2:AN2"/>
    <mergeCell ref="Q3:R3"/>
    <mergeCell ref="A3:A4"/>
    <mergeCell ref="B3:B4"/>
    <mergeCell ref="C3:C4"/>
    <mergeCell ref="D3:D4"/>
    <mergeCell ref="E3:E4"/>
    <mergeCell ref="F3:F4"/>
    <mergeCell ref="G3:H3"/>
    <mergeCell ref="I3:J3"/>
    <mergeCell ref="K3:L3"/>
    <mergeCell ref="M3:N3"/>
    <mergeCell ref="O3:P3"/>
    <mergeCell ref="AO3:AO4"/>
    <mergeCell ref="S3:T3"/>
    <mergeCell ref="U3:V3"/>
    <mergeCell ref="W3:X3"/>
    <mergeCell ref="Y3:Z3"/>
    <mergeCell ref="AA3:AB3"/>
    <mergeCell ref="AC3:AD3"/>
    <mergeCell ref="AE3:AF3"/>
    <mergeCell ref="AG3:AH3"/>
    <mergeCell ref="AI3:AJ3"/>
    <mergeCell ref="AK3:AL3"/>
    <mergeCell ref="AM3:AN3"/>
  </mergeCells>
  <conditionalFormatting sqref="A20:D20">
    <cfRule type="cellIs" dxfId="319" priority="68" operator="equal">
      <formula>"Withdrawn"</formula>
    </cfRule>
    <cfRule type="cellIs" dxfId="318" priority="69" operator="equal">
      <formula>"NYD"</formula>
    </cfRule>
    <cfRule type="cellIs" dxfId="317" priority="70" operator="equal">
      <formula>"Refused"</formula>
    </cfRule>
    <cfRule type="cellIs" dxfId="316" priority="71" operator="equal">
      <formula>"Permitted"</formula>
    </cfRule>
  </conditionalFormatting>
  <conditionalFormatting sqref="B36">
    <cfRule type="cellIs" dxfId="315" priority="96" operator="equal">
      <formula>"Withdrawn"</formula>
    </cfRule>
    <cfRule type="cellIs" dxfId="314" priority="97" operator="equal">
      <formula>"NYD"</formula>
    </cfRule>
    <cfRule type="cellIs" dxfId="313" priority="98" operator="equal">
      <formula>"Refused"</formula>
    </cfRule>
    <cfRule type="cellIs" dxfId="312" priority="99" operator="equal">
      <formula>"Permitted"</formula>
    </cfRule>
  </conditionalFormatting>
  <conditionalFormatting sqref="B41">
    <cfRule type="cellIs" dxfId="311" priority="65" operator="equal">
      <formula>"Refused"</formula>
    </cfRule>
    <cfRule type="cellIs" dxfId="310" priority="66" operator="equal">
      <formula>"Permitted"</formula>
    </cfRule>
    <cfRule type="cellIs" dxfId="309" priority="67" operator="equal">
      <formula>"NYD"</formula>
    </cfRule>
  </conditionalFormatting>
  <conditionalFormatting sqref="B44">
    <cfRule type="cellIs" dxfId="308" priority="41" operator="equal">
      <formula>"Withdrawn"</formula>
    </cfRule>
    <cfRule type="cellIs" dxfId="307" priority="42" operator="equal">
      <formula>"NYD"</formula>
    </cfRule>
    <cfRule type="cellIs" dxfId="306" priority="43" operator="equal">
      <formula>"Refused"</formula>
    </cfRule>
    <cfRule type="cellIs" dxfId="305" priority="44" operator="equal">
      <formula>"Permitted"</formula>
    </cfRule>
  </conditionalFormatting>
  <conditionalFormatting sqref="B53:C54">
    <cfRule type="cellIs" dxfId="304" priority="29" operator="equal">
      <formula>"NYD"</formula>
    </cfRule>
    <cfRule type="cellIs" dxfId="303" priority="30" operator="equal">
      <formula>"Withdrawn"</formula>
    </cfRule>
    <cfRule type="cellIs" dxfId="302" priority="31" operator="equal">
      <formula>"Permitted"</formula>
    </cfRule>
    <cfRule type="cellIs" dxfId="301" priority="32" operator="equal">
      <formula>"Refused"</formula>
    </cfRule>
  </conditionalFormatting>
  <conditionalFormatting sqref="B54:C54">
    <cfRule type="cellIs" dxfId="300" priority="25" operator="equal">
      <formula>"Awaiting Decision"</formula>
    </cfRule>
    <cfRule type="cellIs" dxfId="299" priority="26" operator="equal">
      <formula>"Dismissed"</formula>
    </cfRule>
    <cfRule type="cellIs" dxfId="298" priority="27" operator="equal">
      <formula>"Allowed"</formula>
    </cfRule>
    <cfRule type="cellIs" dxfId="297" priority="28" operator="equal">
      <formula>"Appeal"</formula>
    </cfRule>
  </conditionalFormatting>
  <conditionalFormatting sqref="B41:D41">
    <cfRule type="cellIs" dxfId="296" priority="49" operator="equal">
      <formula>"Appeal"</formula>
    </cfRule>
    <cfRule type="cellIs" dxfId="295" priority="50" operator="equal">
      <formula>"Withdrawn"</formula>
    </cfRule>
  </conditionalFormatting>
  <conditionalFormatting sqref="C17">
    <cfRule type="cellIs" dxfId="294" priority="104" operator="equal">
      <formula>"Withdrawn"</formula>
    </cfRule>
    <cfRule type="cellIs" dxfId="293" priority="105" operator="equal">
      <formula>"NYD"</formula>
    </cfRule>
    <cfRule type="cellIs" dxfId="292" priority="106" operator="equal">
      <formula>"Refused"</formula>
    </cfRule>
    <cfRule type="cellIs" dxfId="291" priority="107" operator="equal">
      <formula>"Permitted"</formula>
    </cfRule>
  </conditionalFormatting>
  <conditionalFormatting sqref="C19">
    <cfRule type="cellIs" dxfId="290" priority="100" operator="equal">
      <formula>"Withdrawn"</formula>
    </cfRule>
    <cfRule type="cellIs" dxfId="289" priority="101" operator="equal">
      <formula>"NYD"</formula>
    </cfRule>
    <cfRule type="cellIs" dxfId="288" priority="102" operator="equal">
      <formula>"Refused"</formula>
    </cfRule>
    <cfRule type="cellIs" dxfId="287" priority="103" operator="equal">
      <formula>"Permitted"</formula>
    </cfRule>
  </conditionalFormatting>
  <conditionalFormatting sqref="C25:C28 C30 C32 C37">
    <cfRule type="cellIs" dxfId="286" priority="84" operator="equal">
      <formula>"Withdrawn"</formula>
    </cfRule>
    <cfRule type="cellIs" dxfId="285" priority="85" operator="equal">
      <formula>"NYD"</formula>
    </cfRule>
    <cfRule type="cellIs" dxfId="284" priority="86" operator="equal">
      <formula>"Refused"</formula>
    </cfRule>
    <cfRule type="cellIs" dxfId="283" priority="87" operator="equal">
      <formula>"Permitted"</formula>
    </cfRule>
  </conditionalFormatting>
  <conditionalFormatting sqref="C41:C43">
    <cfRule type="cellIs" dxfId="282" priority="55" operator="equal">
      <formula>"NYD"</formula>
    </cfRule>
    <cfRule type="cellIs" dxfId="281" priority="56" operator="equal">
      <formula>"Refused"</formula>
    </cfRule>
    <cfRule type="cellIs" dxfId="280" priority="57" operator="equal">
      <formula>"Permitted"</formula>
    </cfRule>
  </conditionalFormatting>
  <conditionalFormatting sqref="C42:C43">
    <cfRule type="cellIs" dxfId="279" priority="54" operator="equal">
      <formula>"Withdrawn"</formula>
    </cfRule>
  </conditionalFormatting>
  <conditionalFormatting sqref="C46:C49 C51">
    <cfRule type="cellIs" dxfId="278" priority="33" operator="equal">
      <formula>"Withdrawn"</formula>
    </cfRule>
    <cfRule type="cellIs" dxfId="277" priority="34" operator="equal">
      <formula>"NYD"</formula>
    </cfRule>
    <cfRule type="cellIs" dxfId="276" priority="35" operator="equal">
      <formula>"Refused"</formula>
    </cfRule>
    <cfRule type="cellIs" dxfId="275" priority="36" operator="equal">
      <formula>"Permitted"</formula>
    </cfRule>
  </conditionalFormatting>
  <conditionalFormatting sqref="C56:C57 C58:D58 C59:C60 C68 C73">
    <cfRule type="cellIs" dxfId="274" priority="21" operator="equal">
      <formula>"Withdrawn"</formula>
    </cfRule>
    <cfRule type="cellIs" dxfId="273" priority="22" operator="equal">
      <formula>"NYD"</formula>
    </cfRule>
    <cfRule type="cellIs" dxfId="272" priority="23" operator="equal">
      <formula>"Refused"</formula>
    </cfRule>
    <cfRule type="cellIs" dxfId="271" priority="24" operator="equal">
      <formula>"Permitted"</formula>
    </cfRule>
  </conditionalFormatting>
  <conditionalFormatting sqref="C62:C63">
    <cfRule type="cellIs" dxfId="270" priority="17" operator="equal">
      <formula>"NYD"</formula>
    </cfRule>
    <cfRule type="cellIs" dxfId="269" priority="18" operator="equal">
      <formula>"Withdrawn"</formula>
    </cfRule>
    <cfRule type="cellIs" dxfId="268" priority="19" operator="equal">
      <formula>"Permitted"</formula>
    </cfRule>
    <cfRule type="cellIs" dxfId="267" priority="20" operator="equal">
      <formula>"Refused"</formula>
    </cfRule>
  </conditionalFormatting>
  <conditionalFormatting sqref="C63">
    <cfRule type="cellIs" dxfId="266" priority="13" operator="equal">
      <formula>"Awaiting Decision"</formula>
    </cfRule>
    <cfRule type="cellIs" dxfId="265" priority="14" operator="equal">
      <formula>"Dismissed"</formula>
    </cfRule>
    <cfRule type="cellIs" dxfId="264" priority="15" operator="equal">
      <formula>"Allowed"</formula>
    </cfRule>
    <cfRule type="cellIs" dxfId="263" priority="16" operator="equal">
      <formula>"Appeal"</formula>
    </cfRule>
  </conditionalFormatting>
  <conditionalFormatting sqref="C76:C77">
    <cfRule type="cellIs" dxfId="262" priority="5" operator="equal">
      <formula>"Awaiting Decision"</formula>
    </cfRule>
    <cfRule type="cellIs" dxfId="261" priority="6" operator="equal">
      <formula>"Dismissed"</formula>
    </cfRule>
    <cfRule type="cellIs" dxfId="260" priority="7" operator="equal">
      <formula>"Allowed"</formula>
    </cfRule>
    <cfRule type="cellIs" dxfId="259" priority="8" operator="equal">
      <formula>"Appeal"</formula>
    </cfRule>
    <cfRule type="cellIs" dxfId="258" priority="9" operator="equal">
      <formula>"NYD"</formula>
    </cfRule>
    <cfRule type="cellIs" dxfId="257" priority="10" operator="equal">
      <formula>"Withdrawn"</formula>
    </cfRule>
    <cfRule type="cellIs" dxfId="256" priority="11" operator="equal">
      <formula>"Permitted"</formula>
    </cfRule>
    <cfRule type="cellIs" dxfId="255" priority="12" operator="equal">
      <formula>"Refused"</formula>
    </cfRule>
  </conditionalFormatting>
  <conditionalFormatting sqref="C15:D15">
    <cfRule type="cellIs" dxfId="254" priority="108" operator="equal">
      <formula>"Withdrawn"</formula>
    </cfRule>
    <cfRule type="cellIs" dxfId="253" priority="109" operator="equal">
      <formula>"NYD"</formula>
    </cfRule>
    <cfRule type="cellIs" dxfId="252" priority="110" operator="equal">
      <formula>"Refused"</formula>
    </cfRule>
    <cfRule type="cellIs" dxfId="251" priority="111" operator="equal">
      <formula>"Permitted"</formula>
    </cfRule>
  </conditionalFormatting>
  <conditionalFormatting sqref="D25">
    <cfRule type="cellIs" dxfId="250" priority="80" operator="equal">
      <formula>"Withdrawn"</formula>
    </cfRule>
    <cfRule type="cellIs" dxfId="249" priority="81" operator="equal">
      <formula>"NYD"</formula>
    </cfRule>
    <cfRule type="cellIs" dxfId="248" priority="82" operator="equal">
      <formula>"Refused"</formula>
    </cfRule>
    <cfRule type="cellIs" dxfId="247" priority="83" operator="equal">
      <formula>"Permitted"</formula>
    </cfRule>
  </conditionalFormatting>
  <conditionalFormatting sqref="D41:D42">
    <cfRule type="cellIs" dxfId="246" priority="46" operator="equal">
      <formula>"NYD"</formula>
    </cfRule>
    <cfRule type="cellIs" dxfId="245" priority="47" operator="equal">
      <formula>"Refused"</formula>
    </cfRule>
    <cfRule type="cellIs" dxfId="244" priority="48" operator="equal">
      <formula>"Permitted"</formula>
    </cfRule>
  </conditionalFormatting>
  <conditionalFormatting sqref="D42">
    <cfRule type="cellIs" dxfId="243" priority="45" operator="equal">
      <formula>"Withdrawn"</formula>
    </cfRule>
  </conditionalFormatting>
  <conditionalFormatting sqref="E62">
    <cfRule type="cellIs" dxfId="242" priority="1" operator="equal">
      <formula>"Withdrawn"</formula>
    </cfRule>
    <cfRule type="cellIs" dxfId="241" priority="2" operator="equal">
      <formula>"NYD"</formula>
    </cfRule>
    <cfRule type="cellIs" dxfId="240" priority="3" operator="equal">
      <formula>"Refused"</formula>
    </cfRule>
    <cfRule type="cellIs" dxfId="239" priority="4" operator="equal">
      <formula>"Permitted"</formula>
    </cfRule>
  </conditionalFormatting>
  <conditionalFormatting sqref="F20:XFD20">
    <cfRule type="cellIs" dxfId="238" priority="76" operator="equal">
      <formula>"Withdrawn"</formula>
    </cfRule>
    <cfRule type="cellIs" dxfId="237" priority="77" operator="equal">
      <formula>"NYD"</formula>
    </cfRule>
    <cfRule type="cellIs" dxfId="236" priority="78" operator="equal">
      <formula>"Refused"</formula>
    </cfRule>
    <cfRule type="cellIs" dxfId="235" priority="79" operator="equal">
      <formula>"Permitted"</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E629-D2E3-4047-A4D0-03D6CAC080E7}">
  <dimension ref="A1:AO77"/>
  <sheetViews>
    <sheetView topLeftCell="A35" zoomScale="80" zoomScaleNormal="80" workbookViewId="0">
      <selection activeCell="D61" sqref="D61"/>
    </sheetView>
  </sheetViews>
  <sheetFormatPr defaultRowHeight="14.5" x14ac:dyDescent="0.35"/>
  <cols>
    <col min="1" max="1" width="9.81640625" bestFit="1" customWidth="1"/>
    <col min="2" max="2" width="16.1796875" bestFit="1" customWidth="1"/>
    <col min="3" max="3" width="17.26953125" bestFit="1" customWidth="1"/>
    <col min="4" max="4" width="37.453125" bestFit="1" customWidth="1"/>
    <col min="5" max="5" width="20.453125" bestFit="1" customWidth="1"/>
    <col min="6" max="6" width="41.81640625" style="42" bestFit="1" customWidth="1"/>
    <col min="7" max="8" width="7.1796875" bestFit="1" customWidth="1"/>
    <col min="9" max="10" width="8.26953125" bestFit="1" customWidth="1"/>
    <col min="11" max="11" width="7.81640625" bestFit="1" customWidth="1"/>
    <col min="12" max="13" width="7.1796875" bestFit="1" customWidth="1"/>
    <col min="14" max="14" width="6.81640625" bestFit="1" customWidth="1"/>
    <col min="15" max="16" width="8.26953125" bestFit="1" customWidth="1"/>
    <col min="17" max="17" width="7.81640625" bestFit="1" customWidth="1"/>
    <col min="18" max="19" width="7.1796875" bestFit="1" customWidth="1"/>
    <col min="20" max="20" width="6.81640625" bestFit="1" customWidth="1"/>
    <col min="21" max="21" width="8.26953125" bestFit="1" customWidth="1"/>
    <col min="22" max="22" width="8.26953125" customWidth="1"/>
    <col min="23" max="23" width="7.81640625" bestFit="1" customWidth="1"/>
    <col min="24" max="25" width="7.1796875" bestFit="1" customWidth="1"/>
    <col min="26" max="26" width="8.453125" bestFit="1" customWidth="1"/>
    <col min="27" max="27" width="7.1796875" bestFit="1" customWidth="1"/>
    <col min="28" max="28" width="8.26953125" bestFit="1" customWidth="1"/>
    <col min="29" max="29" width="9.26953125" bestFit="1" customWidth="1"/>
    <col min="30" max="30" width="8.26953125" bestFit="1" customWidth="1"/>
    <col min="31" max="32" width="8.1796875" bestFit="1" customWidth="1"/>
    <col min="33" max="33" width="5.7265625" bestFit="1" customWidth="1"/>
    <col min="34" max="35" width="8.453125" bestFit="1" customWidth="1"/>
    <col min="36" max="36" width="7.1796875" customWidth="1"/>
    <col min="37" max="37" width="6.81640625" bestFit="1" customWidth="1"/>
    <col min="38" max="38" width="6.54296875" bestFit="1" customWidth="1"/>
    <col min="39" max="39" width="6.81640625" bestFit="1" customWidth="1"/>
    <col min="40" max="40" width="6" bestFit="1" customWidth="1"/>
    <col min="41" max="41" width="64.453125" bestFit="1" customWidth="1"/>
  </cols>
  <sheetData>
    <row r="1" spans="1:41" ht="18.5" x14ac:dyDescent="0.45">
      <c r="A1" s="184" t="s">
        <v>67</v>
      </c>
      <c r="B1" s="184"/>
      <c r="C1" s="184"/>
      <c r="D1" s="184"/>
      <c r="E1" s="184"/>
    </row>
    <row r="2" spans="1:41" x14ac:dyDescent="0.35">
      <c r="G2" s="185" t="s">
        <v>1</v>
      </c>
      <c r="H2" s="185"/>
      <c r="I2" s="185"/>
      <c r="J2" s="185"/>
      <c r="K2" s="185"/>
      <c r="L2" s="185"/>
      <c r="M2" s="185"/>
      <c r="N2" s="185"/>
      <c r="O2" s="185"/>
      <c r="P2" s="185"/>
      <c r="Q2" s="185"/>
      <c r="R2" s="185"/>
      <c r="S2" s="185"/>
      <c r="T2" s="185"/>
      <c r="U2" s="185"/>
      <c r="V2" s="185"/>
      <c r="W2" s="185"/>
      <c r="X2" s="185"/>
      <c r="Y2" s="186" t="s">
        <v>2</v>
      </c>
      <c r="Z2" s="186"/>
      <c r="AA2" s="186"/>
      <c r="AB2" s="186"/>
      <c r="AC2" s="187" t="s">
        <v>3</v>
      </c>
      <c r="AD2" s="188"/>
      <c r="AE2" s="188"/>
      <c r="AF2" s="188"/>
      <c r="AG2" s="189" t="s">
        <v>4</v>
      </c>
      <c r="AH2" s="190"/>
      <c r="AI2" s="190"/>
      <c r="AJ2" s="191"/>
      <c r="AK2" s="192" t="s">
        <v>5</v>
      </c>
      <c r="AL2" s="193"/>
      <c r="AM2" s="193"/>
      <c r="AN2" s="194"/>
    </row>
    <row r="3" spans="1:41" ht="18.649999999999999" customHeight="1" x14ac:dyDescent="0.45">
      <c r="A3" s="182" t="s">
        <v>6</v>
      </c>
      <c r="B3" s="182" t="s">
        <v>7</v>
      </c>
      <c r="C3" s="182" t="s">
        <v>8</v>
      </c>
      <c r="D3" s="182" t="s">
        <v>9</v>
      </c>
      <c r="E3" s="182" t="s">
        <v>10</v>
      </c>
      <c r="F3" s="183" t="s">
        <v>11</v>
      </c>
      <c r="G3" s="177" t="s">
        <v>12</v>
      </c>
      <c r="H3" s="178"/>
      <c r="I3" s="177" t="s">
        <v>13</v>
      </c>
      <c r="J3" s="178"/>
      <c r="K3" s="177" t="s">
        <v>14</v>
      </c>
      <c r="L3" s="178"/>
      <c r="M3" s="177" t="s">
        <v>15</v>
      </c>
      <c r="N3" s="178"/>
      <c r="O3" s="177" t="s">
        <v>16</v>
      </c>
      <c r="P3" s="178"/>
      <c r="Q3" s="177" t="s">
        <v>17</v>
      </c>
      <c r="R3" s="178"/>
      <c r="S3" s="177" t="s">
        <v>18</v>
      </c>
      <c r="T3" s="178"/>
      <c r="U3" s="177" t="s">
        <v>19</v>
      </c>
      <c r="V3" s="178"/>
      <c r="W3" s="177" t="s">
        <v>20</v>
      </c>
      <c r="X3" s="178"/>
      <c r="Y3" s="179" t="s">
        <v>21</v>
      </c>
      <c r="Z3" s="180"/>
      <c r="AA3" s="181" t="s">
        <v>22</v>
      </c>
      <c r="AB3" s="180"/>
      <c r="AC3" s="169" t="s">
        <v>23</v>
      </c>
      <c r="AD3" s="170"/>
      <c r="AE3" s="169" t="s">
        <v>24</v>
      </c>
      <c r="AF3" s="170"/>
      <c r="AG3" s="171" t="s">
        <v>25</v>
      </c>
      <c r="AH3" s="172"/>
      <c r="AI3" s="171" t="s">
        <v>26</v>
      </c>
      <c r="AJ3" s="172"/>
      <c r="AK3" s="173" t="s">
        <v>27</v>
      </c>
      <c r="AL3" s="174"/>
      <c r="AM3" s="173" t="s">
        <v>28</v>
      </c>
      <c r="AN3" s="174"/>
      <c r="AO3" s="175" t="s">
        <v>29</v>
      </c>
    </row>
    <row r="4" spans="1:41" s="1" customFormat="1" ht="37" customHeight="1" x14ac:dyDescent="0.45">
      <c r="A4" s="182"/>
      <c r="B4" s="182"/>
      <c r="C4" s="182"/>
      <c r="D4" s="182"/>
      <c r="E4" s="182"/>
      <c r="F4" s="183"/>
      <c r="G4" s="66" t="s">
        <v>30</v>
      </c>
      <c r="H4" s="66" t="s">
        <v>31</v>
      </c>
      <c r="I4" s="66" t="s">
        <v>30</v>
      </c>
      <c r="J4" s="66" t="s">
        <v>31</v>
      </c>
      <c r="K4" s="66" t="s">
        <v>30</v>
      </c>
      <c r="L4" s="66" t="s">
        <v>31</v>
      </c>
      <c r="M4" s="66" t="s">
        <v>32</v>
      </c>
      <c r="N4" s="66" t="s">
        <v>31</v>
      </c>
      <c r="O4" s="66" t="s">
        <v>30</v>
      </c>
      <c r="P4" s="66" t="s">
        <v>31</v>
      </c>
      <c r="Q4" s="66" t="s">
        <v>30</v>
      </c>
      <c r="R4" s="66" t="s">
        <v>31</v>
      </c>
      <c r="S4" s="66" t="s">
        <v>30</v>
      </c>
      <c r="T4" s="66" t="s">
        <v>31</v>
      </c>
      <c r="U4" s="66" t="s">
        <v>30</v>
      </c>
      <c r="V4" s="66" t="s">
        <v>31</v>
      </c>
      <c r="W4" s="66" t="s">
        <v>30</v>
      </c>
      <c r="X4" s="66" t="s">
        <v>31</v>
      </c>
      <c r="Y4" s="23" t="s">
        <v>30</v>
      </c>
      <c r="Z4" s="23" t="s">
        <v>31</v>
      </c>
      <c r="AA4" s="23" t="s">
        <v>32</v>
      </c>
      <c r="AB4" s="23" t="s">
        <v>31</v>
      </c>
      <c r="AC4" s="11" t="s">
        <v>32</v>
      </c>
      <c r="AD4" s="11" t="s">
        <v>31</v>
      </c>
      <c r="AE4" s="11" t="s">
        <v>30</v>
      </c>
      <c r="AF4" s="11" t="s">
        <v>31</v>
      </c>
      <c r="AG4" s="17" t="s">
        <v>30</v>
      </c>
      <c r="AH4" s="17" t="s">
        <v>31</v>
      </c>
      <c r="AI4" s="17" t="s">
        <v>30</v>
      </c>
      <c r="AJ4" s="17" t="s">
        <v>31</v>
      </c>
      <c r="AK4" s="26" t="s">
        <v>30</v>
      </c>
      <c r="AL4" s="26" t="s">
        <v>31</v>
      </c>
      <c r="AM4" s="26" t="s">
        <v>30</v>
      </c>
      <c r="AN4" s="26" t="s">
        <v>31</v>
      </c>
      <c r="AO4" s="176"/>
    </row>
    <row r="5" spans="1:41" x14ac:dyDescent="0.35">
      <c r="A5" s="2">
        <v>1</v>
      </c>
      <c r="B5" s="70"/>
      <c r="C5" s="70"/>
      <c r="D5" s="70"/>
      <c r="E5" s="70"/>
      <c r="F5" s="43"/>
      <c r="G5" s="67"/>
      <c r="H5" s="67"/>
      <c r="I5" s="67"/>
      <c r="J5" s="67"/>
      <c r="K5" s="67"/>
      <c r="L5" s="67"/>
      <c r="M5" s="67"/>
      <c r="N5" s="67"/>
      <c r="O5" s="67"/>
      <c r="P5" s="67"/>
      <c r="Q5" s="67"/>
      <c r="R5" s="67"/>
      <c r="S5" s="67"/>
      <c r="T5" s="67"/>
      <c r="U5" s="67"/>
      <c r="V5" s="67"/>
      <c r="W5" s="67"/>
      <c r="X5" s="67"/>
      <c r="Y5" s="22"/>
      <c r="Z5" s="22"/>
      <c r="AA5" s="22"/>
      <c r="AB5" s="22"/>
      <c r="AC5" s="10"/>
      <c r="AD5" s="10"/>
      <c r="AE5" s="10"/>
      <c r="AF5" s="10"/>
      <c r="AG5" s="16"/>
      <c r="AH5" s="16"/>
      <c r="AI5" s="16"/>
      <c r="AJ5" s="16"/>
      <c r="AK5" s="25"/>
      <c r="AL5" s="25"/>
      <c r="AM5" s="25"/>
      <c r="AN5" s="25"/>
      <c r="AO5" s="2"/>
    </row>
    <row r="6" spans="1:41" ht="15.5" x14ac:dyDescent="0.35">
      <c r="B6" s="81" t="s">
        <v>68</v>
      </c>
      <c r="C6" t="s">
        <v>69</v>
      </c>
      <c r="D6" t="s">
        <v>70</v>
      </c>
      <c r="E6" s="32">
        <v>45391</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4095</v>
      </c>
      <c r="AK6">
        <v>0</v>
      </c>
      <c r="AL6">
        <v>0</v>
      </c>
      <c r="AM6">
        <v>0</v>
      </c>
      <c r="AN6">
        <v>0</v>
      </c>
    </row>
    <row r="7" spans="1:41" x14ac:dyDescent="0.35">
      <c r="B7" s="89" t="s">
        <v>33</v>
      </c>
      <c r="C7" s="91" t="s">
        <v>34</v>
      </c>
      <c r="D7" s="91" t="s">
        <v>35</v>
      </c>
      <c r="E7" s="104">
        <v>45762</v>
      </c>
      <c r="G7">
        <v>0</v>
      </c>
      <c r="H7">
        <v>0</v>
      </c>
      <c r="I7">
        <v>0</v>
      </c>
      <c r="J7">
        <v>0</v>
      </c>
      <c r="K7">
        <v>0</v>
      </c>
      <c r="L7">
        <v>0</v>
      </c>
      <c r="M7">
        <v>0</v>
      </c>
      <c r="N7">
        <v>0</v>
      </c>
      <c r="O7">
        <v>0</v>
      </c>
      <c r="P7">
        <v>0</v>
      </c>
      <c r="Q7">
        <v>0</v>
      </c>
      <c r="R7">
        <v>0</v>
      </c>
      <c r="S7">
        <v>0</v>
      </c>
      <c r="T7">
        <v>0</v>
      </c>
      <c r="U7">
        <v>0</v>
      </c>
      <c r="V7">
        <v>0</v>
      </c>
      <c r="W7">
        <v>0</v>
      </c>
      <c r="X7">
        <v>0</v>
      </c>
      <c r="Y7">
        <v>0</v>
      </c>
      <c r="Z7">
        <v>1414</v>
      </c>
      <c r="AA7">
        <v>0</v>
      </c>
      <c r="AB7">
        <v>0</v>
      </c>
      <c r="AC7">
        <v>0</v>
      </c>
      <c r="AD7">
        <v>0</v>
      </c>
      <c r="AE7">
        <v>0</v>
      </c>
      <c r="AF7">
        <v>0</v>
      </c>
      <c r="AG7">
        <v>0</v>
      </c>
      <c r="AH7">
        <v>0</v>
      </c>
      <c r="AI7">
        <v>0</v>
      </c>
      <c r="AJ7">
        <v>0</v>
      </c>
      <c r="AK7">
        <v>0</v>
      </c>
      <c r="AL7">
        <v>0</v>
      </c>
      <c r="AM7">
        <v>0</v>
      </c>
      <c r="AN7">
        <v>0</v>
      </c>
    </row>
    <row r="8" spans="1:41" ht="15.5" x14ac:dyDescent="0.35">
      <c r="B8" s="82" t="s">
        <v>71</v>
      </c>
      <c r="C8" t="s">
        <v>40</v>
      </c>
      <c r="D8" s="77" t="s">
        <v>72</v>
      </c>
      <c r="E8" s="32">
        <v>45414</v>
      </c>
      <c r="G8">
        <v>0</v>
      </c>
      <c r="H8">
        <v>0</v>
      </c>
      <c r="I8">
        <v>0</v>
      </c>
      <c r="J8">
        <v>0</v>
      </c>
      <c r="K8">
        <v>0</v>
      </c>
      <c r="L8">
        <v>0</v>
      </c>
      <c r="M8">
        <v>0</v>
      </c>
      <c r="N8">
        <v>0</v>
      </c>
      <c r="O8">
        <v>2200</v>
      </c>
      <c r="P8">
        <v>0</v>
      </c>
      <c r="Q8">
        <v>0</v>
      </c>
      <c r="R8">
        <v>0</v>
      </c>
      <c r="S8">
        <v>0</v>
      </c>
      <c r="T8">
        <v>0</v>
      </c>
      <c r="U8">
        <v>0</v>
      </c>
      <c r="V8">
        <v>0</v>
      </c>
      <c r="W8">
        <v>0</v>
      </c>
      <c r="X8">
        <v>0</v>
      </c>
      <c r="Y8">
        <v>0</v>
      </c>
      <c r="Z8">
        <v>0</v>
      </c>
      <c r="AA8">
        <v>0</v>
      </c>
      <c r="AB8">
        <v>0</v>
      </c>
      <c r="AC8">
        <v>0</v>
      </c>
      <c r="AD8">
        <v>0</v>
      </c>
      <c r="AE8">
        <v>0</v>
      </c>
      <c r="AF8">
        <v>0</v>
      </c>
      <c r="AG8">
        <v>0</v>
      </c>
      <c r="AH8">
        <v>7704</v>
      </c>
      <c r="AI8">
        <v>0</v>
      </c>
      <c r="AJ8">
        <v>0</v>
      </c>
      <c r="AK8">
        <v>0</v>
      </c>
      <c r="AL8">
        <v>0</v>
      </c>
      <c r="AM8">
        <v>0</v>
      </c>
      <c r="AN8">
        <v>0</v>
      </c>
    </row>
    <row r="9" spans="1:41" x14ac:dyDescent="0.35">
      <c r="B9" s="92" t="s">
        <v>39</v>
      </c>
      <c r="C9" s="91" t="s">
        <v>40</v>
      </c>
      <c r="D9" s="92" t="s">
        <v>41</v>
      </c>
      <c r="E9" s="104">
        <v>45754</v>
      </c>
      <c r="G9">
        <v>0</v>
      </c>
      <c r="H9">
        <v>0</v>
      </c>
      <c r="I9">
        <v>0</v>
      </c>
      <c r="J9">
        <v>137</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row>
    <row r="10" spans="1:41" x14ac:dyDescent="0.35">
      <c r="B10" s="92" t="s">
        <v>36</v>
      </c>
      <c r="C10" s="91" t="s">
        <v>37</v>
      </c>
      <c r="D10" s="92" t="s">
        <v>38</v>
      </c>
      <c r="E10" s="104">
        <v>45761</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97</v>
      </c>
      <c r="AK10">
        <v>0</v>
      </c>
      <c r="AL10">
        <v>0</v>
      </c>
      <c r="AM10">
        <v>0</v>
      </c>
      <c r="AN10">
        <v>0</v>
      </c>
    </row>
    <row r="11" spans="1:41" ht="29" x14ac:dyDescent="0.35">
      <c r="B11" s="82" t="s">
        <v>73</v>
      </c>
      <c r="C11" t="s">
        <v>74</v>
      </c>
      <c r="D11" s="77" t="s">
        <v>75</v>
      </c>
      <c r="E11" s="32">
        <v>45387</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9057</v>
      </c>
      <c r="AF11">
        <v>9884</v>
      </c>
      <c r="AG11">
        <v>0</v>
      </c>
      <c r="AH11">
        <v>0</v>
      </c>
      <c r="AI11">
        <v>0</v>
      </c>
      <c r="AJ11">
        <v>0</v>
      </c>
      <c r="AK11">
        <v>0</v>
      </c>
      <c r="AL11">
        <v>0</v>
      </c>
      <c r="AM11">
        <v>0</v>
      </c>
      <c r="AN11">
        <v>0</v>
      </c>
    </row>
    <row r="12" spans="1:41" ht="15.5" x14ac:dyDescent="0.35">
      <c r="B12" s="74" t="s">
        <v>76</v>
      </c>
      <c r="C12" t="s">
        <v>37</v>
      </c>
      <c r="D12" s="42" t="s">
        <v>77</v>
      </c>
      <c r="E12" s="32">
        <v>45408</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1391</v>
      </c>
      <c r="AG12">
        <v>0</v>
      </c>
      <c r="AH12">
        <v>0</v>
      </c>
      <c r="AI12">
        <v>0</v>
      </c>
      <c r="AJ12">
        <v>0</v>
      </c>
      <c r="AK12">
        <v>1391</v>
      </c>
      <c r="AL12">
        <v>0</v>
      </c>
      <c r="AM12">
        <v>0</v>
      </c>
      <c r="AN12">
        <v>0</v>
      </c>
    </row>
    <row r="13" spans="1:41" ht="15.5" x14ac:dyDescent="0.35">
      <c r="B13" s="74" t="s">
        <v>78</v>
      </c>
      <c r="C13" t="s">
        <v>79</v>
      </c>
      <c r="D13" s="42" t="s">
        <v>80</v>
      </c>
      <c r="E13" s="32">
        <v>45397</v>
      </c>
      <c r="G13">
        <v>0</v>
      </c>
      <c r="H13">
        <v>0</v>
      </c>
      <c r="I13">
        <v>0</v>
      </c>
      <c r="J13">
        <v>0</v>
      </c>
      <c r="K13">
        <v>0</v>
      </c>
      <c r="L13">
        <v>0</v>
      </c>
      <c r="M13">
        <v>0</v>
      </c>
      <c r="N13">
        <v>0</v>
      </c>
      <c r="O13">
        <v>0</v>
      </c>
      <c r="P13">
        <v>0</v>
      </c>
      <c r="Q13">
        <v>0</v>
      </c>
      <c r="R13">
        <v>0</v>
      </c>
      <c r="S13">
        <v>0</v>
      </c>
      <c r="T13">
        <v>625</v>
      </c>
      <c r="U13">
        <v>0</v>
      </c>
      <c r="V13">
        <v>0</v>
      </c>
      <c r="W13">
        <v>0</v>
      </c>
      <c r="X13">
        <v>0</v>
      </c>
      <c r="Y13">
        <v>0</v>
      </c>
      <c r="Z13">
        <v>0</v>
      </c>
      <c r="AA13">
        <v>0</v>
      </c>
      <c r="AB13">
        <v>0</v>
      </c>
      <c r="AC13">
        <v>0</v>
      </c>
      <c r="AD13">
        <v>0</v>
      </c>
      <c r="AE13">
        <v>1788</v>
      </c>
      <c r="AF13">
        <v>1788</v>
      </c>
      <c r="AG13">
        <v>0</v>
      </c>
      <c r="AH13">
        <v>0</v>
      </c>
      <c r="AI13">
        <v>0</v>
      </c>
      <c r="AJ13">
        <v>0</v>
      </c>
      <c r="AK13">
        <v>0</v>
      </c>
      <c r="AL13">
        <v>0</v>
      </c>
      <c r="AM13">
        <v>0</v>
      </c>
      <c r="AN13">
        <v>0</v>
      </c>
    </row>
    <row r="14" spans="1:41" ht="15.5" x14ac:dyDescent="0.35">
      <c r="B14" s="82" t="s">
        <v>81</v>
      </c>
      <c r="C14" s="42" t="s">
        <v>82</v>
      </c>
      <c r="D14" s="42" t="s">
        <v>83</v>
      </c>
      <c r="E14" s="32">
        <v>45384</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408</v>
      </c>
      <c r="AM14">
        <v>0</v>
      </c>
      <c r="AN14">
        <v>0</v>
      </c>
    </row>
    <row r="15" spans="1:41" ht="15.5" x14ac:dyDescent="0.35">
      <c r="B15" s="82" t="s">
        <v>84</v>
      </c>
      <c r="C15" t="s">
        <v>85</v>
      </c>
      <c r="D15" s="78" t="s">
        <v>86</v>
      </c>
      <c r="E15" s="32">
        <v>45385</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78</v>
      </c>
      <c r="AH15">
        <v>0</v>
      </c>
      <c r="AI15">
        <v>0</v>
      </c>
      <c r="AJ15">
        <v>78</v>
      </c>
      <c r="AK15">
        <v>0</v>
      </c>
      <c r="AL15">
        <v>0</v>
      </c>
      <c r="AM15">
        <v>0</v>
      </c>
      <c r="AN15">
        <v>0</v>
      </c>
    </row>
    <row r="16" spans="1:41" ht="15.5" x14ac:dyDescent="0.35">
      <c r="B16" s="83" t="s">
        <v>87</v>
      </c>
      <c r="C16" t="s">
        <v>88</v>
      </c>
      <c r="D16" s="42" t="s">
        <v>89</v>
      </c>
      <c r="E16" s="32">
        <v>45390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183</v>
      </c>
      <c r="AK16">
        <v>0</v>
      </c>
      <c r="AL16">
        <v>0</v>
      </c>
      <c r="AM16">
        <v>0</v>
      </c>
      <c r="AN16">
        <v>0</v>
      </c>
    </row>
    <row r="17" spans="1:41" ht="15.5" x14ac:dyDescent="0.35">
      <c r="B17" s="74" t="s">
        <v>90</v>
      </c>
      <c r="C17" t="s">
        <v>91</v>
      </c>
      <c r="D17" s="78" t="s">
        <v>92</v>
      </c>
      <c r="E17" s="32">
        <v>45407</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101</v>
      </c>
      <c r="AK17">
        <v>0</v>
      </c>
      <c r="AL17">
        <v>0</v>
      </c>
      <c r="AM17">
        <v>101</v>
      </c>
      <c r="AN17">
        <v>0</v>
      </c>
    </row>
    <row r="18" spans="1:41" ht="15.5" x14ac:dyDescent="0.35">
      <c r="B18" s="74" t="s">
        <v>93</v>
      </c>
      <c r="C18" t="s">
        <v>94</v>
      </c>
      <c r="D18" t="s">
        <v>95</v>
      </c>
      <c r="E18" s="32">
        <v>45419</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10</v>
      </c>
      <c r="AM18">
        <v>0</v>
      </c>
      <c r="AN18">
        <v>0</v>
      </c>
    </row>
    <row r="19" spans="1:41" ht="15.5" x14ac:dyDescent="0.35">
      <c r="B19" s="74" t="s">
        <v>96</v>
      </c>
      <c r="C19" t="s">
        <v>97</v>
      </c>
      <c r="D19" t="s">
        <v>98</v>
      </c>
      <c r="E19" s="32">
        <v>45411</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101</v>
      </c>
      <c r="AK19">
        <v>0</v>
      </c>
      <c r="AL19">
        <v>0</v>
      </c>
      <c r="AM19">
        <v>101</v>
      </c>
      <c r="AN19">
        <v>0</v>
      </c>
    </row>
    <row r="20" spans="1:41" ht="15.5" x14ac:dyDescent="0.35">
      <c r="B20" s="82" t="s">
        <v>99</v>
      </c>
      <c r="C20" t="s">
        <v>100</v>
      </c>
      <c r="D20" s="84" t="s">
        <v>101</v>
      </c>
      <c r="E20" s="32">
        <v>45435</v>
      </c>
      <c r="G20">
        <v>0</v>
      </c>
      <c r="H20">
        <v>0</v>
      </c>
      <c r="I20">
        <v>0</v>
      </c>
      <c r="J20">
        <v>0</v>
      </c>
      <c r="K20">
        <v>0</v>
      </c>
      <c r="L20">
        <v>0</v>
      </c>
      <c r="M20">
        <v>0</v>
      </c>
      <c r="N20">
        <v>0</v>
      </c>
      <c r="O20">
        <v>0</v>
      </c>
      <c r="P20">
        <v>0</v>
      </c>
      <c r="Q20">
        <v>0</v>
      </c>
      <c r="R20">
        <v>0</v>
      </c>
      <c r="S20">
        <v>0</v>
      </c>
      <c r="T20">
        <v>0</v>
      </c>
      <c r="U20">
        <v>0</v>
      </c>
      <c r="V20">
        <v>0</v>
      </c>
      <c r="W20">
        <v>0</v>
      </c>
      <c r="X20">
        <v>0</v>
      </c>
      <c r="Y20">
        <v>9729</v>
      </c>
      <c r="Z20">
        <v>19659</v>
      </c>
      <c r="AA20">
        <v>0</v>
      </c>
      <c r="AB20">
        <v>0</v>
      </c>
      <c r="AC20">
        <v>0</v>
      </c>
      <c r="AD20">
        <v>0</v>
      </c>
      <c r="AE20">
        <v>0</v>
      </c>
      <c r="AF20">
        <v>0</v>
      </c>
      <c r="AG20">
        <v>0</v>
      </c>
      <c r="AH20">
        <v>0</v>
      </c>
      <c r="AI20">
        <v>0</v>
      </c>
      <c r="AJ20">
        <v>0</v>
      </c>
      <c r="AK20">
        <v>0</v>
      </c>
      <c r="AL20">
        <v>0</v>
      </c>
      <c r="AM20">
        <v>0</v>
      </c>
      <c r="AN20">
        <v>0</v>
      </c>
    </row>
    <row r="21" spans="1:41" ht="15.5" x14ac:dyDescent="0.35">
      <c r="B21" s="74" t="s">
        <v>102</v>
      </c>
      <c r="C21" t="s">
        <v>37</v>
      </c>
      <c r="D21" t="s">
        <v>103</v>
      </c>
      <c r="E21" s="32">
        <v>45443</v>
      </c>
      <c r="G21">
        <v>0</v>
      </c>
      <c r="H21">
        <v>0</v>
      </c>
      <c r="I21">
        <v>0</v>
      </c>
      <c r="J21">
        <v>0</v>
      </c>
      <c r="K21">
        <v>0</v>
      </c>
      <c r="L21">
        <v>0</v>
      </c>
      <c r="M21">
        <v>0</v>
      </c>
      <c r="N21">
        <v>0</v>
      </c>
      <c r="O21">
        <v>0</v>
      </c>
      <c r="P21">
        <v>0</v>
      </c>
      <c r="Q21">
        <v>0</v>
      </c>
      <c r="R21">
        <v>0</v>
      </c>
      <c r="S21">
        <v>3854</v>
      </c>
      <c r="T21">
        <v>1134</v>
      </c>
      <c r="U21">
        <v>0</v>
      </c>
      <c r="V21">
        <v>0</v>
      </c>
      <c r="W21">
        <v>0</v>
      </c>
      <c r="X21">
        <v>0</v>
      </c>
      <c r="Y21">
        <v>0</v>
      </c>
      <c r="Z21">
        <v>0</v>
      </c>
      <c r="AA21">
        <v>0</v>
      </c>
      <c r="AB21">
        <v>0</v>
      </c>
      <c r="AC21">
        <v>0</v>
      </c>
      <c r="AD21">
        <v>0</v>
      </c>
      <c r="AE21">
        <v>6267</v>
      </c>
      <c r="AF21">
        <v>7813</v>
      </c>
      <c r="AG21">
        <v>0</v>
      </c>
      <c r="AH21">
        <v>0</v>
      </c>
      <c r="AI21">
        <v>0</v>
      </c>
      <c r="AJ21">
        <v>0</v>
      </c>
      <c r="AK21">
        <v>0</v>
      </c>
      <c r="AL21">
        <v>0</v>
      </c>
      <c r="AM21">
        <v>0</v>
      </c>
      <c r="AN21">
        <v>0</v>
      </c>
    </row>
    <row r="22" spans="1:41" ht="15.5" x14ac:dyDescent="0.35">
      <c r="B22" s="81" t="s">
        <v>104</v>
      </c>
      <c r="C22" t="s">
        <v>79</v>
      </c>
      <c r="D22" t="s">
        <v>105</v>
      </c>
      <c r="E22" s="32">
        <v>45442</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8638</v>
      </c>
      <c r="AF22">
        <v>11410</v>
      </c>
      <c r="AG22">
        <v>0</v>
      </c>
      <c r="AH22">
        <v>0</v>
      </c>
      <c r="AI22">
        <v>0</v>
      </c>
      <c r="AJ22">
        <v>0</v>
      </c>
      <c r="AK22">
        <v>0</v>
      </c>
      <c r="AL22">
        <v>0</v>
      </c>
      <c r="AM22">
        <v>0</v>
      </c>
      <c r="AN22">
        <v>0</v>
      </c>
    </row>
    <row r="23" spans="1:41" s="74" customFormat="1" ht="15.5" x14ac:dyDescent="0.35">
      <c r="B23" s="74" t="s">
        <v>106</v>
      </c>
      <c r="C23" s="74" t="s">
        <v>37</v>
      </c>
      <c r="D23" s="77" t="s">
        <v>107</v>
      </c>
      <c r="E23" s="102">
        <v>45468</v>
      </c>
      <c r="G23" s="74">
        <v>0</v>
      </c>
      <c r="H23" s="74">
        <v>0</v>
      </c>
      <c r="I23" s="74">
        <v>0</v>
      </c>
      <c r="J23" s="74">
        <v>0</v>
      </c>
      <c r="K23" s="74">
        <v>240</v>
      </c>
      <c r="L23" s="74">
        <v>0</v>
      </c>
      <c r="M23" s="74">
        <v>0</v>
      </c>
      <c r="N23" s="74">
        <v>0</v>
      </c>
      <c r="O23" s="74">
        <v>0</v>
      </c>
      <c r="P23" s="74">
        <v>0</v>
      </c>
      <c r="Q23" s="74">
        <v>0</v>
      </c>
      <c r="R23" s="74">
        <v>0</v>
      </c>
      <c r="S23" s="74">
        <v>0</v>
      </c>
      <c r="T23" s="74">
        <v>0</v>
      </c>
      <c r="U23" s="74">
        <v>0</v>
      </c>
      <c r="V23" s="74">
        <v>0</v>
      </c>
      <c r="W23" s="74">
        <v>0</v>
      </c>
      <c r="X23" s="74">
        <v>0</v>
      </c>
      <c r="Y23" s="74">
        <v>0</v>
      </c>
      <c r="Z23" s="74">
        <v>0</v>
      </c>
      <c r="AA23" s="74">
        <v>0</v>
      </c>
      <c r="AB23" s="74">
        <v>0</v>
      </c>
      <c r="AC23" s="74">
        <v>0</v>
      </c>
      <c r="AD23" s="74">
        <v>0</v>
      </c>
      <c r="AE23" s="74">
        <v>0</v>
      </c>
      <c r="AF23" s="74">
        <v>0</v>
      </c>
      <c r="AG23" s="74">
        <v>0</v>
      </c>
      <c r="AH23" s="74">
        <v>0</v>
      </c>
      <c r="AI23" s="74">
        <v>0</v>
      </c>
      <c r="AJ23" s="74">
        <v>0</v>
      </c>
      <c r="AK23" s="74">
        <v>0</v>
      </c>
      <c r="AL23" s="74">
        <v>0</v>
      </c>
      <c r="AM23" s="74">
        <v>0</v>
      </c>
      <c r="AN23" s="74">
        <v>0</v>
      </c>
    </row>
    <row r="24" spans="1:41" s="74" customFormat="1" ht="15.5" x14ac:dyDescent="0.35">
      <c r="B24" s="88" t="s">
        <v>108</v>
      </c>
      <c r="C24" s="91" t="s">
        <v>82</v>
      </c>
      <c r="D24" s="91" t="s">
        <v>109</v>
      </c>
      <c r="E24" s="104">
        <v>45448</v>
      </c>
      <c r="G24" s="74">
        <v>0</v>
      </c>
      <c r="H24" s="74">
        <v>0</v>
      </c>
      <c r="I24" s="74">
        <v>0</v>
      </c>
      <c r="J24" s="74">
        <v>0</v>
      </c>
      <c r="K24" s="74">
        <v>0</v>
      </c>
      <c r="L24" s="74">
        <v>0</v>
      </c>
      <c r="M24" s="74">
        <v>0</v>
      </c>
      <c r="N24" s="74">
        <v>0</v>
      </c>
      <c r="O24" s="74">
        <v>0</v>
      </c>
      <c r="P24" s="74">
        <v>0</v>
      </c>
      <c r="Q24" s="74">
        <v>0</v>
      </c>
      <c r="R24" s="74">
        <v>0</v>
      </c>
      <c r="S24" s="74">
        <v>0</v>
      </c>
      <c r="T24" s="74">
        <v>424</v>
      </c>
      <c r="U24" s="74">
        <v>0</v>
      </c>
      <c r="V24" s="74">
        <v>0</v>
      </c>
      <c r="W24" s="74">
        <v>0</v>
      </c>
      <c r="X24" s="74">
        <v>0</v>
      </c>
      <c r="Y24" s="74">
        <v>0</v>
      </c>
      <c r="Z24" s="74">
        <v>0</v>
      </c>
      <c r="AA24" s="74">
        <v>0</v>
      </c>
      <c r="AB24" s="74">
        <v>0</v>
      </c>
      <c r="AC24" s="74">
        <v>0</v>
      </c>
      <c r="AD24" s="74">
        <v>0</v>
      </c>
      <c r="AE24" s="74">
        <v>0</v>
      </c>
      <c r="AF24" s="74">
        <v>0</v>
      </c>
      <c r="AG24" s="74">
        <v>0</v>
      </c>
      <c r="AH24" s="74">
        <v>0</v>
      </c>
      <c r="AI24" s="74">
        <v>0</v>
      </c>
      <c r="AJ24" s="74">
        <v>0</v>
      </c>
      <c r="AK24" s="74">
        <v>0</v>
      </c>
      <c r="AL24" s="74">
        <v>0</v>
      </c>
      <c r="AM24" s="74">
        <v>0</v>
      </c>
      <c r="AN24" s="74">
        <v>0</v>
      </c>
    </row>
    <row r="25" spans="1:41" ht="15.5" x14ac:dyDescent="0.35">
      <c r="B25" s="81" t="s">
        <v>93</v>
      </c>
      <c r="C25" t="s">
        <v>94</v>
      </c>
      <c r="D25" t="s">
        <v>95</v>
      </c>
      <c r="E25" s="32">
        <v>45419</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9.5</v>
      </c>
      <c r="AM25">
        <v>0</v>
      </c>
      <c r="AN25">
        <v>0</v>
      </c>
    </row>
    <row r="26" spans="1:41" s="40" customFormat="1" x14ac:dyDescent="0.35">
      <c r="A26" s="41"/>
      <c r="B26" s="41"/>
      <c r="C26" s="41"/>
      <c r="D26" s="41" t="s">
        <v>59</v>
      </c>
      <c r="E26" s="41"/>
      <c r="F26" s="45"/>
      <c r="G26" s="68">
        <f>SUM(G6:G25)</f>
        <v>0</v>
      </c>
      <c r="H26" s="68">
        <f>SUM(H6:H25)</f>
        <v>0</v>
      </c>
      <c r="I26" s="68">
        <f t="shared" ref="I26:AN26" si="0">SUM(I6:I25)</f>
        <v>0</v>
      </c>
      <c r="J26" s="68">
        <f t="shared" si="0"/>
        <v>137</v>
      </c>
      <c r="K26" s="68">
        <f t="shared" si="0"/>
        <v>240</v>
      </c>
      <c r="L26" s="68">
        <f t="shared" si="0"/>
        <v>0</v>
      </c>
      <c r="M26" s="68">
        <f t="shared" si="0"/>
        <v>0</v>
      </c>
      <c r="N26" s="68">
        <f t="shared" si="0"/>
        <v>0</v>
      </c>
      <c r="O26" s="68">
        <f t="shared" si="0"/>
        <v>2200</v>
      </c>
      <c r="P26" s="68">
        <f t="shared" si="0"/>
        <v>0</v>
      </c>
      <c r="Q26" s="68">
        <f t="shared" si="0"/>
        <v>0</v>
      </c>
      <c r="R26" s="68">
        <f t="shared" si="0"/>
        <v>0</v>
      </c>
      <c r="S26" s="68">
        <f t="shared" si="0"/>
        <v>3854</v>
      </c>
      <c r="T26" s="68">
        <f t="shared" si="0"/>
        <v>2183</v>
      </c>
      <c r="U26" s="68">
        <f t="shared" si="0"/>
        <v>0</v>
      </c>
      <c r="V26" s="68">
        <f t="shared" si="0"/>
        <v>0</v>
      </c>
      <c r="W26" s="68">
        <f t="shared" si="0"/>
        <v>0</v>
      </c>
      <c r="X26" s="68">
        <f t="shared" si="0"/>
        <v>0</v>
      </c>
      <c r="Y26" s="38">
        <f t="shared" si="0"/>
        <v>9729</v>
      </c>
      <c r="Z26" s="38">
        <f t="shared" si="0"/>
        <v>21073</v>
      </c>
      <c r="AA26" s="38">
        <f t="shared" si="0"/>
        <v>0</v>
      </c>
      <c r="AB26" s="38">
        <f t="shared" si="0"/>
        <v>0</v>
      </c>
      <c r="AC26" s="34">
        <f>SUM(AC6:AC25)</f>
        <v>0</v>
      </c>
      <c r="AD26" s="34">
        <f>SUM(AD6:AD25)</f>
        <v>0</v>
      </c>
      <c r="AE26" s="34">
        <f>SUM(AE6:AE25)</f>
        <v>25750</v>
      </c>
      <c r="AF26" s="34">
        <f>SUM(AF6:AF25)</f>
        <v>32286</v>
      </c>
      <c r="AG26" s="36">
        <f t="shared" si="0"/>
        <v>78</v>
      </c>
      <c r="AH26" s="36">
        <f t="shared" si="0"/>
        <v>7704</v>
      </c>
      <c r="AI26" s="36">
        <f t="shared" si="0"/>
        <v>0</v>
      </c>
      <c r="AJ26" s="36">
        <f t="shared" si="0"/>
        <v>4655</v>
      </c>
      <c r="AK26" s="39">
        <f t="shared" si="0"/>
        <v>1391</v>
      </c>
      <c r="AL26" s="39">
        <f t="shared" si="0"/>
        <v>427.5</v>
      </c>
      <c r="AM26" s="39">
        <f t="shared" si="0"/>
        <v>202</v>
      </c>
      <c r="AN26" s="39">
        <f t="shared" si="0"/>
        <v>0</v>
      </c>
      <c r="AO26" s="41"/>
    </row>
    <row r="27" spans="1:41" s="40" customFormat="1" x14ac:dyDescent="0.35">
      <c r="A27" s="41">
        <v>2</v>
      </c>
      <c r="B27" s="41"/>
      <c r="C27" s="41"/>
      <c r="D27" s="41"/>
      <c r="E27" s="41"/>
      <c r="F27" s="45" t="s">
        <v>60</v>
      </c>
      <c r="G27" s="68">
        <f>G26+I26+K26+M26+O26+Q26+S26+U26+W26</f>
        <v>6294</v>
      </c>
      <c r="H27" s="68">
        <f>H26+J26+L26+N26+P26+R26+T26+V26+X26</f>
        <v>2320</v>
      </c>
      <c r="I27" s="68">
        <f>H27-G27</f>
        <v>-3974</v>
      </c>
      <c r="J27" s="68">
        <f t="shared" ref="J27:X27" si="1">I27-H27</f>
        <v>-6294</v>
      </c>
      <c r="K27" s="68">
        <f t="shared" si="1"/>
        <v>-2320</v>
      </c>
      <c r="L27" s="68">
        <f t="shared" si="1"/>
        <v>3974</v>
      </c>
      <c r="M27" s="68">
        <f t="shared" si="1"/>
        <v>6294</v>
      </c>
      <c r="N27" s="68">
        <f t="shared" si="1"/>
        <v>2320</v>
      </c>
      <c r="O27" s="68">
        <f t="shared" si="1"/>
        <v>-3974</v>
      </c>
      <c r="P27" s="68">
        <f t="shared" si="1"/>
        <v>-6294</v>
      </c>
      <c r="Q27" s="68">
        <f t="shared" si="1"/>
        <v>-2320</v>
      </c>
      <c r="R27" s="68">
        <f t="shared" si="1"/>
        <v>3974</v>
      </c>
      <c r="S27" s="68">
        <f t="shared" si="1"/>
        <v>6294</v>
      </c>
      <c r="T27" s="68">
        <f t="shared" si="1"/>
        <v>2320</v>
      </c>
      <c r="U27" s="68">
        <f t="shared" si="1"/>
        <v>-3974</v>
      </c>
      <c r="V27" s="68">
        <f t="shared" si="1"/>
        <v>-6294</v>
      </c>
      <c r="W27" s="68">
        <f t="shared" si="1"/>
        <v>-2320</v>
      </c>
      <c r="X27" s="68">
        <f t="shared" si="1"/>
        <v>3974</v>
      </c>
      <c r="Y27" s="38">
        <f>Y26+AA26</f>
        <v>9729</v>
      </c>
      <c r="Z27" s="38">
        <f>Z26+AB26</f>
        <v>21073</v>
      </c>
      <c r="AA27" s="38">
        <f>Z27-Y27</f>
        <v>11344</v>
      </c>
      <c r="AB27" s="38">
        <f>AA27-Z27</f>
        <v>-9729</v>
      </c>
      <c r="AC27" s="34">
        <f t="shared" ref="AC27:AF27" si="2">AB27-AA27</f>
        <v>-21073</v>
      </c>
      <c r="AD27" s="34">
        <f t="shared" si="2"/>
        <v>-11344</v>
      </c>
      <c r="AE27" s="34">
        <f t="shared" si="2"/>
        <v>9729</v>
      </c>
      <c r="AF27" s="34">
        <f t="shared" si="2"/>
        <v>21073</v>
      </c>
      <c r="AG27" s="36">
        <f>AG26+AI26</f>
        <v>78</v>
      </c>
      <c r="AH27" s="36">
        <f>AH26+AJ26</f>
        <v>12359</v>
      </c>
      <c r="AI27" s="36">
        <f>AH27-AG27</f>
        <v>12281</v>
      </c>
      <c r="AJ27" s="36">
        <f>AI27-AH27</f>
        <v>-78</v>
      </c>
      <c r="AK27" s="39">
        <f>AL26-AK26</f>
        <v>-963.5</v>
      </c>
      <c r="AL27" s="39">
        <f t="shared" ref="AL27:AN27" si="3">AM26-AL26</f>
        <v>-225.5</v>
      </c>
      <c r="AM27" s="39">
        <f t="shared" si="3"/>
        <v>-202</v>
      </c>
      <c r="AN27" s="39">
        <f t="shared" si="3"/>
        <v>0</v>
      </c>
      <c r="AO27" s="41" t="s">
        <v>61</v>
      </c>
    </row>
    <row r="28" spans="1:41" ht="15.5" x14ac:dyDescent="0.35">
      <c r="B28" s="74" t="s">
        <v>110</v>
      </c>
      <c r="C28" s="42" t="s">
        <v>100</v>
      </c>
      <c r="D28" s="78" t="s">
        <v>111</v>
      </c>
      <c r="E28" s="32">
        <v>45450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68</v>
      </c>
      <c r="AK28">
        <v>0</v>
      </c>
      <c r="AL28">
        <v>0</v>
      </c>
      <c r="AM28">
        <v>0</v>
      </c>
      <c r="AN28">
        <v>0</v>
      </c>
    </row>
    <row r="29" spans="1:41" ht="29" x14ac:dyDescent="0.35">
      <c r="B29" s="82" t="s">
        <v>112</v>
      </c>
      <c r="C29" s="42" t="s">
        <v>113</v>
      </c>
      <c r="D29" s="77" t="s">
        <v>114</v>
      </c>
      <c r="E29" s="32">
        <v>45455</v>
      </c>
      <c r="G29">
        <v>0</v>
      </c>
      <c r="H29">
        <v>0</v>
      </c>
      <c r="I29">
        <v>0</v>
      </c>
      <c r="J29">
        <v>0</v>
      </c>
      <c r="K29">
        <v>0</v>
      </c>
      <c r="L29">
        <v>0</v>
      </c>
      <c r="M29">
        <v>0</v>
      </c>
      <c r="N29">
        <v>0</v>
      </c>
      <c r="O29">
        <v>0</v>
      </c>
      <c r="P29">
        <v>0</v>
      </c>
      <c r="Q29">
        <v>0</v>
      </c>
      <c r="R29">
        <v>0</v>
      </c>
      <c r="S29">
        <v>0</v>
      </c>
      <c r="T29">
        <v>0</v>
      </c>
      <c r="U29">
        <v>0</v>
      </c>
      <c r="V29">
        <v>0</v>
      </c>
      <c r="W29">
        <v>0</v>
      </c>
      <c r="X29">
        <v>0</v>
      </c>
      <c r="Y29">
        <v>0</v>
      </c>
      <c r="Z29">
        <v>40</v>
      </c>
      <c r="AA29">
        <v>0</v>
      </c>
      <c r="AB29">
        <v>0</v>
      </c>
      <c r="AC29">
        <v>0</v>
      </c>
      <c r="AD29">
        <v>0</v>
      </c>
      <c r="AE29">
        <v>0</v>
      </c>
      <c r="AF29">
        <v>0</v>
      </c>
      <c r="AG29">
        <v>0</v>
      </c>
      <c r="AH29">
        <v>0</v>
      </c>
      <c r="AI29">
        <v>0</v>
      </c>
      <c r="AJ29">
        <v>0</v>
      </c>
      <c r="AK29">
        <v>0</v>
      </c>
      <c r="AL29">
        <v>0</v>
      </c>
      <c r="AM29">
        <v>0</v>
      </c>
      <c r="AN29">
        <v>0</v>
      </c>
    </row>
    <row r="30" spans="1:41" ht="15.5" x14ac:dyDescent="0.35">
      <c r="B30" s="74" t="s">
        <v>115</v>
      </c>
      <c r="C30" s="42" t="s">
        <v>116</v>
      </c>
      <c r="D30" s="42" t="s">
        <v>117</v>
      </c>
      <c r="E30" s="32">
        <v>45457</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82</v>
      </c>
      <c r="AJ30">
        <v>0</v>
      </c>
      <c r="AK30">
        <v>0</v>
      </c>
      <c r="AL30">
        <v>0</v>
      </c>
      <c r="AM30">
        <v>0</v>
      </c>
      <c r="AN30">
        <v>0</v>
      </c>
      <c r="AO30" t="s">
        <v>118</v>
      </c>
    </row>
    <row r="31" spans="1:41" ht="15.5" x14ac:dyDescent="0.35">
      <c r="B31" s="74" t="s">
        <v>119</v>
      </c>
      <c r="C31" s="42" t="s">
        <v>120</v>
      </c>
      <c r="D31" s="42" t="s">
        <v>121</v>
      </c>
      <c r="E31" s="32">
        <v>45453</v>
      </c>
      <c r="G31">
        <v>0</v>
      </c>
      <c r="H31">
        <v>0</v>
      </c>
      <c r="I31">
        <v>0</v>
      </c>
      <c r="J31">
        <v>0</v>
      </c>
      <c r="K31">
        <v>0</v>
      </c>
      <c r="L31">
        <v>0</v>
      </c>
      <c r="M31">
        <v>0</v>
      </c>
      <c r="N31">
        <v>0</v>
      </c>
      <c r="O31">
        <v>0</v>
      </c>
      <c r="P31">
        <v>2814</v>
      </c>
      <c r="Q31">
        <v>0</v>
      </c>
      <c r="R31">
        <v>0</v>
      </c>
      <c r="S31">
        <v>0</v>
      </c>
      <c r="T31">
        <v>0</v>
      </c>
      <c r="U31">
        <v>2814</v>
      </c>
      <c r="V31">
        <v>0</v>
      </c>
      <c r="W31">
        <v>0</v>
      </c>
      <c r="X31">
        <v>0</v>
      </c>
      <c r="Y31">
        <v>0</v>
      </c>
      <c r="Z31">
        <v>0</v>
      </c>
      <c r="AA31">
        <v>0</v>
      </c>
      <c r="AB31">
        <v>0</v>
      </c>
      <c r="AC31">
        <v>0</v>
      </c>
      <c r="AD31">
        <v>0</v>
      </c>
      <c r="AE31">
        <v>0</v>
      </c>
      <c r="AF31">
        <v>0</v>
      </c>
      <c r="AG31">
        <v>0</v>
      </c>
      <c r="AH31">
        <v>0</v>
      </c>
      <c r="AI31">
        <v>0</v>
      </c>
      <c r="AJ31">
        <v>0</v>
      </c>
      <c r="AK31">
        <v>0</v>
      </c>
      <c r="AL31">
        <v>0</v>
      </c>
      <c r="AM31">
        <v>0</v>
      </c>
      <c r="AN31">
        <v>0</v>
      </c>
    </row>
    <row r="32" spans="1:41" ht="15.5" x14ac:dyDescent="0.35">
      <c r="B32" s="74" t="s">
        <v>122</v>
      </c>
      <c r="C32" s="42" t="s">
        <v>123</v>
      </c>
      <c r="D32" s="42" t="s">
        <v>124</v>
      </c>
      <c r="E32" s="32">
        <v>45462</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94</v>
      </c>
      <c r="AK32">
        <v>0</v>
      </c>
      <c r="AL32">
        <v>0</v>
      </c>
      <c r="AM32">
        <v>0</v>
      </c>
      <c r="AN32">
        <v>0</v>
      </c>
    </row>
    <row r="33" spans="1:41" ht="15.5" x14ac:dyDescent="0.35">
      <c r="B33" s="74" t="s">
        <v>125</v>
      </c>
      <c r="C33" t="s">
        <v>48</v>
      </c>
      <c r="D33" s="78" t="s">
        <v>126</v>
      </c>
      <c r="E33" s="32">
        <v>45468</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86</v>
      </c>
      <c r="AK33">
        <v>0</v>
      </c>
      <c r="AL33">
        <v>0</v>
      </c>
      <c r="AM33">
        <v>0</v>
      </c>
      <c r="AN33">
        <v>0</v>
      </c>
    </row>
    <row r="34" spans="1:41" ht="15.5" x14ac:dyDescent="0.35">
      <c r="B34" s="74" t="s">
        <v>127</v>
      </c>
      <c r="C34" s="42" t="s">
        <v>128</v>
      </c>
      <c r="D34" s="42" t="s">
        <v>129</v>
      </c>
      <c r="E34" s="32">
        <v>45469</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768</v>
      </c>
      <c r="AD34">
        <v>0</v>
      </c>
      <c r="AE34">
        <v>0</v>
      </c>
      <c r="AF34">
        <v>0</v>
      </c>
      <c r="AG34">
        <v>0</v>
      </c>
      <c r="AH34">
        <v>0</v>
      </c>
      <c r="AI34">
        <v>0</v>
      </c>
      <c r="AJ34">
        <v>0</v>
      </c>
      <c r="AK34">
        <v>0</v>
      </c>
      <c r="AL34">
        <v>768</v>
      </c>
      <c r="AM34">
        <v>0</v>
      </c>
      <c r="AN34">
        <v>0</v>
      </c>
    </row>
    <row r="35" spans="1:41" ht="15.5" x14ac:dyDescent="0.35">
      <c r="B35" s="74" t="s">
        <v>130</v>
      </c>
      <c r="C35" t="s">
        <v>88</v>
      </c>
      <c r="D35" t="s">
        <v>89</v>
      </c>
      <c r="E35" s="32">
        <v>45517</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183.2</v>
      </c>
      <c r="AK35">
        <v>0</v>
      </c>
      <c r="AL35">
        <v>0</v>
      </c>
      <c r="AM35">
        <v>0</v>
      </c>
      <c r="AN35">
        <v>0</v>
      </c>
    </row>
    <row r="36" spans="1:41" ht="29" x14ac:dyDescent="0.35">
      <c r="B36" s="87" t="s">
        <v>131</v>
      </c>
      <c r="C36" s="91" t="s">
        <v>132</v>
      </c>
      <c r="D36" s="91" t="s">
        <v>133</v>
      </c>
      <c r="E36" s="104">
        <v>45498</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876</v>
      </c>
      <c r="AC36">
        <v>0</v>
      </c>
      <c r="AD36">
        <v>0</v>
      </c>
      <c r="AE36">
        <v>0</v>
      </c>
      <c r="AF36">
        <v>0</v>
      </c>
      <c r="AG36">
        <v>0</v>
      </c>
      <c r="AH36">
        <v>0</v>
      </c>
      <c r="AI36">
        <v>0</v>
      </c>
      <c r="AJ36">
        <v>0</v>
      </c>
      <c r="AK36">
        <v>0</v>
      </c>
      <c r="AL36">
        <v>0</v>
      </c>
      <c r="AM36">
        <v>0</v>
      </c>
      <c r="AN36">
        <v>0</v>
      </c>
    </row>
    <row r="37" spans="1:41" ht="15.5" x14ac:dyDescent="0.35">
      <c r="B37" s="74" t="s">
        <v>134</v>
      </c>
      <c r="C37" s="42" t="s">
        <v>82</v>
      </c>
      <c r="D37" s="42" t="s">
        <v>135</v>
      </c>
      <c r="E37" s="32">
        <v>45482</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211</v>
      </c>
      <c r="AO37" t="s">
        <v>136</v>
      </c>
    </row>
    <row r="38" spans="1:41" ht="15.5" x14ac:dyDescent="0.35">
      <c r="B38" s="74" t="s">
        <v>137</v>
      </c>
      <c r="C38" s="42" t="s">
        <v>138</v>
      </c>
      <c r="D38" s="78" t="s">
        <v>139</v>
      </c>
      <c r="E38" s="32">
        <v>45533</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142.9</v>
      </c>
      <c r="AK38">
        <v>0</v>
      </c>
      <c r="AL38">
        <v>0</v>
      </c>
      <c r="AM38">
        <v>0</v>
      </c>
      <c r="AN38">
        <v>0</v>
      </c>
    </row>
    <row r="39" spans="1:41" ht="15.5" x14ac:dyDescent="0.35">
      <c r="B39" s="87" t="s">
        <v>140</v>
      </c>
      <c r="C39" s="88" t="s">
        <v>82</v>
      </c>
      <c r="D39" s="88" t="s">
        <v>141</v>
      </c>
      <c r="E39" s="105">
        <v>45539</v>
      </c>
      <c r="G39">
        <v>0</v>
      </c>
      <c r="H39">
        <v>0</v>
      </c>
      <c r="I39">
        <v>0</v>
      </c>
      <c r="J39">
        <v>0</v>
      </c>
      <c r="K39">
        <v>0</v>
      </c>
      <c r="L39">
        <v>306</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row>
    <row r="40" spans="1:41" ht="15.5" x14ac:dyDescent="0.35">
      <c r="B40" s="85" t="s">
        <v>142</v>
      </c>
      <c r="C40" s="42" t="s">
        <v>143</v>
      </c>
      <c r="D40" s="42" t="s">
        <v>144</v>
      </c>
      <c r="E40" s="32">
        <v>45545</v>
      </c>
      <c r="G40">
        <v>0</v>
      </c>
      <c r="H40">
        <v>0</v>
      </c>
      <c r="I40">
        <v>0</v>
      </c>
      <c r="J40">
        <v>0</v>
      </c>
      <c r="K40">
        <v>0</v>
      </c>
      <c r="L40">
        <v>0</v>
      </c>
      <c r="M40">
        <v>0</v>
      </c>
      <c r="N40">
        <v>0</v>
      </c>
      <c r="O40">
        <v>0</v>
      </c>
      <c r="P40">
        <v>0</v>
      </c>
      <c r="Q40">
        <v>0</v>
      </c>
      <c r="R40">
        <v>0</v>
      </c>
      <c r="S40">
        <v>0</v>
      </c>
      <c r="T40">
        <v>0</v>
      </c>
      <c r="U40">
        <v>0</v>
      </c>
      <c r="V40">
        <v>0</v>
      </c>
      <c r="W40">
        <v>0</v>
      </c>
      <c r="X40">
        <v>787</v>
      </c>
      <c r="Y40">
        <v>0</v>
      </c>
      <c r="Z40">
        <v>0</v>
      </c>
      <c r="AA40">
        <v>0</v>
      </c>
      <c r="AB40">
        <v>0</v>
      </c>
      <c r="AC40">
        <v>787</v>
      </c>
      <c r="AD40">
        <v>0</v>
      </c>
      <c r="AE40">
        <v>0</v>
      </c>
      <c r="AF40">
        <v>0</v>
      </c>
      <c r="AG40">
        <v>0</v>
      </c>
      <c r="AH40">
        <v>0</v>
      </c>
      <c r="AI40">
        <v>0</v>
      </c>
      <c r="AJ40">
        <v>0</v>
      </c>
      <c r="AK40">
        <v>0</v>
      </c>
      <c r="AL40">
        <v>0</v>
      </c>
      <c r="AM40">
        <v>0</v>
      </c>
      <c r="AN40">
        <v>0</v>
      </c>
    </row>
    <row r="41" spans="1:41" ht="15.5" x14ac:dyDescent="0.35">
      <c r="B41" s="74" t="s">
        <v>145</v>
      </c>
      <c r="C41" s="42" t="s">
        <v>146</v>
      </c>
      <c r="D41" s="42" t="s">
        <v>147</v>
      </c>
      <c r="E41" s="32">
        <v>45540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3873.75</v>
      </c>
      <c r="AD41">
        <v>8237</v>
      </c>
      <c r="AE41">
        <v>3873.75</v>
      </c>
      <c r="AF41">
        <v>8237</v>
      </c>
      <c r="AG41">
        <v>0</v>
      </c>
      <c r="AH41">
        <v>0</v>
      </c>
      <c r="AI41">
        <v>0</v>
      </c>
      <c r="AJ41">
        <v>0</v>
      </c>
      <c r="AK41">
        <v>0</v>
      </c>
      <c r="AL41">
        <v>0</v>
      </c>
      <c r="AM41">
        <v>0</v>
      </c>
      <c r="AN41">
        <v>0</v>
      </c>
    </row>
    <row r="42" spans="1:41" ht="29" x14ac:dyDescent="0.35">
      <c r="B42" s="74" t="s">
        <v>148</v>
      </c>
      <c r="C42" s="42" t="s">
        <v>149</v>
      </c>
      <c r="D42" s="77" t="s">
        <v>150</v>
      </c>
      <c r="E42" s="32">
        <v>45534</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2784</v>
      </c>
      <c r="AK42">
        <v>0</v>
      </c>
      <c r="AL42">
        <v>0</v>
      </c>
      <c r="AM42">
        <v>0</v>
      </c>
      <c r="AN42">
        <v>0</v>
      </c>
    </row>
    <row r="43" spans="1:41" ht="15.5" x14ac:dyDescent="0.35">
      <c r="B43" s="87" t="s">
        <v>151</v>
      </c>
      <c r="C43" s="92" t="s">
        <v>152</v>
      </c>
      <c r="D43" s="91" t="s">
        <v>153</v>
      </c>
      <c r="E43" s="104">
        <v>45534</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4300</v>
      </c>
      <c r="AK43">
        <v>0</v>
      </c>
      <c r="AL43">
        <v>0</v>
      </c>
      <c r="AM43">
        <v>0</v>
      </c>
      <c r="AN43">
        <v>0</v>
      </c>
    </row>
    <row r="44" spans="1:41" ht="29" x14ac:dyDescent="0.35">
      <c r="B44" s="163" t="s">
        <v>154</v>
      </c>
      <c r="C44" s="91" t="s">
        <v>155</v>
      </c>
      <c r="D44" s="91" t="s">
        <v>156</v>
      </c>
      <c r="E44" s="104">
        <v>45506</v>
      </c>
      <c r="G44">
        <v>0</v>
      </c>
      <c r="H44">
        <v>0</v>
      </c>
      <c r="I44">
        <v>0</v>
      </c>
      <c r="J44">
        <v>278</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row>
    <row r="45" spans="1:41" ht="15.5" x14ac:dyDescent="0.35">
      <c r="B45" s="87" t="s">
        <v>157</v>
      </c>
      <c r="C45" s="89" t="s">
        <v>158</v>
      </c>
      <c r="D45" s="88" t="s">
        <v>159</v>
      </c>
      <c r="E45" s="105">
        <v>45547</v>
      </c>
      <c r="G45">
        <v>0</v>
      </c>
      <c r="H45">
        <v>0</v>
      </c>
      <c r="I45">
        <v>0</v>
      </c>
      <c r="J45">
        <v>0</v>
      </c>
      <c r="K45">
        <v>0</v>
      </c>
      <c r="L45">
        <v>0</v>
      </c>
      <c r="M45">
        <v>0</v>
      </c>
      <c r="N45">
        <v>0</v>
      </c>
      <c r="O45">
        <v>0</v>
      </c>
      <c r="P45">
        <v>0</v>
      </c>
      <c r="Q45">
        <v>0</v>
      </c>
      <c r="R45">
        <v>0</v>
      </c>
      <c r="S45">
        <v>0</v>
      </c>
      <c r="T45">
        <v>0</v>
      </c>
      <c r="U45">
        <v>0</v>
      </c>
      <c r="V45">
        <v>0</v>
      </c>
      <c r="W45">
        <v>0</v>
      </c>
      <c r="X45">
        <v>306</v>
      </c>
      <c r="Y45">
        <v>0</v>
      </c>
      <c r="Z45">
        <v>0</v>
      </c>
      <c r="AA45">
        <v>0</v>
      </c>
      <c r="AB45">
        <v>0</v>
      </c>
      <c r="AC45">
        <v>0</v>
      </c>
      <c r="AD45">
        <v>0</v>
      </c>
      <c r="AE45">
        <v>0</v>
      </c>
      <c r="AF45">
        <v>0</v>
      </c>
      <c r="AG45">
        <v>0</v>
      </c>
      <c r="AH45">
        <v>0</v>
      </c>
      <c r="AI45">
        <v>0</v>
      </c>
      <c r="AK45">
        <v>0</v>
      </c>
      <c r="AL45">
        <v>0</v>
      </c>
      <c r="AM45">
        <v>0</v>
      </c>
      <c r="AN45">
        <v>0</v>
      </c>
    </row>
    <row r="46" spans="1:41" ht="15.5" x14ac:dyDescent="0.35">
      <c r="B46" s="85" t="s">
        <v>160</v>
      </c>
      <c r="C46" s="42" t="s">
        <v>128</v>
      </c>
      <c r="D46" s="42" t="s">
        <v>161</v>
      </c>
      <c r="E46" s="32">
        <v>45527</v>
      </c>
      <c r="G46">
        <v>0</v>
      </c>
      <c r="H46">
        <v>1463</v>
      </c>
      <c r="I46">
        <v>0</v>
      </c>
      <c r="J46">
        <v>0</v>
      </c>
      <c r="K46">
        <v>53</v>
      </c>
      <c r="L46">
        <v>0</v>
      </c>
      <c r="M46">
        <v>0</v>
      </c>
      <c r="N46">
        <v>0</v>
      </c>
      <c r="O46">
        <v>0</v>
      </c>
      <c r="P46">
        <v>0</v>
      </c>
      <c r="Q46">
        <v>0</v>
      </c>
      <c r="R46">
        <v>0</v>
      </c>
      <c r="S46">
        <v>0</v>
      </c>
      <c r="T46">
        <v>0</v>
      </c>
      <c r="U46">
        <v>0</v>
      </c>
      <c r="V46">
        <v>0</v>
      </c>
      <c r="W46">
        <v>0</v>
      </c>
      <c r="X46">
        <v>0</v>
      </c>
      <c r="Y46">
        <v>0</v>
      </c>
      <c r="Z46">
        <v>0</v>
      </c>
      <c r="AA46">
        <v>0</v>
      </c>
      <c r="AB46">
        <v>0</v>
      </c>
      <c r="AC46">
        <v>0</v>
      </c>
      <c r="AD46">
        <v>0</v>
      </c>
      <c r="AE46">
        <v>1404</v>
      </c>
      <c r="AF46">
        <v>0</v>
      </c>
      <c r="AG46">
        <v>0</v>
      </c>
      <c r="AH46">
        <v>0</v>
      </c>
      <c r="AI46">
        <v>0</v>
      </c>
      <c r="AJ46">
        <v>0</v>
      </c>
      <c r="AK46">
        <v>0</v>
      </c>
      <c r="AL46">
        <v>0</v>
      </c>
      <c r="AM46">
        <v>0</v>
      </c>
      <c r="AN46">
        <v>0</v>
      </c>
    </row>
    <row r="47" spans="1:41" s="40" customFormat="1" x14ac:dyDescent="0.35">
      <c r="A47" s="41"/>
      <c r="B47" s="41"/>
      <c r="C47" s="41"/>
      <c r="D47" s="41" t="s">
        <v>62</v>
      </c>
      <c r="E47" s="41"/>
      <c r="F47" s="45"/>
      <c r="G47" s="68">
        <f t="shared" ref="G47:AN47" si="4">SUM(G28:G46)</f>
        <v>0</v>
      </c>
      <c r="H47" s="68">
        <f t="shared" si="4"/>
        <v>1463</v>
      </c>
      <c r="I47" s="68">
        <f t="shared" si="4"/>
        <v>0</v>
      </c>
      <c r="J47" s="68">
        <f t="shared" si="4"/>
        <v>278</v>
      </c>
      <c r="K47" s="68">
        <f t="shared" si="4"/>
        <v>53</v>
      </c>
      <c r="L47" s="68">
        <f t="shared" si="4"/>
        <v>306</v>
      </c>
      <c r="M47" s="68">
        <f t="shared" si="4"/>
        <v>0</v>
      </c>
      <c r="N47" s="68">
        <f t="shared" si="4"/>
        <v>0</v>
      </c>
      <c r="O47" s="68">
        <f t="shared" si="4"/>
        <v>0</v>
      </c>
      <c r="P47" s="68">
        <f t="shared" si="4"/>
        <v>2814</v>
      </c>
      <c r="Q47" s="68">
        <f t="shared" si="4"/>
        <v>0</v>
      </c>
      <c r="R47" s="68">
        <f t="shared" si="4"/>
        <v>0</v>
      </c>
      <c r="S47" s="68">
        <f t="shared" si="4"/>
        <v>0</v>
      </c>
      <c r="T47" s="68">
        <f t="shared" si="4"/>
        <v>0</v>
      </c>
      <c r="U47" s="68">
        <f t="shared" si="4"/>
        <v>2814</v>
      </c>
      <c r="V47" s="68">
        <f t="shared" si="4"/>
        <v>0</v>
      </c>
      <c r="W47" s="68">
        <f t="shared" si="4"/>
        <v>0</v>
      </c>
      <c r="X47" s="68">
        <f t="shared" si="4"/>
        <v>1093</v>
      </c>
      <c r="Y47" s="38">
        <f t="shared" si="4"/>
        <v>0</v>
      </c>
      <c r="Z47" s="38">
        <f t="shared" si="4"/>
        <v>40</v>
      </c>
      <c r="AA47" s="38">
        <f t="shared" si="4"/>
        <v>0</v>
      </c>
      <c r="AB47" s="38">
        <f t="shared" si="4"/>
        <v>876</v>
      </c>
      <c r="AC47" s="34">
        <f t="shared" si="4"/>
        <v>5428.75</v>
      </c>
      <c r="AD47" s="34">
        <f t="shared" si="4"/>
        <v>8237</v>
      </c>
      <c r="AE47" s="34">
        <f t="shared" si="4"/>
        <v>5277.75</v>
      </c>
      <c r="AF47" s="34">
        <f t="shared" si="4"/>
        <v>8237</v>
      </c>
      <c r="AG47" s="36">
        <f t="shared" si="4"/>
        <v>0</v>
      </c>
      <c r="AH47" s="36">
        <f t="shared" si="4"/>
        <v>0</v>
      </c>
      <c r="AI47" s="36">
        <f t="shared" si="4"/>
        <v>82</v>
      </c>
      <c r="AJ47" s="36">
        <f t="shared" si="4"/>
        <v>7658.1</v>
      </c>
      <c r="AK47" s="39">
        <f t="shared" si="4"/>
        <v>0</v>
      </c>
      <c r="AL47" s="39">
        <f t="shared" si="4"/>
        <v>768</v>
      </c>
      <c r="AM47" s="39">
        <f t="shared" si="4"/>
        <v>0</v>
      </c>
      <c r="AN47" s="39">
        <f t="shared" si="4"/>
        <v>211</v>
      </c>
      <c r="AO47" s="41"/>
    </row>
    <row r="48" spans="1:41" s="40" customFormat="1" x14ac:dyDescent="0.35">
      <c r="A48" s="41">
        <v>3</v>
      </c>
      <c r="B48" s="41"/>
      <c r="C48" s="41"/>
      <c r="D48" s="41"/>
      <c r="E48" s="41"/>
      <c r="F48" s="45" t="s">
        <v>60</v>
      </c>
      <c r="G48" s="68">
        <f>G47+I47+K47+M47+O47+Q47+S47+U47+W47</f>
        <v>2867</v>
      </c>
      <c r="H48" s="68">
        <f>H47+J47+L47+N47+P47+R47+T47+V47+X47</f>
        <v>5954</v>
      </c>
      <c r="I48" s="68"/>
      <c r="J48" s="68"/>
      <c r="K48" s="68"/>
      <c r="L48" s="68"/>
      <c r="M48" s="68"/>
      <c r="N48" s="68"/>
      <c r="O48" s="68"/>
      <c r="P48" s="68"/>
      <c r="Q48" s="68"/>
      <c r="R48" s="68"/>
      <c r="S48" s="68"/>
      <c r="T48" s="68"/>
      <c r="U48" s="68"/>
      <c r="V48" s="68"/>
      <c r="W48" s="68"/>
      <c r="X48" s="68"/>
      <c r="Y48" s="38">
        <f>Y47+AA47</f>
        <v>0</v>
      </c>
      <c r="Z48" s="38">
        <f>Z47+AB47</f>
        <v>916</v>
      </c>
      <c r="AA48" s="38">
        <f>Z48-Y48</f>
        <v>916</v>
      </c>
      <c r="AB48" s="38">
        <f>AA48-Z48</f>
        <v>0</v>
      </c>
      <c r="AC48" s="34">
        <f t="shared" ref="AC48:AF48" si="5">AB48-AA48</f>
        <v>-916</v>
      </c>
      <c r="AD48" s="34">
        <f t="shared" si="5"/>
        <v>-916</v>
      </c>
      <c r="AE48" s="34">
        <f t="shared" si="5"/>
        <v>0</v>
      </c>
      <c r="AF48" s="34">
        <f t="shared" si="5"/>
        <v>916</v>
      </c>
      <c r="AG48" s="36">
        <f>AG47+AI47</f>
        <v>82</v>
      </c>
      <c r="AH48" s="36">
        <f>AH47+AJ47</f>
        <v>7658.1</v>
      </c>
      <c r="AI48" s="36">
        <f>AH48-AG48</f>
        <v>7576.1</v>
      </c>
      <c r="AJ48" s="36">
        <f>AI48-AH48</f>
        <v>-82</v>
      </c>
      <c r="AK48" s="39">
        <f>AL47-AK47</f>
        <v>768</v>
      </c>
      <c r="AL48" s="39">
        <f t="shared" ref="AL48:AN48" si="6">AM47-AL47</f>
        <v>-768</v>
      </c>
      <c r="AM48" s="39">
        <f t="shared" si="6"/>
        <v>211</v>
      </c>
      <c r="AN48" s="39">
        <f t="shared" si="6"/>
        <v>-211</v>
      </c>
      <c r="AO48" s="41" t="s">
        <v>61</v>
      </c>
    </row>
    <row r="49" spans="1:41" ht="29" x14ac:dyDescent="0.35">
      <c r="B49" s="87" t="s">
        <v>162</v>
      </c>
      <c r="C49" s="88" t="s">
        <v>120</v>
      </c>
      <c r="D49" s="88" t="s">
        <v>163</v>
      </c>
      <c r="E49" s="104">
        <v>45643</v>
      </c>
      <c r="G49">
        <v>0</v>
      </c>
      <c r="H49">
        <v>0</v>
      </c>
      <c r="I49">
        <v>0</v>
      </c>
      <c r="J49">
        <v>0</v>
      </c>
      <c r="K49">
        <v>0</v>
      </c>
      <c r="L49">
        <v>0</v>
      </c>
      <c r="M49">
        <v>0</v>
      </c>
      <c r="N49">
        <v>0</v>
      </c>
      <c r="O49">
        <v>0</v>
      </c>
      <c r="P49">
        <v>0</v>
      </c>
      <c r="Q49">
        <v>0</v>
      </c>
      <c r="R49">
        <v>0</v>
      </c>
      <c r="S49">
        <v>0</v>
      </c>
      <c r="T49">
        <v>0</v>
      </c>
      <c r="U49">
        <v>0</v>
      </c>
      <c r="V49">
        <v>0</v>
      </c>
      <c r="W49">
        <v>0</v>
      </c>
      <c r="X49">
        <v>1886</v>
      </c>
      <c r="Y49">
        <v>0</v>
      </c>
      <c r="Z49">
        <v>0</v>
      </c>
      <c r="AA49">
        <v>0</v>
      </c>
      <c r="AB49">
        <v>0</v>
      </c>
      <c r="AC49">
        <v>0</v>
      </c>
      <c r="AD49">
        <v>1886</v>
      </c>
      <c r="AE49">
        <v>0</v>
      </c>
      <c r="AF49">
        <v>1886</v>
      </c>
      <c r="AG49">
        <v>0</v>
      </c>
      <c r="AH49">
        <v>0</v>
      </c>
      <c r="AI49">
        <v>0</v>
      </c>
      <c r="AJ49">
        <v>0</v>
      </c>
      <c r="AK49">
        <v>0</v>
      </c>
      <c r="AL49">
        <v>0</v>
      </c>
      <c r="AM49">
        <v>0</v>
      </c>
      <c r="AN49">
        <v>0</v>
      </c>
    </row>
    <row r="50" spans="1:41" ht="15.5" x14ac:dyDescent="0.35">
      <c r="B50" s="106" t="s">
        <v>164</v>
      </c>
      <c r="C50" s="88" t="s">
        <v>155</v>
      </c>
      <c r="D50" s="88" t="s">
        <v>165</v>
      </c>
      <c r="E50" s="104">
        <v>45632</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5131</v>
      </c>
      <c r="AG50">
        <v>0</v>
      </c>
      <c r="AH50">
        <v>0</v>
      </c>
      <c r="AI50">
        <v>0</v>
      </c>
      <c r="AJ50">
        <v>0</v>
      </c>
      <c r="AK50">
        <v>0</v>
      </c>
      <c r="AL50">
        <v>0</v>
      </c>
      <c r="AM50">
        <v>0</v>
      </c>
      <c r="AN50">
        <v>0</v>
      </c>
    </row>
    <row r="51" spans="1:41" ht="15.5" x14ac:dyDescent="0.35">
      <c r="B51" s="87" t="s">
        <v>166</v>
      </c>
      <c r="C51" s="88" t="s">
        <v>167</v>
      </c>
      <c r="D51" s="88" t="s">
        <v>168</v>
      </c>
      <c r="E51" s="104">
        <v>45643</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97</v>
      </c>
      <c r="AK51">
        <v>0</v>
      </c>
      <c r="AL51">
        <v>0</v>
      </c>
      <c r="AM51">
        <v>0</v>
      </c>
      <c r="AN51">
        <v>0</v>
      </c>
    </row>
    <row r="52" spans="1:41" ht="15.5" x14ac:dyDescent="0.35">
      <c r="B52" s="87" t="s">
        <v>169</v>
      </c>
      <c r="C52" s="88" t="s">
        <v>48</v>
      </c>
      <c r="D52" s="89" t="s">
        <v>170</v>
      </c>
      <c r="E52" s="104">
        <v>45622</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156</v>
      </c>
      <c r="AK52">
        <v>0</v>
      </c>
      <c r="AL52">
        <v>0</v>
      </c>
      <c r="AM52">
        <v>0</v>
      </c>
      <c r="AN52">
        <v>0</v>
      </c>
    </row>
    <row r="53" spans="1:41" ht="15.5" x14ac:dyDescent="0.35">
      <c r="B53" s="87" t="s">
        <v>171</v>
      </c>
      <c r="C53" s="88" t="s">
        <v>172</v>
      </c>
      <c r="D53" s="88" t="s">
        <v>173</v>
      </c>
      <c r="E53" s="104">
        <v>45649</v>
      </c>
      <c r="G53">
        <v>0</v>
      </c>
      <c r="H53">
        <v>0</v>
      </c>
      <c r="I53">
        <v>0</v>
      </c>
      <c r="J53">
        <v>0</v>
      </c>
      <c r="K53">
        <v>0</v>
      </c>
      <c r="L53">
        <v>0</v>
      </c>
      <c r="M53">
        <v>0</v>
      </c>
      <c r="N53">
        <v>0</v>
      </c>
      <c r="O53">
        <v>0</v>
      </c>
      <c r="P53">
        <v>0</v>
      </c>
      <c r="Q53">
        <v>0</v>
      </c>
      <c r="R53">
        <v>0</v>
      </c>
      <c r="S53">
        <v>0</v>
      </c>
      <c r="T53">
        <v>0</v>
      </c>
      <c r="U53">
        <v>0</v>
      </c>
      <c r="V53">
        <v>0</v>
      </c>
      <c r="W53">
        <v>0</v>
      </c>
      <c r="X53">
        <v>14</v>
      </c>
      <c r="Y53">
        <v>0</v>
      </c>
      <c r="Z53">
        <v>0</v>
      </c>
      <c r="AA53">
        <v>0</v>
      </c>
      <c r="AB53">
        <v>0</v>
      </c>
      <c r="AC53">
        <v>0</v>
      </c>
      <c r="AD53">
        <v>0</v>
      </c>
      <c r="AE53">
        <v>0</v>
      </c>
      <c r="AF53">
        <v>0</v>
      </c>
      <c r="AG53">
        <v>0</v>
      </c>
      <c r="AH53">
        <v>0</v>
      </c>
      <c r="AI53">
        <v>0</v>
      </c>
      <c r="AJ53">
        <v>0</v>
      </c>
      <c r="AK53">
        <v>0</v>
      </c>
      <c r="AL53">
        <v>0</v>
      </c>
      <c r="AM53">
        <v>0</v>
      </c>
      <c r="AN53">
        <v>0</v>
      </c>
    </row>
    <row r="54" spans="1:41" ht="15.5" x14ac:dyDescent="0.35">
      <c r="B54" s="82" t="s">
        <v>174</v>
      </c>
      <c r="C54" s="88" t="s">
        <v>175</v>
      </c>
      <c r="D54" s="89" t="s">
        <v>176</v>
      </c>
      <c r="E54" s="104">
        <v>45624</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156</v>
      </c>
      <c r="AC54">
        <v>0</v>
      </c>
      <c r="AD54">
        <v>0</v>
      </c>
      <c r="AE54">
        <v>0</v>
      </c>
      <c r="AF54">
        <v>0</v>
      </c>
      <c r="AG54">
        <v>0</v>
      </c>
      <c r="AH54">
        <v>0</v>
      </c>
      <c r="AI54">
        <v>0</v>
      </c>
      <c r="AJ54">
        <v>0</v>
      </c>
      <c r="AK54">
        <v>0</v>
      </c>
      <c r="AL54">
        <v>0</v>
      </c>
      <c r="AM54">
        <v>0</v>
      </c>
      <c r="AN54">
        <v>0</v>
      </c>
    </row>
    <row r="55" spans="1:41" s="40" customFormat="1" x14ac:dyDescent="0.35">
      <c r="A55" s="41"/>
      <c r="B55" s="41"/>
      <c r="C55" s="41"/>
      <c r="D55" s="41" t="s">
        <v>63</v>
      </c>
      <c r="E55" s="41"/>
      <c r="F55" s="45"/>
      <c r="G55" s="68">
        <f t="shared" ref="G55:AN55" si="7">SUM(G49:G54)</f>
        <v>0</v>
      </c>
      <c r="H55" s="68">
        <f t="shared" si="7"/>
        <v>0</v>
      </c>
      <c r="I55" s="68">
        <f t="shared" si="7"/>
        <v>0</v>
      </c>
      <c r="J55" s="68">
        <f t="shared" si="7"/>
        <v>0</v>
      </c>
      <c r="K55" s="68">
        <f t="shared" si="7"/>
        <v>0</v>
      </c>
      <c r="L55" s="68">
        <f t="shared" si="7"/>
        <v>0</v>
      </c>
      <c r="M55" s="68">
        <f t="shared" si="7"/>
        <v>0</v>
      </c>
      <c r="N55" s="68">
        <f t="shared" si="7"/>
        <v>0</v>
      </c>
      <c r="O55" s="68">
        <f t="shared" si="7"/>
        <v>0</v>
      </c>
      <c r="P55" s="68">
        <f t="shared" si="7"/>
        <v>0</v>
      </c>
      <c r="Q55" s="68">
        <f t="shared" si="7"/>
        <v>0</v>
      </c>
      <c r="R55" s="68">
        <f t="shared" si="7"/>
        <v>0</v>
      </c>
      <c r="S55" s="68">
        <f t="shared" si="7"/>
        <v>0</v>
      </c>
      <c r="T55" s="68">
        <f t="shared" si="7"/>
        <v>0</v>
      </c>
      <c r="U55" s="68">
        <f t="shared" si="7"/>
        <v>0</v>
      </c>
      <c r="V55" s="68">
        <f t="shared" si="7"/>
        <v>0</v>
      </c>
      <c r="W55" s="68">
        <f t="shared" si="7"/>
        <v>0</v>
      </c>
      <c r="X55" s="68">
        <f t="shared" si="7"/>
        <v>1900</v>
      </c>
      <c r="Y55" s="38">
        <f t="shared" si="7"/>
        <v>0</v>
      </c>
      <c r="Z55" s="38">
        <f t="shared" si="7"/>
        <v>0</v>
      </c>
      <c r="AA55" s="38">
        <f t="shared" si="7"/>
        <v>0</v>
      </c>
      <c r="AB55" s="38">
        <f t="shared" si="7"/>
        <v>156</v>
      </c>
      <c r="AC55" s="34">
        <f t="shared" si="7"/>
        <v>0</v>
      </c>
      <c r="AD55" s="34">
        <f t="shared" si="7"/>
        <v>1886</v>
      </c>
      <c r="AE55" s="34">
        <f t="shared" si="7"/>
        <v>0</v>
      </c>
      <c r="AF55" s="34">
        <f t="shared" si="7"/>
        <v>7017</v>
      </c>
      <c r="AG55" s="36">
        <f t="shared" si="7"/>
        <v>0</v>
      </c>
      <c r="AH55" s="36">
        <f t="shared" si="7"/>
        <v>0</v>
      </c>
      <c r="AI55" s="36">
        <f t="shared" si="7"/>
        <v>0</v>
      </c>
      <c r="AJ55" s="36">
        <f t="shared" si="7"/>
        <v>253</v>
      </c>
      <c r="AK55" s="39">
        <f t="shared" si="7"/>
        <v>0</v>
      </c>
      <c r="AL55" s="39">
        <f t="shared" si="7"/>
        <v>0</v>
      </c>
      <c r="AM55" s="39">
        <f t="shared" si="7"/>
        <v>0</v>
      </c>
      <c r="AN55" s="39">
        <f t="shared" si="7"/>
        <v>0</v>
      </c>
      <c r="AO55" s="41"/>
    </row>
    <row r="56" spans="1:41" s="40" customFormat="1" x14ac:dyDescent="0.35">
      <c r="A56" s="41">
        <v>4</v>
      </c>
      <c r="B56" s="93"/>
      <c r="C56" s="41"/>
      <c r="D56" s="41"/>
      <c r="E56" s="41"/>
      <c r="F56" s="45" t="s">
        <v>60</v>
      </c>
      <c r="G56" s="68">
        <f>G55+I55+K55+M55+O55+Q55+S55+U55+W55</f>
        <v>0</v>
      </c>
      <c r="H56" s="68">
        <f>H55+J55+L55+N55+P55+R55+T55+V55+X55</f>
        <v>1900</v>
      </c>
      <c r="I56" s="68">
        <f>H56-G56</f>
        <v>1900</v>
      </c>
      <c r="J56" s="68"/>
      <c r="K56" s="68"/>
      <c r="L56" s="68"/>
      <c r="M56" s="68"/>
      <c r="N56" s="68"/>
      <c r="O56" s="68"/>
      <c r="P56" s="68"/>
      <c r="Q56" s="68"/>
      <c r="R56" s="68"/>
      <c r="S56" s="68"/>
      <c r="T56" s="68"/>
      <c r="U56" s="68"/>
      <c r="V56" s="68"/>
      <c r="W56" s="68"/>
      <c r="X56" s="68"/>
      <c r="Y56" s="38">
        <f>Y55+AA55</f>
        <v>0</v>
      </c>
      <c r="Z56" s="38">
        <f>Z55+AB55</f>
        <v>156</v>
      </c>
      <c r="AA56" s="38">
        <f>Z56-Y56</f>
        <v>156</v>
      </c>
      <c r="AB56" s="38"/>
      <c r="AC56" s="34"/>
      <c r="AD56" s="34"/>
      <c r="AE56" s="34"/>
      <c r="AF56" s="34"/>
      <c r="AG56" s="36">
        <f>AG55+AI55</f>
        <v>0</v>
      </c>
      <c r="AH56" s="36">
        <f>AH55+AJ55</f>
        <v>253</v>
      </c>
      <c r="AI56" s="36">
        <f>AH56-AG56</f>
        <v>253</v>
      </c>
      <c r="AJ56" s="36"/>
      <c r="AK56" s="39">
        <f>AL55-AK55</f>
        <v>0</v>
      </c>
      <c r="AL56" s="39"/>
      <c r="AM56" s="39">
        <f>AN55-AM55</f>
        <v>0</v>
      </c>
      <c r="AN56" s="39"/>
      <c r="AO56" s="41" t="s">
        <v>61</v>
      </c>
    </row>
    <row r="57" spans="1:41" x14ac:dyDescent="0.35">
      <c r="A57" s="59"/>
      <c r="B57" s="91" t="s">
        <v>177</v>
      </c>
      <c r="C57" s="88" t="s">
        <v>178</v>
      </c>
      <c r="D57" s="88" t="s">
        <v>179</v>
      </c>
      <c r="E57" s="103">
        <v>45707</v>
      </c>
      <c r="F57" s="62"/>
      <c r="G57" s="60">
        <v>0</v>
      </c>
      <c r="H57" s="60">
        <v>0</v>
      </c>
      <c r="I57" s="60">
        <v>0</v>
      </c>
      <c r="J57" s="60">
        <v>0</v>
      </c>
      <c r="K57" s="60">
        <v>0</v>
      </c>
      <c r="L57" s="60">
        <v>0</v>
      </c>
      <c r="M57" s="60">
        <v>0</v>
      </c>
      <c r="N57" s="60">
        <v>0</v>
      </c>
      <c r="O57" s="60">
        <v>0</v>
      </c>
      <c r="P57" s="60">
        <v>0</v>
      </c>
      <c r="Q57" s="60">
        <v>0</v>
      </c>
      <c r="R57" s="60">
        <v>0</v>
      </c>
      <c r="S57">
        <v>943</v>
      </c>
      <c r="T57" s="60">
        <v>0</v>
      </c>
      <c r="U57" s="60">
        <v>0</v>
      </c>
      <c r="V57" s="60">
        <v>0</v>
      </c>
      <c r="W57" s="60">
        <v>0</v>
      </c>
      <c r="X57" s="60">
        <v>0</v>
      </c>
      <c r="Y57" s="60">
        <v>0</v>
      </c>
      <c r="Z57" s="60">
        <v>0</v>
      </c>
      <c r="AA57" s="60">
        <v>0</v>
      </c>
      <c r="AB57" s="60">
        <v>0</v>
      </c>
      <c r="AC57" s="60">
        <v>0</v>
      </c>
      <c r="AD57" s="60">
        <v>0</v>
      </c>
      <c r="AE57">
        <v>7019</v>
      </c>
      <c r="AF57" s="60">
        <v>0</v>
      </c>
      <c r="AG57" s="60">
        <v>0</v>
      </c>
      <c r="AH57" s="60">
        <v>0</v>
      </c>
      <c r="AI57" s="60">
        <v>0</v>
      </c>
      <c r="AJ57" s="60">
        <v>0</v>
      </c>
      <c r="AK57" s="60">
        <v>0</v>
      </c>
      <c r="AL57" s="60">
        <v>0</v>
      </c>
      <c r="AM57" s="60">
        <v>0</v>
      </c>
      <c r="AN57" s="60">
        <v>0</v>
      </c>
      <c r="AO57" s="59"/>
    </row>
    <row r="58" spans="1:41" x14ac:dyDescent="0.35">
      <c r="A58" s="59"/>
      <c r="B58" s="92" t="s">
        <v>180</v>
      </c>
      <c r="C58" s="88" t="s">
        <v>181</v>
      </c>
      <c r="D58" s="88" t="s">
        <v>182</v>
      </c>
      <c r="E58" s="104">
        <v>45684</v>
      </c>
      <c r="F58" s="62"/>
      <c r="G58" s="60">
        <v>0</v>
      </c>
      <c r="H58" s="60">
        <v>0</v>
      </c>
      <c r="I58" s="60">
        <v>0</v>
      </c>
      <c r="J58" s="60">
        <v>0</v>
      </c>
      <c r="K58" s="60">
        <v>0</v>
      </c>
      <c r="L58" s="60">
        <v>0</v>
      </c>
      <c r="M58" s="60">
        <v>0</v>
      </c>
      <c r="N58" s="60">
        <v>0</v>
      </c>
      <c r="O58" s="60">
        <v>0</v>
      </c>
      <c r="P58" s="60">
        <v>0</v>
      </c>
      <c r="Q58" s="60">
        <v>0</v>
      </c>
      <c r="R58" s="60">
        <v>0</v>
      </c>
      <c r="S58" s="60">
        <v>0</v>
      </c>
      <c r="T58" s="60">
        <v>0</v>
      </c>
      <c r="U58" s="60">
        <v>0</v>
      </c>
      <c r="V58" s="60">
        <v>0</v>
      </c>
      <c r="W58" s="60">
        <v>0</v>
      </c>
      <c r="X58" s="60">
        <v>0</v>
      </c>
      <c r="Y58" s="60">
        <v>0</v>
      </c>
      <c r="Z58" s="60">
        <v>0</v>
      </c>
      <c r="AA58" s="60">
        <v>0</v>
      </c>
      <c r="AB58" s="60">
        <v>0</v>
      </c>
      <c r="AC58" s="60">
        <v>0</v>
      </c>
      <c r="AD58" s="60">
        <v>11154.5</v>
      </c>
      <c r="AE58" s="60">
        <v>0</v>
      </c>
      <c r="AF58" s="60">
        <v>11154.5</v>
      </c>
      <c r="AG58" s="60">
        <v>0</v>
      </c>
      <c r="AH58" s="60">
        <v>0</v>
      </c>
      <c r="AI58" s="60">
        <v>0</v>
      </c>
      <c r="AJ58" s="60">
        <v>0</v>
      </c>
      <c r="AK58" s="60">
        <v>0</v>
      </c>
      <c r="AL58" s="60">
        <v>0</v>
      </c>
      <c r="AM58" s="60">
        <v>0</v>
      </c>
      <c r="AN58" s="60">
        <v>0</v>
      </c>
      <c r="AO58" s="58"/>
    </row>
    <row r="59" spans="1:41" x14ac:dyDescent="0.35">
      <c r="A59" s="59"/>
      <c r="B59" s="92" t="s">
        <v>183</v>
      </c>
      <c r="C59" s="88" t="s">
        <v>184</v>
      </c>
      <c r="D59" s="88" t="s">
        <v>185</v>
      </c>
      <c r="E59" s="104">
        <v>45677</v>
      </c>
      <c r="F59" s="62"/>
      <c r="G59" s="60">
        <v>0</v>
      </c>
      <c r="H59" s="60">
        <v>0</v>
      </c>
      <c r="I59" s="60">
        <v>0</v>
      </c>
      <c r="J59" s="60">
        <v>0</v>
      </c>
      <c r="K59" s="60">
        <v>0</v>
      </c>
      <c r="L59" s="60">
        <v>0</v>
      </c>
      <c r="M59" s="60">
        <v>0</v>
      </c>
      <c r="N59" s="60">
        <v>0</v>
      </c>
      <c r="O59" s="60">
        <v>0</v>
      </c>
      <c r="P59" s="60">
        <v>0</v>
      </c>
      <c r="Q59" s="60">
        <v>0</v>
      </c>
      <c r="R59" s="60">
        <v>0</v>
      </c>
      <c r="S59" s="60">
        <v>0</v>
      </c>
      <c r="T59" s="60">
        <v>0</v>
      </c>
      <c r="U59" s="60">
        <v>0</v>
      </c>
      <c r="V59" s="60">
        <v>0</v>
      </c>
      <c r="W59" s="60">
        <v>0</v>
      </c>
      <c r="X59" s="60">
        <v>0</v>
      </c>
      <c r="Y59" s="60">
        <v>0</v>
      </c>
      <c r="Z59" s="60">
        <v>0</v>
      </c>
      <c r="AA59" s="60">
        <v>0</v>
      </c>
      <c r="AB59" s="60">
        <v>0</v>
      </c>
      <c r="AC59" s="60">
        <v>0</v>
      </c>
      <c r="AD59" s="60">
        <v>1849</v>
      </c>
      <c r="AE59" s="60">
        <v>0</v>
      </c>
      <c r="AF59" s="60">
        <v>1849</v>
      </c>
      <c r="AG59" s="60">
        <v>0</v>
      </c>
      <c r="AH59" s="60">
        <v>0</v>
      </c>
      <c r="AI59" s="60">
        <v>0</v>
      </c>
      <c r="AJ59" s="60">
        <v>0</v>
      </c>
      <c r="AK59" s="60">
        <v>0</v>
      </c>
      <c r="AL59" s="60">
        <v>0</v>
      </c>
      <c r="AM59" s="60">
        <v>0</v>
      </c>
      <c r="AN59" s="60">
        <v>0</v>
      </c>
      <c r="AO59" s="59"/>
    </row>
    <row r="60" spans="1:41" x14ac:dyDescent="0.35">
      <c r="A60" s="59"/>
      <c r="B60" s="91" t="s">
        <v>186</v>
      </c>
      <c r="C60" s="88" t="s">
        <v>152</v>
      </c>
      <c r="D60" s="88" t="s">
        <v>187</v>
      </c>
      <c r="E60" s="104">
        <v>45684</v>
      </c>
      <c r="F60" s="62"/>
      <c r="G60" s="60">
        <v>0</v>
      </c>
      <c r="H60" s="60">
        <v>0</v>
      </c>
      <c r="I60" s="60">
        <v>0</v>
      </c>
      <c r="J60" s="60">
        <v>0</v>
      </c>
      <c r="K60" s="60">
        <v>0</v>
      </c>
      <c r="L60" s="60">
        <v>0</v>
      </c>
      <c r="M60" s="60">
        <v>0</v>
      </c>
      <c r="N60" s="60">
        <v>0</v>
      </c>
      <c r="O60" s="60">
        <v>0</v>
      </c>
      <c r="P60" s="60">
        <v>0</v>
      </c>
      <c r="Q60" s="60">
        <v>0</v>
      </c>
      <c r="R60" s="60">
        <v>0</v>
      </c>
      <c r="S60" s="60">
        <v>0</v>
      </c>
      <c r="T60" s="60">
        <v>0</v>
      </c>
      <c r="U60" s="60">
        <v>0</v>
      </c>
      <c r="V60" s="60">
        <v>0</v>
      </c>
      <c r="W60" s="60">
        <v>0</v>
      </c>
      <c r="X60" s="60">
        <v>0</v>
      </c>
      <c r="Y60" s="60">
        <v>0</v>
      </c>
      <c r="Z60" s="60">
        <v>0</v>
      </c>
      <c r="AA60" s="60">
        <v>0</v>
      </c>
      <c r="AB60" s="60">
        <v>0</v>
      </c>
      <c r="AC60" s="60">
        <v>0</v>
      </c>
      <c r="AD60" s="60">
        <v>0</v>
      </c>
      <c r="AE60" s="60">
        <v>0</v>
      </c>
      <c r="AF60" s="60">
        <v>0</v>
      </c>
      <c r="AG60" s="60">
        <v>0</v>
      </c>
      <c r="AH60" s="60">
        <v>0</v>
      </c>
      <c r="AI60" s="60">
        <v>0</v>
      </c>
      <c r="AJ60" s="60">
        <v>120</v>
      </c>
      <c r="AK60" s="60">
        <v>0</v>
      </c>
      <c r="AL60" s="60">
        <v>0</v>
      </c>
      <c r="AM60" s="60">
        <v>0</v>
      </c>
      <c r="AN60" s="60">
        <v>0</v>
      </c>
      <c r="AO60" s="58"/>
    </row>
    <row r="61" spans="1:41" x14ac:dyDescent="0.35">
      <c r="A61" s="59"/>
      <c r="B61" s="91" t="s">
        <v>188</v>
      </c>
      <c r="C61" s="88" t="s">
        <v>40</v>
      </c>
      <c r="D61" s="88" t="s">
        <v>189</v>
      </c>
      <c r="E61" s="104">
        <v>45663</v>
      </c>
      <c r="F61" s="62"/>
      <c r="G61" s="60">
        <v>0</v>
      </c>
      <c r="H61" s="60">
        <v>0</v>
      </c>
      <c r="I61" s="60">
        <v>0</v>
      </c>
      <c r="J61" s="60">
        <v>150</v>
      </c>
      <c r="K61" s="60">
        <v>0</v>
      </c>
      <c r="L61" s="60">
        <v>0</v>
      </c>
      <c r="M61" s="60">
        <v>0</v>
      </c>
      <c r="N61" s="60">
        <v>0</v>
      </c>
      <c r="O61" s="60">
        <v>0</v>
      </c>
      <c r="P61" s="60">
        <v>0</v>
      </c>
      <c r="Q61" s="60">
        <v>0</v>
      </c>
      <c r="R61" s="60">
        <v>0</v>
      </c>
      <c r="S61" s="60">
        <v>150</v>
      </c>
      <c r="T61" s="60">
        <v>0</v>
      </c>
      <c r="U61" s="60">
        <v>0</v>
      </c>
      <c r="V61" s="60">
        <v>0</v>
      </c>
      <c r="W61" s="60">
        <v>0</v>
      </c>
      <c r="X61" s="60">
        <v>0</v>
      </c>
      <c r="Y61" s="60">
        <v>0</v>
      </c>
      <c r="Z61" s="60">
        <v>0</v>
      </c>
      <c r="AA61" s="60">
        <v>0</v>
      </c>
      <c r="AB61" s="60">
        <v>0</v>
      </c>
      <c r="AC61" s="60">
        <v>0</v>
      </c>
      <c r="AD61" s="60">
        <v>0</v>
      </c>
      <c r="AE61" s="60">
        <v>0</v>
      </c>
      <c r="AF61" s="60">
        <v>0</v>
      </c>
      <c r="AG61" s="60">
        <v>0</v>
      </c>
      <c r="AH61" s="60">
        <v>0</v>
      </c>
      <c r="AI61" s="60">
        <v>0</v>
      </c>
      <c r="AJ61" s="60">
        <v>0</v>
      </c>
      <c r="AK61" s="60">
        <v>0</v>
      </c>
      <c r="AL61" s="60">
        <v>0</v>
      </c>
      <c r="AM61" s="60">
        <v>0</v>
      </c>
      <c r="AN61" s="60">
        <v>0</v>
      </c>
      <c r="AO61" s="58"/>
    </row>
    <row r="62" spans="1:41" x14ac:dyDescent="0.35">
      <c r="A62" s="59"/>
      <c r="B62" s="92" t="s">
        <v>190</v>
      </c>
      <c r="C62" s="88" t="s">
        <v>191</v>
      </c>
      <c r="D62" s="88" t="s">
        <v>192</v>
      </c>
      <c r="E62" s="104">
        <v>45715</v>
      </c>
      <c r="F62" s="62"/>
      <c r="G62" s="60">
        <v>0</v>
      </c>
      <c r="H62" s="60">
        <v>0</v>
      </c>
      <c r="I62" s="60">
        <v>0</v>
      </c>
      <c r="J62" s="60">
        <v>0</v>
      </c>
      <c r="K62" s="60">
        <v>0</v>
      </c>
      <c r="L62" s="60">
        <v>0</v>
      </c>
      <c r="M62" s="60">
        <v>0</v>
      </c>
      <c r="N62" s="60">
        <v>0</v>
      </c>
      <c r="O62" s="60">
        <v>0</v>
      </c>
      <c r="P62" s="60">
        <v>0</v>
      </c>
      <c r="Q62" s="60">
        <v>0</v>
      </c>
      <c r="R62" s="60">
        <v>0</v>
      </c>
      <c r="S62" s="60">
        <v>0</v>
      </c>
      <c r="T62" s="60">
        <v>0</v>
      </c>
      <c r="U62" s="60">
        <v>0</v>
      </c>
      <c r="V62" s="60">
        <v>0</v>
      </c>
      <c r="W62" s="60">
        <v>0</v>
      </c>
      <c r="X62" s="60">
        <v>0</v>
      </c>
      <c r="Y62" s="60">
        <v>0</v>
      </c>
      <c r="Z62" s="60">
        <v>0</v>
      </c>
      <c r="AA62" s="60">
        <v>0</v>
      </c>
      <c r="AB62" s="60">
        <v>0</v>
      </c>
      <c r="AC62" s="60">
        <v>0</v>
      </c>
      <c r="AD62" s="60">
        <v>631</v>
      </c>
      <c r="AE62" s="60">
        <v>0</v>
      </c>
      <c r="AF62" s="60">
        <v>0</v>
      </c>
      <c r="AG62" s="60">
        <v>0</v>
      </c>
      <c r="AH62" s="60">
        <v>0</v>
      </c>
      <c r="AI62" s="60">
        <v>0</v>
      </c>
      <c r="AJ62" s="60">
        <v>0</v>
      </c>
      <c r="AK62" s="60">
        <v>0</v>
      </c>
      <c r="AL62" s="60">
        <v>0</v>
      </c>
      <c r="AM62" s="60">
        <v>0</v>
      </c>
      <c r="AN62" s="60">
        <v>0</v>
      </c>
      <c r="AO62" s="58"/>
    </row>
    <row r="63" spans="1:41" x14ac:dyDescent="0.35">
      <c r="A63" s="59"/>
      <c r="B63" s="92" t="s">
        <v>193</v>
      </c>
      <c r="C63" s="88" t="s">
        <v>120</v>
      </c>
      <c r="D63" s="88" t="s">
        <v>194</v>
      </c>
      <c r="E63" s="104">
        <v>45663</v>
      </c>
      <c r="F63" s="62"/>
      <c r="G63" s="60">
        <v>0</v>
      </c>
      <c r="H63" s="60">
        <v>0</v>
      </c>
      <c r="I63" s="60">
        <v>0</v>
      </c>
      <c r="J63" s="60">
        <v>0</v>
      </c>
      <c r="K63" s="60">
        <v>0</v>
      </c>
      <c r="L63" s="60">
        <v>0</v>
      </c>
      <c r="M63" s="60">
        <v>0</v>
      </c>
      <c r="N63" s="60">
        <v>481</v>
      </c>
      <c r="O63" s="60">
        <v>0</v>
      </c>
      <c r="P63" s="60">
        <v>0</v>
      </c>
      <c r="Q63" s="60">
        <v>0</v>
      </c>
      <c r="R63" s="60">
        <v>0</v>
      </c>
      <c r="S63" s="60">
        <v>0</v>
      </c>
      <c r="T63" s="60">
        <v>0</v>
      </c>
      <c r="U63" s="60">
        <v>0</v>
      </c>
      <c r="V63" s="60">
        <v>0</v>
      </c>
      <c r="W63" s="60">
        <v>0</v>
      </c>
      <c r="X63" s="60">
        <v>0</v>
      </c>
      <c r="Y63" s="60">
        <v>481</v>
      </c>
      <c r="Z63" s="60">
        <v>0</v>
      </c>
      <c r="AA63" s="60">
        <v>0</v>
      </c>
      <c r="AB63" s="60">
        <v>0</v>
      </c>
      <c r="AC63" s="60">
        <v>0</v>
      </c>
      <c r="AD63" s="60">
        <v>0</v>
      </c>
      <c r="AE63" s="60">
        <v>0</v>
      </c>
      <c r="AF63" s="60">
        <v>0</v>
      </c>
      <c r="AG63" s="60">
        <v>0</v>
      </c>
      <c r="AH63" s="60">
        <v>0</v>
      </c>
      <c r="AI63" s="60">
        <v>0</v>
      </c>
      <c r="AJ63" s="60">
        <v>0</v>
      </c>
      <c r="AK63" s="60">
        <v>0</v>
      </c>
      <c r="AL63" s="60">
        <v>0</v>
      </c>
      <c r="AM63" s="60">
        <v>0</v>
      </c>
      <c r="AN63" s="60">
        <v>0</v>
      </c>
      <c r="AO63" s="58"/>
    </row>
    <row r="64" spans="1:41" x14ac:dyDescent="0.35">
      <c r="A64" s="59"/>
      <c r="B64" t="s">
        <v>195</v>
      </c>
      <c r="C64" s="88" t="s">
        <v>196</v>
      </c>
      <c r="D64" s="89" t="s">
        <v>197</v>
      </c>
      <c r="E64" s="104">
        <v>45695</v>
      </c>
      <c r="F64" s="62"/>
      <c r="G64" s="60">
        <v>0</v>
      </c>
      <c r="H64" s="60">
        <v>0</v>
      </c>
      <c r="I64" s="60">
        <v>0</v>
      </c>
      <c r="J64" s="60">
        <v>0</v>
      </c>
      <c r="K64" s="60">
        <v>0</v>
      </c>
      <c r="L64" s="60">
        <v>0</v>
      </c>
      <c r="M64" s="60">
        <v>0</v>
      </c>
      <c r="N64" s="60">
        <v>0</v>
      </c>
      <c r="O64" s="60">
        <v>0</v>
      </c>
      <c r="P64" s="60">
        <v>0</v>
      </c>
      <c r="Q64" s="60">
        <v>0</v>
      </c>
      <c r="R64" s="60">
        <v>0</v>
      </c>
      <c r="S64" s="60">
        <v>0</v>
      </c>
      <c r="T64" s="60">
        <v>0</v>
      </c>
      <c r="U64" s="60">
        <v>0</v>
      </c>
      <c r="V64" s="60">
        <v>0</v>
      </c>
      <c r="W64" s="60">
        <v>0</v>
      </c>
      <c r="X64" s="60">
        <v>0</v>
      </c>
      <c r="Y64" s="60">
        <v>0</v>
      </c>
      <c r="Z64" s="60">
        <v>0</v>
      </c>
      <c r="AA64" s="60">
        <v>0</v>
      </c>
      <c r="AB64" s="60">
        <v>0</v>
      </c>
      <c r="AC64" s="60">
        <v>0</v>
      </c>
      <c r="AD64">
        <v>2368.1999999999998</v>
      </c>
      <c r="AE64" s="60">
        <v>0</v>
      </c>
      <c r="AF64" s="60">
        <v>8647</v>
      </c>
      <c r="AG64" s="60">
        <v>0</v>
      </c>
      <c r="AH64" s="60">
        <v>0</v>
      </c>
      <c r="AI64" s="60">
        <v>0</v>
      </c>
      <c r="AJ64" s="60">
        <v>0</v>
      </c>
      <c r="AK64" s="60">
        <v>0</v>
      </c>
      <c r="AL64" s="60">
        <v>0</v>
      </c>
      <c r="AM64" s="60">
        <v>0</v>
      </c>
      <c r="AN64" s="60">
        <v>0</v>
      </c>
      <c r="AO64" s="58"/>
    </row>
    <row r="65" spans="1:41" x14ac:dyDescent="0.35">
      <c r="A65" s="59"/>
      <c r="B65" s="92" t="s">
        <v>198</v>
      </c>
      <c r="C65" s="88" t="s">
        <v>37</v>
      </c>
      <c r="D65" s="89" t="s">
        <v>103</v>
      </c>
      <c r="E65" s="104">
        <v>45695</v>
      </c>
      <c r="F65" s="62"/>
      <c r="G65" s="60">
        <v>0</v>
      </c>
      <c r="H65" s="60">
        <v>0</v>
      </c>
      <c r="I65" s="60">
        <v>0</v>
      </c>
      <c r="J65" s="60">
        <v>0</v>
      </c>
      <c r="K65" s="60">
        <v>0</v>
      </c>
      <c r="L65" s="60">
        <v>0</v>
      </c>
      <c r="M65" s="60">
        <v>0</v>
      </c>
      <c r="N65" s="60">
        <v>0</v>
      </c>
      <c r="O65" s="60">
        <v>0</v>
      </c>
      <c r="P65" s="60">
        <v>0</v>
      </c>
      <c r="Q65" s="60">
        <v>0</v>
      </c>
      <c r="R65" s="60">
        <v>0</v>
      </c>
      <c r="S65" s="60">
        <v>0</v>
      </c>
      <c r="T65" s="60">
        <v>0</v>
      </c>
      <c r="U65" s="60">
        <v>0</v>
      </c>
      <c r="V65" s="60">
        <v>0</v>
      </c>
      <c r="W65" s="60">
        <v>0</v>
      </c>
      <c r="X65" s="60">
        <v>0</v>
      </c>
      <c r="Y65" s="60">
        <v>0</v>
      </c>
      <c r="Z65" s="60">
        <v>0</v>
      </c>
      <c r="AA65" s="60">
        <v>0</v>
      </c>
      <c r="AB65" s="60">
        <v>0</v>
      </c>
      <c r="AC65" s="60">
        <v>0</v>
      </c>
      <c r="AD65" s="60">
        <v>0</v>
      </c>
      <c r="AE65" s="60">
        <v>290</v>
      </c>
      <c r="AF65" s="60"/>
      <c r="AG65" s="60">
        <v>0</v>
      </c>
      <c r="AH65" s="60">
        <v>0</v>
      </c>
      <c r="AI65" s="60">
        <v>0</v>
      </c>
      <c r="AJ65" s="60">
        <v>0</v>
      </c>
      <c r="AK65" s="60">
        <v>0</v>
      </c>
      <c r="AL65" s="60">
        <v>0</v>
      </c>
      <c r="AM65" s="60">
        <v>0</v>
      </c>
      <c r="AN65" s="60">
        <v>0</v>
      </c>
      <c r="AO65" s="58"/>
    </row>
    <row r="66" spans="1:41" x14ac:dyDescent="0.35">
      <c r="A66" s="59"/>
      <c r="B66" s="92" t="s">
        <v>199</v>
      </c>
      <c r="C66" s="88" t="s">
        <v>37</v>
      </c>
      <c r="D66" s="88" t="s">
        <v>200</v>
      </c>
      <c r="E66" s="104">
        <v>45723</v>
      </c>
      <c r="F66" s="62"/>
      <c r="G66" s="60">
        <v>0</v>
      </c>
      <c r="H66" s="60">
        <v>0</v>
      </c>
      <c r="I66" s="60">
        <v>0</v>
      </c>
      <c r="J66" s="60">
        <v>0</v>
      </c>
      <c r="K66" s="60">
        <v>0</v>
      </c>
      <c r="L66" s="60">
        <v>0</v>
      </c>
      <c r="M66" s="60">
        <v>0</v>
      </c>
      <c r="N66" s="60">
        <v>0</v>
      </c>
      <c r="O66" s="60">
        <v>0</v>
      </c>
      <c r="P66" s="60">
        <v>0</v>
      </c>
      <c r="Q66" s="60">
        <v>0</v>
      </c>
      <c r="R66" s="60">
        <v>0</v>
      </c>
      <c r="S66" s="60">
        <v>0</v>
      </c>
      <c r="T66" s="60">
        <v>0</v>
      </c>
      <c r="U66" s="60">
        <v>0</v>
      </c>
      <c r="V66" s="60">
        <v>0</v>
      </c>
      <c r="W66" s="60">
        <v>0</v>
      </c>
      <c r="X66" s="60">
        <v>0</v>
      </c>
      <c r="Y66" s="60">
        <v>0</v>
      </c>
      <c r="Z66" s="60">
        <v>0</v>
      </c>
      <c r="AA66" s="60">
        <v>0</v>
      </c>
      <c r="AB66" s="60">
        <v>0</v>
      </c>
      <c r="AC66" s="60">
        <v>0</v>
      </c>
      <c r="AD66" s="60">
        <v>0</v>
      </c>
      <c r="AE66" s="60">
        <v>0</v>
      </c>
      <c r="AF66" s="60">
        <v>0</v>
      </c>
      <c r="AG66" s="60">
        <v>0</v>
      </c>
      <c r="AH66" s="60">
        <v>0</v>
      </c>
      <c r="AI66" s="60">
        <v>0</v>
      </c>
      <c r="AJ66" s="60">
        <v>375</v>
      </c>
      <c r="AK66" s="60">
        <v>0</v>
      </c>
      <c r="AL66" s="60">
        <v>0</v>
      </c>
      <c r="AM66" s="60">
        <v>0</v>
      </c>
      <c r="AN66" s="60">
        <v>0</v>
      </c>
      <c r="AO66" s="59"/>
    </row>
    <row r="67" spans="1:41" x14ac:dyDescent="0.35">
      <c r="A67" s="59"/>
      <c r="B67" s="92" t="s">
        <v>201</v>
      </c>
      <c r="C67" s="88" t="s">
        <v>116</v>
      </c>
      <c r="D67" s="88" t="s">
        <v>202</v>
      </c>
      <c r="E67" s="104">
        <v>45706</v>
      </c>
      <c r="F67" s="60"/>
      <c r="G67" s="60">
        <v>0</v>
      </c>
      <c r="H67" s="60">
        <v>0</v>
      </c>
      <c r="I67" s="60">
        <v>0</v>
      </c>
      <c r="J67" s="60">
        <v>0</v>
      </c>
      <c r="K67" s="60">
        <v>0</v>
      </c>
      <c r="L67" s="60">
        <v>0</v>
      </c>
      <c r="M67" s="60">
        <v>0</v>
      </c>
      <c r="N67" s="60">
        <v>0</v>
      </c>
      <c r="O67" s="60">
        <v>0</v>
      </c>
      <c r="P67" s="60">
        <v>0</v>
      </c>
      <c r="Q67" s="60">
        <v>0</v>
      </c>
      <c r="R67" s="60">
        <v>0</v>
      </c>
      <c r="S67" s="60">
        <v>0</v>
      </c>
      <c r="T67" s="60">
        <v>0</v>
      </c>
      <c r="U67" s="60">
        <v>0</v>
      </c>
      <c r="V67" s="60">
        <v>0</v>
      </c>
      <c r="W67" s="60">
        <v>0</v>
      </c>
      <c r="X67" s="60">
        <v>0</v>
      </c>
      <c r="Y67" s="60">
        <v>0</v>
      </c>
      <c r="Z67" s="60">
        <v>0</v>
      </c>
      <c r="AA67" s="60">
        <v>0</v>
      </c>
      <c r="AB67" s="60">
        <v>0</v>
      </c>
      <c r="AC67" s="60">
        <v>0</v>
      </c>
      <c r="AD67" s="60">
        <v>101</v>
      </c>
      <c r="AE67" s="60">
        <v>0</v>
      </c>
      <c r="AF67" s="60">
        <v>0</v>
      </c>
      <c r="AG67" s="60">
        <v>0</v>
      </c>
      <c r="AH67" s="60">
        <v>0</v>
      </c>
      <c r="AI67" s="60">
        <v>0</v>
      </c>
      <c r="AJ67" s="60">
        <v>0</v>
      </c>
      <c r="AK67" s="60">
        <v>0</v>
      </c>
      <c r="AL67" s="60">
        <v>0</v>
      </c>
      <c r="AM67" s="60">
        <v>0</v>
      </c>
      <c r="AN67" s="60">
        <v>0</v>
      </c>
      <c r="AO67" s="59"/>
    </row>
    <row r="68" spans="1:41" x14ac:dyDescent="0.35">
      <c r="A68" s="59"/>
      <c r="B68" s="92" t="s">
        <v>203</v>
      </c>
      <c r="C68" s="88" t="s">
        <v>204</v>
      </c>
      <c r="D68" s="89" t="s">
        <v>205</v>
      </c>
      <c r="E68" s="104">
        <v>45722</v>
      </c>
      <c r="F68" s="60"/>
      <c r="G68" s="60">
        <v>0</v>
      </c>
      <c r="H68" s="60">
        <v>0</v>
      </c>
      <c r="I68" s="60">
        <v>0</v>
      </c>
      <c r="J68" s="60">
        <v>0</v>
      </c>
      <c r="K68" s="60">
        <v>0</v>
      </c>
      <c r="L68" s="60">
        <v>0</v>
      </c>
      <c r="M68" s="60">
        <v>0</v>
      </c>
      <c r="N68" s="60">
        <v>0</v>
      </c>
      <c r="O68" s="60">
        <v>0</v>
      </c>
      <c r="P68" s="60">
        <v>0</v>
      </c>
      <c r="Q68" s="60">
        <v>0</v>
      </c>
      <c r="R68" s="60">
        <v>0</v>
      </c>
      <c r="S68" s="60">
        <v>0</v>
      </c>
      <c r="T68" s="60">
        <v>0</v>
      </c>
      <c r="U68" s="60">
        <v>104</v>
      </c>
      <c r="V68" s="60">
        <v>0</v>
      </c>
      <c r="W68" s="60">
        <v>0</v>
      </c>
      <c r="X68" s="60">
        <v>0</v>
      </c>
      <c r="Y68" s="60">
        <v>0</v>
      </c>
      <c r="Z68" s="60">
        <v>0</v>
      </c>
      <c r="AA68" s="60">
        <v>0</v>
      </c>
      <c r="AB68" s="60">
        <v>0</v>
      </c>
      <c r="AC68" s="60">
        <v>0</v>
      </c>
      <c r="AD68" s="60">
        <v>0</v>
      </c>
      <c r="AE68" s="60">
        <v>0</v>
      </c>
      <c r="AF68" s="60">
        <v>0</v>
      </c>
      <c r="AG68" s="60">
        <v>0</v>
      </c>
      <c r="AH68" s="60">
        <v>0</v>
      </c>
      <c r="AI68" s="60">
        <v>0</v>
      </c>
      <c r="AJ68" s="60">
        <v>0</v>
      </c>
      <c r="AK68" s="60">
        <v>0</v>
      </c>
      <c r="AL68" s="60">
        <v>0</v>
      </c>
      <c r="AM68" s="60">
        <v>0</v>
      </c>
      <c r="AN68" s="60">
        <v>0</v>
      </c>
      <c r="AO68" s="59"/>
    </row>
    <row r="69" spans="1:41" x14ac:dyDescent="0.35">
      <c r="A69" s="59"/>
      <c r="B69" s="89" t="s">
        <v>206</v>
      </c>
      <c r="C69" s="88" t="s">
        <v>207</v>
      </c>
      <c r="D69" s="89" t="s">
        <v>208</v>
      </c>
      <c r="E69" s="104">
        <v>45741</v>
      </c>
      <c r="F69" s="60"/>
      <c r="G69" s="60">
        <v>0</v>
      </c>
      <c r="H69" s="60">
        <v>0</v>
      </c>
      <c r="I69" s="60">
        <v>0</v>
      </c>
      <c r="J69" s="60">
        <v>167</v>
      </c>
      <c r="K69" s="60">
        <v>0</v>
      </c>
      <c r="L69" s="60">
        <v>0</v>
      </c>
      <c r="M69" s="60">
        <v>0</v>
      </c>
      <c r="N69" s="60">
        <v>0</v>
      </c>
      <c r="O69" s="60">
        <v>0</v>
      </c>
      <c r="P69" s="60">
        <v>0</v>
      </c>
      <c r="Q69" s="60">
        <v>0</v>
      </c>
      <c r="R69" s="60">
        <v>0</v>
      </c>
      <c r="S69" s="60">
        <v>0</v>
      </c>
      <c r="T69" s="60">
        <v>0</v>
      </c>
      <c r="U69" s="60">
        <v>0</v>
      </c>
      <c r="V69" s="60">
        <v>0</v>
      </c>
      <c r="W69" s="60">
        <v>0</v>
      </c>
      <c r="X69" s="60">
        <v>0</v>
      </c>
      <c r="Y69" s="60">
        <v>0</v>
      </c>
      <c r="Z69" s="60">
        <v>0</v>
      </c>
      <c r="AA69" s="60">
        <v>0</v>
      </c>
      <c r="AB69" s="60">
        <v>0</v>
      </c>
      <c r="AC69" s="60">
        <v>0</v>
      </c>
      <c r="AD69" s="60">
        <v>0</v>
      </c>
      <c r="AE69" s="60">
        <v>0</v>
      </c>
      <c r="AF69" s="60">
        <v>0</v>
      </c>
      <c r="AG69" s="60">
        <v>0</v>
      </c>
      <c r="AH69" s="60">
        <v>0</v>
      </c>
      <c r="AI69" s="60">
        <v>0</v>
      </c>
      <c r="AJ69" s="60">
        <v>0</v>
      </c>
      <c r="AK69" s="60">
        <v>0</v>
      </c>
      <c r="AL69" s="60">
        <v>0</v>
      </c>
      <c r="AM69" s="60">
        <v>0</v>
      </c>
      <c r="AN69" s="60">
        <v>0</v>
      </c>
      <c r="AO69" s="59"/>
    </row>
    <row r="70" spans="1:41" x14ac:dyDescent="0.35">
      <c r="A70" s="59"/>
      <c r="B70" s="89" t="s">
        <v>209</v>
      </c>
      <c r="C70" s="88" t="s">
        <v>210</v>
      </c>
      <c r="D70" s="88" t="s">
        <v>211</v>
      </c>
      <c r="E70" s="104">
        <v>45741</v>
      </c>
      <c r="F70" s="60"/>
      <c r="G70" s="60">
        <v>0</v>
      </c>
      <c r="H70" s="60">
        <v>0</v>
      </c>
      <c r="I70" s="60">
        <v>0</v>
      </c>
      <c r="J70" s="60">
        <v>0</v>
      </c>
      <c r="K70" s="60">
        <v>0</v>
      </c>
      <c r="L70" s="60">
        <v>0</v>
      </c>
      <c r="M70" s="60">
        <v>0</v>
      </c>
      <c r="N70" s="60">
        <v>0</v>
      </c>
      <c r="O70" s="60">
        <v>0</v>
      </c>
      <c r="P70" s="60">
        <v>0</v>
      </c>
      <c r="Q70" s="60">
        <v>0</v>
      </c>
      <c r="R70" s="60">
        <v>0</v>
      </c>
      <c r="S70" s="60">
        <v>0</v>
      </c>
      <c r="T70" s="60">
        <v>0</v>
      </c>
      <c r="U70" s="60">
        <v>0</v>
      </c>
      <c r="V70" s="60">
        <v>0</v>
      </c>
      <c r="W70" s="60">
        <v>0</v>
      </c>
      <c r="X70" s="60">
        <v>0</v>
      </c>
      <c r="Y70" s="60">
        <v>0</v>
      </c>
      <c r="Z70" s="60">
        <v>669</v>
      </c>
      <c r="AA70" s="60">
        <v>0</v>
      </c>
      <c r="AB70" s="60">
        <v>0</v>
      </c>
      <c r="AC70" s="60">
        <v>0</v>
      </c>
      <c r="AD70" s="60">
        <v>0</v>
      </c>
      <c r="AE70" s="60">
        <v>0</v>
      </c>
      <c r="AF70" s="60">
        <v>0</v>
      </c>
      <c r="AG70" s="60">
        <v>0</v>
      </c>
      <c r="AH70" s="60">
        <v>0</v>
      </c>
      <c r="AI70" s="60">
        <v>0</v>
      </c>
      <c r="AJ70" s="60">
        <v>0</v>
      </c>
      <c r="AK70" s="60">
        <v>0</v>
      </c>
      <c r="AL70" s="60">
        <v>0</v>
      </c>
      <c r="AM70" s="60">
        <v>0</v>
      </c>
      <c r="AN70" s="60">
        <v>0</v>
      </c>
      <c r="AO70" s="59"/>
    </row>
    <row r="71" spans="1:41" x14ac:dyDescent="0.35">
      <c r="A71" s="59"/>
      <c r="B71" s="89" t="s">
        <v>212</v>
      </c>
      <c r="C71" s="88" t="s">
        <v>196</v>
      </c>
      <c r="D71" s="88" t="s">
        <v>197</v>
      </c>
      <c r="E71" s="104">
        <v>45734</v>
      </c>
      <c r="F71" s="60"/>
      <c r="G71" s="60">
        <v>0</v>
      </c>
      <c r="H71" s="60">
        <v>0</v>
      </c>
      <c r="I71" s="60">
        <v>0</v>
      </c>
      <c r="J71" s="60">
        <v>0</v>
      </c>
      <c r="K71" s="60">
        <v>0</v>
      </c>
      <c r="L71" s="60">
        <v>0</v>
      </c>
      <c r="M71" s="60">
        <v>0</v>
      </c>
      <c r="N71" s="60">
        <v>0</v>
      </c>
      <c r="O71" s="60">
        <v>0</v>
      </c>
      <c r="P71" s="60">
        <v>0</v>
      </c>
      <c r="Q71" s="60">
        <v>0</v>
      </c>
      <c r="R71" s="60">
        <v>0</v>
      </c>
      <c r="S71" s="60">
        <v>0</v>
      </c>
      <c r="T71" s="60">
        <v>0</v>
      </c>
      <c r="U71" s="60">
        <v>0</v>
      </c>
      <c r="V71" s="60">
        <v>0</v>
      </c>
      <c r="W71" s="60">
        <v>0</v>
      </c>
      <c r="X71" s="60">
        <v>0</v>
      </c>
      <c r="Y71" s="60">
        <v>0</v>
      </c>
      <c r="Z71" s="60">
        <v>0</v>
      </c>
      <c r="AA71" s="60">
        <v>0</v>
      </c>
      <c r="AB71" s="60">
        <v>0</v>
      </c>
      <c r="AC71" s="60">
        <v>0</v>
      </c>
      <c r="AD71" s="60">
        <v>0</v>
      </c>
      <c r="AE71" s="60">
        <v>0</v>
      </c>
      <c r="AF71" s="60">
        <v>0</v>
      </c>
      <c r="AG71" s="60">
        <v>0</v>
      </c>
      <c r="AH71" s="60">
        <v>0</v>
      </c>
      <c r="AI71" s="60">
        <v>0</v>
      </c>
      <c r="AJ71" s="60">
        <v>172</v>
      </c>
      <c r="AK71" s="60">
        <v>0</v>
      </c>
      <c r="AL71" s="60">
        <v>0</v>
      </c>
      <c r="AM71" s="60">
        <v>0</v>
      </c>
      <c r="AN71" s="60">
        <v>0</v>
      </c>
      <c r="AO71" s="59"/>
    </row>
    <row r="72" spans="1:41" x14ac:dyDescent="0.35">
      <c r="A72" s="59"/>
      <c r="B72" s="89" t="s">
        <v>213</v>
      </c>
      <c r="C72" s="91" t="s">
        <v>79</v>
      </c>
      <c r="D72" s="77" t="s">
        <v>214</v>
      </c>
      <c r="E72" s="104">
        <v>45723</v>
      </c>
      <c r="F72" s="60"/>
      <c r="G72" s="60">
        <v>0</v>
      </c>
      <c r="H72" s="60">
        <v>0</v>
      </c>
      <c r="I72" s="60">
        <v>0</v>
      </c>
      <c r="J72" s="60">
        <v>0</v>
      </c>
      <c r="K72" s="60">
        <v>0</v>
      </c>
      <c r="L72" s="60">
        <v>0</v>
      </c>
      <c r="M72" s="60">
        <v>0</v>
      </c>
      <c r="N72" s="60">
        <v>0</v>
      </c>
      <c r="O72" s="60">
        <v>0</v>
      </c>
      <c r="P72" s="60">
        <v>0</v>
      </c>
      <c r="Q72" s="60">
        <v>0</v>
      </c>
      <c r="R72" s="60">
        <v>0</v>
      </c>
      <c r="S72" s="60">
        <v>0</v>
      </c>
      <c r="T72" s="60">
        <v>0</v>
      </c>
      <c r="U72" s="60">
        <v>0</v>
      </c>
      <c r="V72" s="60">
        <v>0</v>
      </c>
      <c r="W72" s="60">
        <v>0</v>
      </c>
      <c r="X72" s="60">
        <v>0</v>
      </c>
      <c r="Y72" s="60">
        <v>0</v>
      </c>
      <c r="Z72" s="60">
        <v>2387</v>
      </c>
      <c r="AA72" s="60">
        <v>0</v>
      </c>
      <c r="AB72" s="60">
        <v>0</v>
      </c>
      <c r="AC72" s="60">
        <v>0</v>
      </c>
      <c r="AD72" s="60">
        <v>0</v>
      </c>
      <c r="AE72" s="60">
        <v>0</v>
      </c>
      <c r="AF72" s="60">
        <v>0</v>
      </c>
      <c r="AG72" s="60">
        <v>0</v>
      </c>
      <c r="AH72" s="60">
        <v>0</v>
      </c>
      <c r="AI72" s="60">
        <v>0</v>
      </c>
      <c r="AJ72" s="60">
        <v>0</v>
      </c>
      <c r="AK72" s="60">
        <v>0</v>
      </c>
      <c r="AL72" s="60">
        <v>0</v>
      </c>
      <c r="AM72" s="60">
        <v>0</v>
      </c>
      <c r="AN72" s="60">
        <v>0</v>
      </c>
      <c r="AO72" s="59"/>
    </row>
    <row r="73" spans="1:41" x14ac:dyDescent="0.35">
      <c r="A73" s="59"/>
      <c r="B73" s="89" t="s">
        <v>215</v>
      </c>
      <c r="C73" s="91" t="s">
        <v>37</v>
      </c>
      <c r="D73" s="164" t="s">
        <v>216</v>
      </c>
      <c r="E73" s="165">
        <v>45728</v>
      </c>
      <c r="F73" s="60"/>
      <c r="G73" s="60">
        <v>0</v>
      </c>
      <c r="H73" s="60">
        <v>0</v>
      </c>
      <c r="I73" s="60">
        <v>0</v>
      </c>
      <c r="J73" s="60">
        <v>0</v>
      </c>
      <c r="K73" s="60">
        <v>0</v>
      </c>
      <c r="L73" s="60">
        <v>0</v>
      </c>
      <c r="M73" s="60">
        <v>0</v>
      </c>
      <c r="N73" s="60">
        <v>0</v>
      </c>
      <c r="O73" s="60">
        <v>0</v>
      </c>
      <c r="P73" s="60">
        <v>0</v>
      </c>
      <c r="Q73" s="60">
        <v>0</v>
      </c>
      <c r="R73" s="60">
        <v>0</v>
      </c>
      <c r="S73" s="60">
        <v>0</v>
      </c>
      <c r="T73" s="60">
        <v>0</v>
      </c>
      <c r="U73" s="60">
        <v>0</v>
      </c>
      <c r="V73" s="60">
        <v>0</v>
      </c>
      <c r="W73" s="60">
        <v>0</v>
      </c>
      <c r="X73" s="60">
        <v>0</v>
      </c>
      <c r="Y73" s="60">
        <v>0</v>
      </c>
      <c r="Z73" s="60">
        <v>0</v>
      </c>
      <c r="AA73" s="60">
        <v>0</v>
      </c>
      <c r="AB73" s="60">
        <v>0</v>
      </c>
      <c r="AC73" s="60">
        <v>0</v>
      </c>
      <c r="AD73" s="60">
        <v>32</v>
      </c>
      <c r="AE73" s="60">
        <v>0</v>
      </c>
      <c r="AF73" s="60">
        <v>0</v>
      </c>
      <c r="AG73" s="60">
        <v>0</v>
      </c>
      <c r="AH73" s="60">
        <v>0</v>
      </c>
      <c r="AI73" s="60">
        <v>0</v>
      </c>
      <c r="AJ73" s="60">
        <v>0</v>
      </c>
      <c r="AK73" s="60">
        <v>0</v>
      </c>
      <c r="AL73" s="60">
        <v>0</v>
      </c>
      <c r="AM73" s="60">
        <v>0</v>
      </c>
      <c r="AN73" s="60">
        <v>0</v>
      </c>
      <c r="AO73" s="59"/>
    </row>
    <row r="74" spans="1:41" s="101" customFormat="1" x14ac:dyDescent="0.35">
      <c r="A74" s="94"/>
      <c r="B74" s="94"/>
      <c r="C74" s="94"/>
      <c r="D74" s="94" t="s">
        <v>64</v>
      </c>
      <c r="E74" s="94"/>
      <c r="F74" s="95"/>
      <c r="G74" s="96">
        <f t="shared" ref="G74:AN74" si="8">SUM(G57:G69)</f>
        <v>0</v>
      </c>
      <c r="H74" s="96">
        <f t="shared" si="8"/>
        <v>0</v>
      </c>
      <c r="I74" s="96">
        <f t="shared" si="8"/>
        <v>0</v>
      </c>
      <c r="J74" s="96">
        <f t="shared" si="8"/>
        <v>317</v>
      </c>
      <c r="K74" s="96">
        <f t="shared" si="8"/>
        <v>0</v>
      </c>
      <c r="L74" s="96">
        <f t="shared" si="8"/>
        <v>0</v>
      </c>
      <c r="M74" s="96">
        <f t="shared" si="8"/>
        <v>0</v>
      </c>
      <c r="N74" s="96">
        <f t="shared" si="8"/>
        <v>481</v>
      </c>
      <c r="O74" s="96">
        <f t="shared" si="8"/>
        <v>0</v>
      </c>
      <c r="P74" s="96">
        <f t="shared" si="8"/>
        <v>0</v>
      </c>
      <c r="Q74" s="96">
        <f t="shared" si="8"/>
        <v>0</v>
      </c>
      <c r="R74" s="96">
        <f t="shared" si="8"/>
        <v>0</v>
      </c>
      <c r="S74" s="96">
        <f t="shared" si="8"/>
        <v>1093</v>
      </c>
      <c r="T74" s="96">
        <f t="shared" si="8"/>
        <v>0</v>
      </c>
      <c r="U74" s="96">
        <f t="shared" si="8"/>
        <v>104</v>
      </c>
      <c r="V74" s="96">
        <f t="shared" si="8"/>
        <v>0</v>
      </c>
      <c r="W74" s="96">
        <f t="shared" si="8"/>
        <v>0</v>
      </c>
      <c r="X74" s="96">
        <f t="shared" si="8"/>
        <v>0</v>
      </c>
      <c r="Y74" s="97">
        <f t="shared" si="8"/>
        <v>481</v>
      </c>
      <c r="Z74" s="97">
        <f t="shared" si="8"/>
        <v>0</v>
      </c>
      <c r="AA74" s="97">
        <f t="shared" si="8"/>
        <v>0</v>
      </c>
      <c r="AB74" s="97">
        <f t="shared" si="8"/>
        <v>0</v>
      </c>
      <c r="AC74" s="98">
        <f t="shared" si="8"/>
        <v>0</v>
      </c>
      <c r="AD74" s="98">
        <f t="shared" si="8"/>
        <v>16103.7</v>
      </c>
      <c r="AE74" s="98">
        <f t="shared" si="8"/>
        <v>7309</v>
      </c>
      <c r="AF74" s="98">
        <f t="shared" si="8"/>
        <v>21650.5</v>
      </c>
      <c r="AG74" s="99">
        <f t="shared" si="8"/>
        <v>0</v>
      </c>
      <c r="AH74" s="99">
        <f t="shared" si="8"/>
        <v>0</v>
      </c>
      <c r="AI74" s="99">
        <f t="shared" si="8"/>
        <v>0</v>
      </c>
      <c r="AJ74" s="99">
        <f t="shared" si="8"/>
        <v>495</v>
      </c>
      <c r="AK74" s="100">
        <f t="shared" si="8"/>
        <v>0</v>
      </c>
      <c r="AL74" s="100">
        <f t="shared" si="8"/>
        <v>0</v>
      </c>
      <c r="AM74" s="100">
        <f t="shared" si="8"/>
        <v>0</v>
      </c>
      <c r="AN74" s="100">
        <f t="shared" si="8"/>
        <v>0</v>
      </c>
      <c r="AO74" s="94"/>
    </row>
    <row r="75" spans="1:41" s="40" customFormat="1" x14ac:dyDescent="0.35">
      <c r="A75" s="41"/>
      <c r="B75" s="41"/>
      <c r="C75" s="41"/>
      <c r="D75" s="41"/>
      <c r="E75" s="41"/>
      <c r="F75" s="45" t="s">
        <v>60</v>
      </c>
      <c r="G75" s="68"/>
      <c r="H75" s="68"/>
      <c r="I75" s="68"/>
      <c r="J75" s="68"/>
      <c r="K75" s="68"/>
      <c r="L75" s="68"/>
      <c r="M75" s="68"/>
      <c r="N75" s="68"/>
      <c r="O75" s="68"/>
      <c r="P75" s="68"/>
      <c r="Q75" s="68"/>
      <c r="R75" s="68"/>
      <c r="S75" s="68"/>
      <c r="T75" s="68"/>
      <c r="U75" s="68"/>
      <c r="V75" s="68"/>
      <c r="W75" s="68"/>
      <c r="X75" s="68"/>
      <c r="Y75" s="38">
        <f>Y74+AA74</f>
        <v>481</v>
      </c>
      <c r="Z75" s="38">
        <f>Z74+AB74</f>
        <v>0</v>
      </c>
      <c r="AA75" s="38">
        <f>Z75-Y75</f>
        <v>-481</v>
      </c>
      <c r="AB75" s="38"/>
      <c r="AC75" s="34"/>
      <c r="AD75" s="34"/>
      <c r="AE75" s="34"/>
      <c r="AF75" s="34"/>
      <c r="AG75" s="36">
        <f>AG74+AI74</f>
        <v>0</v>
      </c>
      <c r="AH75" s="36">
        <f>AH74+AJ74</f>
        <v>495</v>
      </c>
      <c r="AI75" s="36">
        <f>AH75-AG75</f>
        <v>495</v>
      </c>
      <c r="AJ75" s="36"/>
      <c r="AK75" s="39">
        <f>AL74-AK74</f>
        <v>0</v>
      </c>
      <c r="AL75" s="39"/>
      <c r="AM75" s="39">
        <f>AN74-AM74</f>
        <v>0</v>
      </c>
      <c r="AN75" s="39"/>
      <c r="AO75" s="41" t="s">
        <v>61</v>
      </c>
    </row>
    <row r="76" spans="1:41" x14ac:dyDescent="0.35">
      <c r="A76" s="47"/>
      <c r="B76" s="47"/>
      <c r="C76" s="2"/>
      <c r="D76" s="2"/>
      <c r="E76" s="2"/>
      <c r="F76" s="43"/>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s="27" customFormat="1" x14ac:dyDescent="0.35">
      <c r="A77" s="57"/>
      <c r="B77" s="57"/>
      <c r="C77" s="4"/>
      <c r="D77" s="4" t="s">
        <v>65</v>
      </c>
      <c r="E77" s="4"/>
      <c r="F77" s="46" t="s">
        <v>66</v>
      </c>
      <c r="G77" s="4">
        <f>G75+G56+G48+G27</f>
        <v>9161</v>
      </c>
      <c r="H77" s="4">
        <f>H75+H56+H48+H27</f>
        <v>10174</v>
      </c>
      <c r="I77" s="4">
        <f>H77-G77</f>
        <v>1013</v>
      </c>
      <c r="J77" s="4"/>
      <c r="K77" s="4"/>
      <c r="L77" s="4"/>
      <c r="M77" s="4"/>
      <c r="N77" s="4"/>
      <c r="O77" s="4"/>
      <c r="P77" s="4"/>
      <c r="Q77" s="4"/>
      <c r="R77" s="4"/>
      <c r="S77" s="4"/>
      <c r="T77" s="4"/>
      <c r="U77" s="4"/>
      <c r="V77" s="4"/>
      <c r="W77" s="4"/>
      <c r="X77" s="4"/>
      <c r="Y77" s="4">
        <f>Y75+Y56+Y48+Y27</f>
        <v>10210</v>
      </c>
      <c r="Z77" s="4">
        <f>Z75+Z56+Z48+Z27</f>
        <v>22145</v>
      </c>
      <c r="AA77" s="4">
        <f>Z77-Y77</f>
        <v>11935</v>
      </c>
      <c r="AB77" s="4"/>
      <c r="AC77" s="4"/>
      <c r="AD77" s="4"/>
      <c r="AE77" s="4"/>
      <c r="AF77" s="4"/>
      <c r="AG77" s="4">
        <f>AG56+AG48+AG27+AG75</f>
        <v>160</v>
      </c>
      <c r="AH77" s="4">
        <f>AH75+AH56+AH48+AH27</f>
        <v>20765.099999999999</v>
      </c>
      <c r="AI77" s="4">
        <f>AH77-AG77</f>
        <v>20605.099999999999</v>
      </c>
      <c r="AJ77" s="4"/>
      <c r="AK77" s="4">
        <f>AK75+AK56+AK48+AK27</f>
        <v>-195.5</v>
      </c>
      <c r="AL77" s="4"/>
      <c r="AM77" s="4">
        <f>AM75+AM56+AM48+AM27</f>
        <v>9</v>
      </c>
      <c r="AN77" s="4"/>
      <c r="AO77" s="41" t="s">
        <v>61</v>
      </c>
    </row>
  </sheetData>
  <autoFilter ref="A4:AO34" xr:uid="{32B4E629-D2E3-4047-A4D0-03D6CAC080E7}"/>
  <mergeCells count="30">
    <mergeCell ref="AK2:AN2"/>
    <mergeCell ref="A1:E1"/>
    <mergeCell ref="G2:X2"/>
    <mergeCell ref="Y2:AB2"/>
    <mergeCell ref="AC2:AF2"/>
    <mergeCell ref="AG2:AJ2"/>
    <mergeCell ref="Q3:R3"/>
    <mergeCell ref="A3:A4"/>
    <mergeCell ref="B3:B4"/>
    <mergeCell ref="C3:C4"/>
    <mergeCell ref="D3:D4"/>
    <mergeCell ref="E3:E4"/>
    <mergeCell ref="F3:F4"/>
    <mergeCell ref="G3:H3"/>
    <mergeCell ref="I3:J3"/>
    <mergeCell ref="K3:L3"/>
    <mergeCell ref="M3:N3"/>
    <mergeCell ref="O3:P3"/>
    <mergeCell ref="AO3:AO4"/>
    <mergeCell ref="S3:T3"/>
    <mergeCell ref="U3:V3"/>
    <mergeCell ref="W3:X3"/>
    <mergeCell ref="Y3:Z3"/>
    <mergeCell ref="AA3:AB3"/>
    <mergeCell ref="AC3:AD3"/>
    <mergeCell ref="AE3:AF3"/>
    <mergeCell ref="AG3:AH3"/>
    <mergeCell ref="AI3:AJ3"/>
    <mergeCell ref="AK3:AL3"/>
    <mergeCell ref="AM3:AN3"/>
  </mergeCells>
  <conditionalFormatting sqref="B6">
    <cfRule type="cellIs" dxfId="234" priority="222" operator="equal">
      <formula>"Appeal"</formula>
    </cfRule>
    <cfRule type="cellIs" dxfId="233" priority="223" operator="equal">
      <formula>"Withdrawn"</formula>
    </cfRule>
    <cfRule type="cellIs" dxfId="232" priority="224" operator="equal">
      <formula>"Refused"</formula>
    </cfRule>
    <cfRule type="cellIs" dxfId="231" priority="225" operator="equal">
      <formula>"Permitted"</formula>
    </cfRule>
    <cfRule type="cellIs" dxfId="230" priority="226" operator="equal">
      <formula>"NYD"</formula>
    </cfRule>
  </conditionalFormatting>
  <conditionalFormatting sqref="B22">
    <cfRule type="cellIs" dxfId="229" priority="161" operator="equal">
      <formula>"Appeal"</formula>
    </cfRule>
    <cfRule type="cellIs" dxfId="228" priority="162" operator="equal">
      <formula>"Withdrawn"</formula>
    </cfRule>
    <cfRule type="cellIs" dxfId="227" priority="163" operator="equal">
      <formula>"Refused"</formula>
    </cfRule>
    <cfRule type="cellIs" dxfId="226" priority="164" operator="equal">
      <formula>"Permitted"</formula>
    </cfRule>
    <cfRule type="cellIs" dxfId="225" priority="165" operator="equal">
      <formula>"NYD"</formula>
    </cfRule>
  </conditionalFormatting>
  <conditionalFormatting sqref="C14:C22 C25">
    <cfRule type="cellIs" dxfId="224" priority="192" operator="equal">
      <formula>"NYD"</formula>
    </cfRule>
    <cfRule type="cellIs" dxfId="223" priority="193" operator="equal">
      <formula>"Withdrawn"</formula>
    </cfRule>
    <cfRule type="cellIs" dxfId="222" priority="194" operator="equal">
      <formula>"Permitted"</formula>
    </cfRule>
    <cfRule type="cellIs" dxfId="221" priority="195" operator="equal">
      <formula>"Refused"</formula>
    </cfRule>
  </conditionalFormatting>
  <conditionalFormatting sqref="C15:C22 C25">
    <cfRule type="cellIs" dxfId="220" priority="187" operator="equal">
      <formula>"Withdrawn"</formula>
    </cfRule>
    <cfRule type="cellIs" dxfId="219" priority="188" operator="equal">
      <formula>"Awaiting Decision"</formula>
    </cfRule>
    <cfRule type="cellIs" dxfId="218" priority="189" operator="equal">
      <formula>"Dismissed"</formula>
    </cfRule>
    <cfRule type="cellIs" dxfId="217" priority="190" operator="equal">
      <formula>"Allowed"</formula>
    </cfRule>
    <cfRule type="cellIs" dxfId="216" priority="191" operator="equal">
      <formula>"Appeal"</formula>
    </cfRule>
  </conditionalFormatting>
  <conditionalFormatting sqref="C28:C32">
    <cfRule type="cellIs" dxfId="215" priority="105" operator="equal">
      <formula>"Withdrawn"</formula>
    </cfRule>
    <cfRule type="cellIs" dxfId="214" priority="106" operator="equal">
      <formula>"NYD"</formula>
    </cfRule>
    <cfRule type="cellIs" dxfId="213" priority="107" operator="equal">
      <formula>"Refused"</formula>
    </cfRule>
    <cfRule type="cellIs" dxfId="212" priority="108" operator="equal">
      <formula>"Permitted"</formula>
    </cfRule>
  </conditionalFormatting>
  <conditionalFormatting sqref="C37:C38">
    <cfRule type="cellIs" dxfId="211" priority="65" operator="equal">
      <formula>"Withdrawn"</formula>
    </cfRule>
    <cfRule type="cellIs" dxfId="210" priority="66" operator="equal">
      <formula>"NYD"</formula>
    </cfRule>
    <cfRule type="cellIs" dxfId="209" priority="67" operator="equal">
      <formula>"Refused"</formula>
    </cfRule>
    <cfRule type="cellIs" dxfId="208" priority="68" operator="equal">
      <formula>"Permitted"</formula>
    </cfRule>
  </conditionalFormatting>
  <conditionalFormatting sqref="C42">
    <cfRule type="cellIs" dxfId="207" priority="57" operator="equal">
      <formula>"Withdrawn"</formula>
    </cfRule>
    <cfRule type="cellIs" dxfId="206" priority="58" operator="equal">
      <formula>"NYD"</formula>
    </cfRule>
    <cfRule type="cellIs" dxfId="205" priority="59" operator="equal">
      <formula>"Refused"</formula>
    </cfRule>
    <cfRule type="cellIs" dxfId="204" priority="60" operator="equal">
      <formula>"Permitted"</formula>
    </cfRule>
  </conditionalFormatting>
  <conditionalFormatting sqref="C34:D34">
    <cfRule type="cellIs" dxfId="203" priority="89" operator="equal">
      <formula>"Withdrawn"</formula>
    </cfRule>
    <cfRule type="cellIs" dxfId="202" priority="90" operator="equal">
      <formula>"NYD"</formula>
    </cfRule>
    <cfRule type="cellIs" dxfId="201" priority="91" operator="equal">
      <formula>"Refused"</formula>
    </cfRule>
    <cfRule type="cellIs" dxfId="200" priority="92" operator="equal">
      <formula>"Permitted"</formula>
    </cfRule>
  </conditionalFormatting>
  <conditionalFormatting sqref="C40:E41">
    <cfRule type="cellIs" dxfId="199" priority="1" operator="equal">
      <formula>"Withdrawn"</formula>
    </cfRule>
    <cfRule type="cellIs" dxfId="198" priority="2" operator="equal">
      <formula>"NYD"</formula>
    </cfRule>
    <cfRule type="cellIs" dxfId="197" priority="3" operator="equal">
      <formula>"Refused"</formula>
    </cfRule>
    <cfRule type="cellIs" dxfId="196" priority="4" operator="equal">
      <formula>"Permitted"</formula>
    </cfRule>
  </conditionalFormatting>
  <conditionalFormatting sqref="C46:E46">
    <cfRule type="cellIs" dxfId="195" priority="33" operator="equal">
      <formula>"Withdrawn"</formula>
    </cfRule>
    <cfRule type="cellIs" dxfId="194" priority="34" operator="equal">
      <formula>"NYD"</formula>
    </cfRule>
    <cfRule type="cellIs" dxfId="193" priority="35" operator="equal">
      <formula>"Refused"</formula>
    </cfRule>
    <cfRule type="cellIs" dxfId="192" priority="36" operator="equal">
      <formula>"Permitted"</formula>
    </cfRule>
  </conditionalFormatting>
  <conditionalFormatting sqref="D12:D14">
    <cfRule type="cellIs" dxfId="191" priority="183" operator="equal">
      <formula>"Withdrawn"</formula>
    </cfRule>
    <cfRule type="cellIs" dxfId="190" priority="184" operator="equal">
      <formula>"NYD"</formula>
    </cfRule>
    <cfRule type="cellIs" dxfId="189" priority="185" operator="equal">
      <formula>"Refused"</formula>
    </cfRule>
    <cfRule type="cellIs" dxfId="188" priority="186" operator="equal">
      <formula>"Permitted"</formula>
    </cfRule>
  </conditionalFormatting>
  <conditionalFormatting sqref="D16">
    <cfRule type="cellIs" dxfId="187" priority="174" operator="equal">
      <formula>"Withdrawn"</formula>
    </cfRule>
    <cfRule type="cellIs" dxfId="186" priority="175" operator="equal">
      <formula>"Awaiting Decision"</formula>
    </cfRule>
    <cfRule type="cellIs" dxfId="185" priority="176" operator="equal">
      <formula>"Dismissed"</formula>
    </cfRule>
    <cfRule type="cellIs" dxfId="184" priority="177" operator="equal">
      <formula>"Allowed"</formula>
    </cfRule>
    <cfRule type="cellIs" dxfId="183" priority="178" operator="equal">
      <formula>"Appeal"</formula>
    </cfRule>
    <cfRule type="cellIs" dxfId="182" priority="179" operator="equal">
      <formula>"NYD"</formula>
    </cfRule>
    <cfRule type="cellIs" dxfId="181" priority="180" operator="equal">
      <formula>"Withdrawn"</formula>
    </cfRule>
    <cfRule type="cellIs" dxfId="180" priority="181" operator="equal">
      <formula>"Permitted"</formula>
    </cfRule>
    <cfRule type="cellIs" dxfId="179" priority="182" operator="equal">
      <formula>"Refused"</formula>
    </cfRule>
  </conditionalFormatting>
  <conditionalFormatting sqref="D30:D32">
    <cfRule type="cellIs" dxfId="178" priority="101" operator="equal">
      <formula>"Withdrawn"</formula>
    </cfRule>
    <cfRule type="cellIs" dxfId="177" priority="102" operator="equal">
      <formula>"NYD"</formula>
    </cfRule>
    <cfRule type="cellIs" dxfId="176" priority="103" operator="equal">
      <formula>"Refused"</formula>
    </cfRule>
    <cfRule type="cellIs" dxfId="175" priority="104" operator="equal">
      <formula>"Permitted"</formula>
    </cfRule>
  </conditionalFormatting>
  <conditionalFormatting sqref="D37">
    <cfRule type="cellIs" dxfId="174" priority="73" operator="equal">
      <formula>"Withdrawn"</formula>
    </cfRule>
    <cfRule type="cellIs" dxfId="173" priority="74" operator="equal">
      <formula>"NYD"</formula>
    </cfRule>
    <cfRule type="cellIs" dxfId="172" priority="75" operator="equal">
      <formula>"Refused"</formula>
    </cfRule>
    <cfRule type="cellIs" dxfId="171" priority="76" operator="equal">
      <formula>"Permitted"</formula>
    </cfRule>
  </conditionalFormatting>
  <conditionalFormatting sqref="E14:E17">
    <cfRule type="cellIs" dxfId="170" priority="166" operator="equal">
      <formula>"Withdrawn"</formula>
    </cfRule>
    <cfRule type="cellIs" dxfId="169" priority="167" operator="equal">
      <formula>"NYD"</formula>
    </cfRule>
    <cfRule type="cellIs" dxfId="168" priority="168" operator="equal">
      <formula>"Refused"</formula>
    </cfRule>
    <cfRule type="cellIs" dxfId="167" priority="169" operator="equal">
      <formula>"Permitted"</formula>
    </cfRule>
  </conditionalFormatting>
  <conditionalFormatting sqref="E28:E32">
    <cfRule type="cellIs" dxfId="166" priority="97" operator="equal">
      <formula>"Withdrawn"</formula>
    </cfRule>
    <cfRule type="cellIs" dxfId="165" priority="98" operator="equal">
      <formula>"NYD"</formula>
    </cfRule>
    <cfRule type="cellIs" dxfId="164" priority="99" operator="equal">
      <formula>"Refused"</formula>
    </cfRule>
    <cfRule type="cellIs" dxfId="163" priority="100" operator="equal">
      <formula>"Permitted"</formula>
    </cfRule>
  </conditionalFormatting>
  <conditionalFormatting sqref="E34:E35">
    <cfRule type="cellIs" dxfId="162" priority="81" operator="equal">
      <formula>"Withdrawn"</formula>
    </cfRule>
    <cfRule type="cellIs" dxfId="161" priority="82" operator="equal">
      <formula>"NYD"</formula>
    </cfRule>
    <cfRule type="cellIs" dxfId="160" priority="83" operator="equal">
      <formula>"Refused"</formula>
    </cfRule>
    <cfRule type="cellIs" dxfId="159" priority="84" operator="equal">
      <formula>"Permitted"</formula>
    </cfRule>
  </conditionalFormatting>
  <conditionalFormatting sqref="E37:E38">
    <cfRule type="cellIs" dxfId="158" priority="61" operator="equal">
      <formula>"Withdrawn"</formula>
    </cfRule>
    <cfRule type="cellIs" dxfId="157" priority="62" operator="equal">
      <formula>"NYD"</formula>
    </cfRule>
    <cfRule type="cellIs" dxfId="156" priority="63" operator="equal">
      <formula>"Refused"</formula>
    </cfRule>
    <cfRule type="cellIs" dxfId="155" priority="64" operator="equal">
      <formula>"Permitted"</formula>
    </cfRule>
  </conditionalFormatting>
  <conditionalFormatting sqref="E42">
    <cfRule type="cellIs" dxfId="154" priority="53" operator="equal">
      <formula>"Withdrawn"</formula>
    </cfRule>
    <cfRule type="cellIs" dxfId="153" priority="54" operator="equal">
      <formula>"NYD"</formula>
    </cfRule>
    <cfRule type="cellIs" dxfId="152" priority="55" operator="equal">
      <formula>"Refused"</formula>
    </cfRule>
    <cfRule type="cellIs" dxfId="151" priority="56" operator="equal">
      <formula>"Permitted"</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86BDB-80AD-4DA5-A3DE-343A80126829}">
  <dimension ref="A1:AO82"/>
  <sheetViews>
    <sheetView zoomScale="80" zoomScaleNormal="80" workbookViewId="0">
      <pane ySplit="4" topLeftCell="A33" activePane="bottomLeft" state="frozen"/>
      <selection pane="bottomLeft" activeCell="D54" sqref="D54"/>
    </sheetView>
  </sheetViews>
  <sheetFormatPr defaultRowHeight="14.5" x14ac:dyDescent="0.35"/>
  <cols>
    <col min="1" max="1" width="9.453125" bestFit="1" customWidth="1"/>
    <col min="2" max="2" width="18.7265625" bestFit="1" customWidth="1"/>
    <col min="3" max="3" width="19.453125" bestFit="1" customWidth="1"/>
    <col min="4" max="4" width="44.453125" customWidth="1"/>
    <col min="5" max="5" width="19.54296875" bestFit="1" customWidth="1"/>
    <col min="6" max="6" width="45.1796875" style="42" bestFit="1" customWidth="1"/>
    <col min="7" max="7" width="10.81640625" bestFit="1" customWidth="1"/>
    <col min="8" max="24" width="6.1796875" customWidth="1"/>
    <col min="25" max="25" width="5.453125" bestFit="1" customWidth="1"/>
    <col min="26" max="26" width="8.81640625" customWidth="1"/>
    <col min="27" max="27" width="5.453125" bestFit="1" customWidth="1"/>
    <col min="28" max="28" width="5.81640625" bestFit="1" customWidth="1"/>
    <col min="29" max="29" width="5.453125" bestFit="1" customWidth="1"/>
    <col min="30" max="30" width="6.26953125" bestFit="1" customWidth="1"/>
    <col min="31" max="31" width="5.453125" bestFit="1" customWidth="1"/>
    <col min="32" max="32" width="6.26953125" bestFit="1" customWidth="1"/>
    <col min="33" max="33" width="8.1796875" bestFit="1" customWidth="1"/>
    <col min="34" max="34" width="6.1796875" bestFit="1" customWidth="1"/>
    <col min="35" max="35" width="5.453125" bestFit="1" customWidth="1"/>
    <col min="36" max="36" width="6.1796875" bestFit="1" customWidth="1"/>
    <col min="37" max="37" width="5.453125" bestFit="1" customWidth="1"/>
    <col min="38" max="38" width="5.81640625" bestFit="1" customWidth="1"/>
    <col min="39" max="39" width="5.453125" bestFit="1" customWidth="1"/>
    <col min="40" max="40" width="5.81640625" bestFit="1" customWidth="1"/>
    <col min="41" max="41" width="64.453125" bestFit="1" customWidth="1"/>
  </cols>
  <sheetData>
    <row r="1" spans="1:41" ht="18.5" x14ac:dyDescent="0.45">
      <c r="A1" s="184" t="s">
        <v>217</v>
      </c>
      <c r="B1" s="184"/>
      <c r="C1" s="184"/>
      <c r="D1" s="184"/>
      <c r="E1" s="184"/>
    </row>
    <row r="2" spans="1:41" x14ac:dyDescent="0.35">
      <c r="G2" s="185" t="s">
        <v>1</v>
      </c>
      <c r="H2" s="185"/>
      <c r="I2" s="185"/>
      <c r="J2" s="185"/>
      <c r="K2" s="185"/>
      <c r="L2" s="185"/>
      <c r="M2" s="185"/>
      <c r="N2" s="185"/>
      <c r="O2" s="185"/>
      <c r="P2" s="185"/>
      <c r="Q2" s="185"/>
      <c r="R2" s="185"/>
      <c r="S2" s="185"/>
      <c r="T2" s="185"/>
      <c r="U2" s="185"/>
      <c r="V2" s="185"/>
      <c r="W2" s="185"/>
      <c r="X2" s="185"/>
      <c r="Y2" s="186" t="s">
        <v>2</v>
      </c>
      <c r="Z2" s="186"/>
      <c r="AA2" s="186"/>
      <c r="AB2" s="186"/>
      <c r="AC2" s="187" t="s">
        <v>3</v>
      </c>
      <c r="AD2" s="188"/>
      <c r="AE2" s="188"/>
      <c r="AF2" s="188"/>
      <c r="AG2" s="189" t="s">
        <v>4</v>
      </c>
      <c r="AH2" s="190"/>
      <c r="AI2" s="190"/>
      <c r="AJ2" s="191"/>
      <c r="AK2" s="192" t="s">
        <v>5</v>
      </c>
      <c r="AL2" s="193"/>
      <c r="AM2" s="193"/>
      <c r="AN2" s="194"/>
    </row>
    <row r="3" spans="1:41" ht="18.649999999999999" customHeight="1" x14ac:dyDescent="0.45">
      <c r="A3" s="182" t="s">
        <v>6</v>
      </c>
      <c r="B3" s="182" t="s">
        <v>7</v>
      </c>
      <c r="C3" s="182" t="s">
        <v>8</v>
      </c>
      <c r="D3" s="182" t="s">
        <v>9</v>
      </c>
      <c r="E3" s="182" t="s">
        <v>10</v>
      </c>
      <c r="F3" s="183" t="s">
        <v>11</v>
      </c>
      <c r="G3" s="177" t="s">
        <v>12</v>
      </c>
      <c r="H3" s="178"/>
      <c r="I3" s="177" t="s">
        <v>13</v>
      </c>
      <c r="J3" s="178"/>
      <c r="K3" s="177" t="s">
        <v>14</v>
      </c>
      <c r="L3" s="178"/>
      <c r="M3" s="177" t="s">
        <v>15</v>
      </c>
      <c r="N3" s="178"/>
      <c r="O3" s="177" t="s">
        <v>16</v>
      </c>
      <c r="P3" s="178"/>
      <c r="Q3" s="177" t="s">
        <v>17</v>
      </c>
      <c r="R3" s="178"/>
      <c r="S3" s="177" t="s">
        <v>18</v>
      </c>
      <c r="T3" s="178"/>
      <c r="U3" s="177" t="s">
        <v>19</v>
      </c>
      <c r="V3" s="178"/>
      <c r="W3" s="177" t="s">
        <v>20</v>
      </c>
      <c r="X3" s="178"/>
      <c r="Y3" s="179" t="s">
        <v>21</v>
      </c>
      <c r="Z3" s="180"/>
      <c r="AA3" s="181" t="s">
        <v>22</v>
      </c>
      <c r="AB3" s="180"/>
      <c r="AC3" s="169" t="s">
        <v>23</v>
      </c>
      <c r="AD3" s="170"/>
      <c r="AE3" s="169" t="s">
        <v>24</v>
      </c>
      <c r="AF3" s="170"/>
      <c r="AG3" s="171" t="s">
        <v>25</v>
      </c>
      <c r="AH3" s="172"/>
      <c r="AI3" s="171" t="s">
        <v>26</v>
      </c>
      <c r="AJ3" s="172"/>
      <c r="AK3" s="173" t="s">
        <v>27</v>
      </c>
      <c r="AL3" s="174"/>
      <c r="AM3" s="173" t="s">
        <v>28</v>
      </c>
      <c r="AN3" s="174"/>
      <c r="AO3" s="175" t="s">
        <v>29</v>
      </c>
    </row>
    <row r="4" spans="1:41" s="1" customFormat="1" ht="37" customHeight="1" x14ac:dyDescent="0.45">
      <c r="A4" s="182"/>
      <c r="B4" s="182"/>
      <c r="C4" s="182"/>
      <c r="D4" s="182"/>
      <c r="E4" s="182"/>
      <c r="F4" s="183"/>
      <c r="G4" s="66" t="s">
        <v>30</v>
      </c>
      <c r="H4" s="66" t="s">
        <v>31</v>
      </c>
      <c r="I4" s="66" t="s">
        <v>30</v>
      </c>
      <c r="J4" s="66" t="s">
        <v>31</v>
      </c>
      <c r="K4" s="66" t="s">
        <v>30</v>
      </c>
      <c r="L4" s="66" t="s">
        <v>31</v>
      </c>
      <c r="M4" s="66" t="s">
        <v>32</v>
      </c>
      <c r="N4" s="66" t="s">
        <v>31</v>
      </c>
      <c r="O4" s="66" t="s">
        <v>30</v>
      </c>
      <c r="P4" s="66" t="s">
        <v>31</v>
      </c>
      <c r="Q4" s="66" t="s">
        <v>30</v>
      </c>
      <c r="R4" s="66" t="s">
        <v>31</v>
      </c>
      <c r="S4" s="66" t="s">
        <v>30</v>
      </c>
      <c r="T4" s="66" t="s">
        <v>31</v>
      </c>
      <c r="U4" s="66" t="s">
        <v>30</v>
      </c>
      <c r="V4" s="66" t="s">
        <v>31</v>
      </c>
      <c r="W4" s="66" t="s">
        <v>30</v>
      </c>
      <c r="X4" s="66" t="s">
        <v>31</v>
      </c>
      <c r="Y4" s="23" t="s">
        <v>30</v>
      </c>
      <c r="Z4" s="23" t="s">
        <v>31</v>
      </c>
      <c r="AA4" s="23" t="s">
        <v>32</v>
      </c>
      <c r="AB4" s="23" t="s">
        <v>31</v>
      </c>
      <c r="AC4" s="11" t="s">
        <v>32</v>
      </c>
      <c r="AD4" s="11" t="s">
        <v>31</v>
      </c>
      <c r="AE4" s="11" t="s">
        <v>30</v>
      </c>
      <c r="AF4" s="11" t="s">
        <v>31</v>
      </c>
      <c r="AG4" s="17" t="s">
        <v>30</v>
      </c>
      <c r="AH4" s="17" t="s">
        <v>31</v>
      </c>
      <c r="AI4" s="17" t="s">
        <v>30</v>
      </c>
      <c r="AJ4" s="17" t="s">
        <v>31</v>
      </c>
      <c r="AK4" s="26" t="s">
        <v>30</v>
      </c>
      <c r="AL4" s="26" t="s">
        <v>31</v>
      </c>
      <c r="AM4" s="26" t="s">
        <v>30</v>
      </c>
      <c r="AN4" s="26" t="s">
        <v>31</v>
      </c>
      <c r="AO4" s="176"/>
    </row>
    <row r="5" spans="1:41" x14ac:dyDescent="0.35">
      <c r="A5" s="2"/>
      <c r="B5" s="70"/>
      <c r="C5" s="70"/>
      <c r="D5" s="70"/>
      <c r="E5" s="70"/>
      <c r="F5" s="43"/>
      <c r="G5" s="67"/>
      <c r="H5" s="67"/>
      <c r="I5" s="67"/>
      <c r="J5" s="67"/>
      <c r="K5" s="67"/>
      <c r="L5" s="67"/>
      <c r="M5" s="67"/>
      <c r="N5" s="67"/>
      <c r="O5" s="67"/>
      <c r="P5" s="67"/>
      <c r="Q5" s="67"/>
      <c r="R5" s="67"/>
      <c r="S5" s="67"/>
      <c r="T5" s="67"/>
      <c r="U5" s="67"/>
      <c r="V5" s="67"/>
      <c r="W5" s="67"/>
      <c r="X5" s="67"/>
      <c r="Y5" s="22"/>
      <c r="Z5" s="22"/>
      <c r="AA5" s="22"/>
      <c r="AB5" s="22"/>
      <c r="AC5" s="10"/>
      <c r="AD5" s="10"/>
      <c r="AE5" s="10"/>
      <c r="AF5" s="10"/>
      <c r="AG5" s="16"/>
      <c r="AH5" s="16"/>
      <c r="AI5" s="16"/>
      <c r="AJ5" s="16"/>
      <c r="AK5" s="25"/>
      <c r="AL5" s="25"/>
      <c r="AM5" s="25"/>
      <c r="AN5" s="25"/>
      <c r="AO5" s="2"/>
    </row>
    <row r="6" spans="1:41" x14ac:dyDescent="0.35">
      <c r="B6" t="s">
        <v>218</v>
      </c>
      <c r="C6" t="s">
        <v>97</v>
      </c>
      <c r="D6" t="s">
        <v>219</v>
      </c>
      <c r="E6" s="32">
        <v>45036</v>
      </c>
      <c r="F6" s="42" t="s">
        <v>220</v>
      </c>
      <c r="G6">
        <v>0</v>
      </c>
      <c r="H6">
        <v>0</v>
      </c>
      <c r="I6">
        <v>0</v>
      </c>
      <c r="J6">
        <v>0</v>
      </c>
      <c r="K6">
        <v>0</v>
      </c>
      <c r="L6">
        <v>0</v>
      </c>
      <c r="M6">
        <v>0</v>
      </c>
      <c r="N6">
        <v>0</v>
      </c>
      <c r="O6">
        <v>0</v>
      </c>
      <c r="P6">
        <v>0</v>
      </c>
      <c r="Q6">
        <v>0</v>
      </c>
      <c r="R6">
        <v>0</v>
      </c>
      <c r="S6">
        <v>0</v>
      </c>
      <c r="T6">
        <v>106</v>
      </c>
      <c r="U6">
        <v>0</v>
      </c>
      <c r="V6">
        <v>0</v>
      </c>
      <c r="W6">
        <v>0</v>
      </c>
      <c r="X6">
        <v>0</v>
      </c>
      <c r="Y6">
        <v>0</v>
      </c>
      <c r="Z6">
        <v>0</v>
      </c>
      <c r="AA6">
        <v>0</v>
      </c>
      <c r="AB6">
        <v>277</v>
      </c>
      <c r="AC6">
        <v>0</v>
      </c>
      <c r="AD6">
        <v>0</v>
      </c>
      <c r="AE6">
        <v>0</v>
      </c>
      <c r="AF6">
        <v>0</v>
      </c>
      <c r="AG6">
        <v>0</v>
      </c>
      <c r="AH6">
        <v>0</v>
      </c>
      <c r="AI6">
        <v>0</v>
      </c>
      <c r="AJ6">
        <v>0</v>
      </c>
      <c r="AK6">
        <v>0</v>
      </c>
      <c r="AL6">
        <v>0</v>
      </c>
      <c r="AM6">
        <v>0</v>
      </c>
      <c r="AN6">
        <v>0</v>
      </c>
    </row>
    <row r="7" spans="1:41" x14ac:dyDescent="0.35">
      <c r="B7" t="s">
        <v>221</v>
      </c>
      <c r="C7" t="s">
        <v>222</v>
      </c>
      <c r="D7" t="s">
        <v>223</v>
      </c>
      <c r="E7" s="32">
        <v>45027</v>
      </c>
      <c r="F7" s="42" t="s">
        <v>224</v>
      </c>
      <c r="G7">
        <v>0</v>
      </c>
      <c r="H7">
        <v>0</v>
      </c>
      <c r="I7">
        <v>0</v>
      </c>
      <c r="J7">
        <v>35</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row>
    <row r="8" spans="1:41" x14ac:dyDescent="0.35">
      <c r="B8" t="s">
        <v>225</v>
      </c>
      <c r="C8" t="s">
        <v>37</v>
      </c>
      <c r="D8" t="s">
        <v>226</v>
      </c>
      <c r="E8" s="32">
        <v>45058</v>
      </c>
      <c r="F8" s="42" t="s">
        <v>227</v>
      </c>
      <c r="G8">
        <v>0</v>
      </c>
      <c r="H8">
        <v>0</v>
      </c>
      <c r="I8">
        <v>0</v>
      </c>
      <c r="J8">
        <v>0</v>
      </c>
      <c r="K8">
        <v>0</v>
      </c>
      <c r="L8">
        <v>0</v>
      </c>
      <c r="M8">
        <v>0</v>
      </c>
      <c r="N8">
        <v>0</v>
      </c>
      <c r="O8">
        <v>0</v>
      </c>
      <c r="P8">
        <v>0</v>
      </c>
      <c r="Q8">
        <v>0</v>
      </c>
      <c r="R8">
        <v>0</v>
      </c>
      <c r="S8">
        <v>0</v>
      </c>
      <c r="T8">
        <v>0</v>
      </c>
      <c r="U8">
        <v>0</v>
      </c>
      <c r="V8">
        <v>0</v>
      </c>
      <c r="W8">
        <v>0</v>
      </c>
      <c r="X8">
        <v>0</v>
      </c>
      <c r="Y8">
        <v>0</v>
      </c>
      <c r="Z8">
        <v>170</v>
      </c>
      <c r="AA8">
        <v>0</v>
      </c>
      <c r="AB8">
        <v>0</v>
      </c>
      <c r="AC8">
        <v>0</v>
      </c>
      <c r="AD8">
        <v>0</v>
      </c>
      <c r="AE8">
        <v>0</v>
      </c>
      <c r="AF8">
        <v>0</v>
      </c>
      <c r="AG8">
        <v>0</v>
      </c>
      <c r="AH8">
        <v>0</v>
      </c>
      <c r="AI8">
        <v>0</v>
      </c>
      <c r="AJ8">
        <v>0</v>
      </c>
      <c r="AK8">
        <v>0</v>
      </c>
      <c r="AL8">
        <v>0</v>
      </c>
      <c r="AM8">
        <v>0</v>
      </c>
      <c r="AN8">
        <v>0</v>
      </c>
    </row>
    <row r="9" spans="1:41" x14ac:dyDescent="0.35">
      <c r="B9" t="s">
        <v>228</v>
      </c>
      <c r="C9" t="s">
        <v>229</v>
      </c>
      <c r="D9" t="s">
        <v>230</v>
      </c>
      <c r="E9" s="32">
        <v>45063</v>
      </c>
      <c r="F9" s="42" t="s">
        <v>231</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31730</v>
      </c>
      <c r="AE9">
        <v>0</v>
      </c>
      <c r="AF9">
        <v>60000</v>
      </c>
      <c r="AG9">
        <v>0</v>
      </c>
      <c r="AH9">
        <v>0</v>
      </c>
      <c r="AI9">
        <v>0</v>
      </c>
      <c r="AJ9">
        <v>0</v>
      </c>
      <c r="AK9">
        <v>0</v>
      </c>
      <c r="AL9">
        <v>0</v>
      </c>
      <c r="AM9">
        <v>0</v>
      </c>
      <c r="AN9">
        <v>0</v>
      </c>
    </row>
    <row r="10" spans="1:41" x14ac:dyDescent="0.35">
      <c r="B10" t="s">
        <v>232</v>
      </c>
      <c r="C10" t="s">
        <v>229</v>
      </c>
      <c r="D10" t="s">
        <v>233</v>
      </c>
      <c r="E10" s="32">
        <v>45064</v>
      </c>
      <c r="F10" s="42" t="s">
        <v>234</v>
      </c>
      <c r="G10">
        <v>0</v>
      </c>
      <c r="H10">
        <v>0</v>
      </c>
      <c r="I10">
        <v>0</v>
      </c>
      <c r="J10">
        <v>0</v>
      </c>
      <c r="K10">
        <v>0</v>
      </c>
      <c r="L10">
        <v>0</v>
      </c>
      <c r="M10">
        <v>0</v>
      </c>
      <c r="N10">
        <v>0</v>
      </c>
      <c r="O10">
        <v>0</v>
      </c>
      <c r="P10">
        <v>0</v>
      </c>
      <c r="Q10">
        <v>0</v>
      </c>
      <c r="R10">
        <v>0</v>
      </c>
      <c r="S10">
        <v>0</v>
      </c>
      <c r="T10">
        <v>526</v>
      </c>
      <c r="U10">
        <v>0</v>
      </c>
      <c r="V10">
        <v>0</v>
      </c>
      <c r="W10">
        <v>0</v>
      </c>
      <c r="X10">
        <v>0</v>
      </c>
      <c r="Y10">
        <v>0</v>
      </c>
      <c r="Z10">
        <v>0</v>
      </c>
      <c r="AA10">
        <v>0</v>
      </c>
      <c r="AB10">
        <v>0</v>
      </c>
      <c r="AC10">
        <v>0</v>
      </c>
      <c r="AD10">
        <v>0</v>
      </c>
      <c r="AE10">
        <v>0</v>
      </c>
      <c r="AF10">
        <v>88000</v>
      </c>
      <c r="AG10">
        <v>0</v>
      </c>
      <c r="AH10">
        <v>0</v>
      </c>
      <c r="AI10">
        <v>0</v>
      </c>
      <c r="AJ10">
        <v>0</v>
      </c>
      <c r="AK10">
        <v>0</v>
      </c>
      <c r="AL10">
        <v>0</v>
      </c>
      <c r="AM10">
        <v>0</v>
      </c>
      <c r="AN10">
        <v>0</v>
      </c>
    </row>
    <row r="11" spans="1:41" x14ac:dyDescent="0.35">
      <c r="B11" s="42" t="s">
        <v>235</v>
      </c>
      <c r="C11" s="42" t="s">
        <v>184</v>
      </c>
      <c r="D11" s="42" t="s">
        <v>236</v>
      </c>
      <c r="E11" s="32">
        <v>45086</v>
      </c>
      <c r="F11" s="42" t="s">
        <v>237</v>
      </c>
      <c r="G11">
        <v>0</v>
      </c>
      <c r="H11">
        <v>0</v>
      </c>
      <c r="I11">
        <v>0</v>
      </c>
      <c r="J11">
        <v>0</v>
      </c>
      <c r="K11">
        <v>0</v>
      </c>
      <c r="L11">
        <v>0</v>
      </c>
      <c r="M11">
        <v>0</v>
      </c>
      <c r="N11">
        <v>0</v>
      </c>
      <c r="O11">
        <v>0</v>
      </c>
      <c r="P11">
        <v>0</v>
      </c>
      <c r="Q11">
        <v>0</v>
      </c>
      <c r="R11">
        <v>468</v>
      </c>
      <c r="S11">
        <v>0</v>
      </c>
      <c r="T11">
        <v>0</v>
      </c>
      <c r="U11">
        <v>0</v>
      </c>
      <c r="V11">
        <v>0</v>
      </c>
      <c r="W11">
        <v>0</v>
      </c>
      <c r="X11">
        <v>0</v>
      </c>
      <c r="Y11">
        <v>0</v>
      </c>
      <c r="Z11">
        <v>0</v>
      </c>
      <c r="AA11">
        <v>0</v>
      </c>
      <c r="AB11">
        <v>0</v>
      </c>
      <c r="AC11">
        <v>0</v>
      </c>
      <c r="AD11">
        <v>0</v>
      </c>
      <c r="AE11">
        <v>0</v>
      </c>
      <c r="AF11">
        <v>2821</v>
      </c>
      <c r="AG11">
        <v>0</v>
      </c>
      <c r="AH11">
        <v>0</v>
      </c>
      <c r="AI11">
        <v>0</v>
      </c>
      <c r="AJ11">
        <v>0</v>
      </c>
      <c r="AK11">
        <v>0</v>
      </c>
      <c r="AL11">
        <v>0</v>
      </c>
      <c r="AM11">
        <v>0</v>
      </c>
      <c r="AN11">
        <v>0</v>
      </c>
    </row>
    <row r="12" spans="1:41" x14ac:dyDescent="0.35">
      <c r="B12" t="s">
        <v>238</v>
      </c>
      <c r="C12" t="s">
        <v>239</v>
      </c>
      <c r="D12" s="42" t="s">
        <v>240</v>
      </c>
      <c r="E12" s="32">
        <v>44963</v>
      </c>
      <c r="F12" s="42" t="s">
        <v>241</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140</v>
      </c>
    </row>
    <row r="13" spans="1:41" x14ac:dyDescent="0.35">
      <c r="B13" t="s">
        <v>242</v>
      </c>
      <c r="C13" t="s">
        <v>149</v>
      </c>
      <c r="D13" s="42" t="s">
        <v>243</v>
      </c>
      <c r="E13" s="32">
        <v>44960</v>
      </c>
      <c r="F13" s="42" t="s">
        <v>244</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60</v>
      </c>
      <c r="AK13">
        <v>0</v>
      </c>
      <c r="AL13">
        <v>0</v>
      </c>
      <c r="AM13">
        <v>0</v>
      </c>
      <c r="AN13">
        <v>0</v>
      </c>
    </row>
    <row r="14" spans="1:41" x14ac:dyDescent="0.35">
      <c r="B14" t="s">
        <v>245</v>
      </c>
      <c r="C14" t="s">
        <v>40</v>
      </c>
      <c r="D14" s="42" t="s">
        <v>246</v>
      </c>
      <c r="E14" s="32">
        <v>45022</v>
      </c>
      <c r="F14" s="42" t="s">
        <v>247</v>
      </c>
      <c r="G14">
        <v>0</v>
      </c>
      <c r="H14">
        <v>0</v>
      </c>
      <c r="I14">
        <v>0</v>
      </c>
      <c r="J14">
        <v>113</v>
      </c>
      <c r="K14">
        <v>0</v>
      </c>
      <c r="L14">
        <v>0</v>
      </c>
      <c r="M14">
        <v>113</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row>
    <row r="15" spans="1:41" x14ac:dyDescent="0.35">
      <c r="B15" s="71" t="s">
        <v>248</v>
      </c>
      <c r="C15" t="s">
        <v>249</v>
      </c>
      <c r="D15" s="42" t="s">
        <v>250</v>
      </c>
      <c r="E15" s="32">
        <v>45092</v>
      </c>
      <c r="F15" s="42" t="s">
        <v>251</v>
      </c>
      <c r="G15">
        <v>0</v>
      </c>
      <c r="H15">
        <v>0</v>
      </c>
      <c r="I15">
        <v>0</v>
      </c>
      <c r="J15">
        <v>0</v>
      </c>
      <c r="K15">
        <v>0</v>
      </c>
      <c r="L15">
        <v>0</v>
      </c>
      <c r="M15">
        <v>0</v>
      </c>
      <c r="N15">
        <v>0</v>
      </c>
      <c r="O15">
        <v>0</v>
      </c>
      <c r="P15">
        <v>0</v>
      </c>
      <c r="Q15">
        <v>0</v>
      </c>
      <c r="R15">
        <v>329</v>
      </c>
      <c r="S15">
        <v>329</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row>
    <row r="16" spans="1:41" x14ac:dyDescent="0.35">
      <c r="B16" s="71" t="s">
        <v>252</v>
      </c>
      <c r="C16" t="s">
        <v>37</v>
      </c>
      <c r="D16" t="s">
        <v>253</v>
      </c>
      <c r="E16" s="32">
        <v>45089</v>
      </c>
      <c r="F16" s="42" t="s">
        <v>254</v>
      </c>
      <c r="G16">
        <v>0</v>
      </c>
      <c r="H16">
        <v>0</v>
      </c>
      <c r="I16">
        <v>0</v>
      </c>
      <c r="J16">
        <v>0</v>
      </c>
      <c r="K16">
        <v>0</v>
      </c>
      <c r="L16">
        <v>0</v>
      </c>
      <c r="M16">
        <v>0</v>
      </c>
      <c r="N16">
        <v>0</v>
      </c>
      <c r="O16">
        <v>0</v>
      </c>
      <c r="P16">
        <v>0</v>
      </c>
      <c r="Q16">
        <v>0</v>
      </c>
      <c r="R16">
        <v>0</v>
      </c>
      <c r="S16">
        <v>0</v>
      </c>
      <c r="T16">
        <v>612</v>
      </c>
      <c r="U16">
        <v>0</v>
      </c>
      <c r="V16">
        <v>0</v>
      </c>
      <c r="W16">
        <v>0</v>
      </c>
      <c r="X16">
        <v>0</v>
      </c>
      <c r="Y16">
        <v>0</v>
      </c>
      <c r="Z16">
        <v>0</v>
      </c>
      <c r="AA16">
        <v>0</v>
      </c>
      <c r="AB16">
        <v>0</v>
      </c>
      <c r="AC16">
        <v>0</v>
      </c>
      <c r="AD16">
        <v>0</v>
      </c>
      <c r="AE16">
        <v>0</v>
      </c>
      <c r="AF16">
        <v>1500</v>
      </c>
      <c r="AG16">
        <v>0</v>
      </c>
      <c r="AH16">
        <v>0</v>
      </c>
      <c r="AJ16">
        <v>0</v>
      </c>
      <c r="AK16">
        <v>0</v>
      </c>
      <c r="AL16">
        <v>0</v>
      </c>
      <c r="AM16">
        <v>0</v>
      </c>
      <c r="AN16">
        <v>0</v>
      </c>
    </row>
    <row r="17" spans="1:41" x14ac:dyDescent="0.35">
      <c r="B17" s="71" t="s">
        <v>255</v>
      </c>
      <c r="C17" t="s">
        <v>40</v>
      </c>
      <c r="D17" s="42" t="s">
        <v>256</v>
      </c>
      <c r="E17" s="32">
        <v>45091</v>
      </c>
      <c r="F17" s="42" t="s">
        <v>257</v>
      </c>
      <c r="G17">
        <v>0</v>
      </c>
      <c r="H17">
        <v>0</v>
      </c>
      <c r="I17">
        <v>0</v>
      </c>
      <c r="J17">
        <v>0</v>
      </c>
      <c r="K17">
        <v>0</v>
      </c>
      <c r="L17">
        <v>0</v>
      </c>
      <c r="M17">
        <v>0</v>
      </c>
      <c r="N17">
        <v>0</v>
      </c>
      <c r="O17">
        <v>0</v>
      </c>
      <c r="P17">
        <v>0</v>
      </c>
      <c r="Q17">
        <v>0</v>
      </c>
      <c r="R17">
        <v>0</v>
      </c>
      <c r="S17">
        <v>0</v>
      </c>
      <c r="T17">
        <v>0</v>
      </c>
      <c r="U17">
        <v>0</v>
      </c>
      <c r="V17">
        <v>0</v>
      </c>
      <c r="W17">
        <v>4959</v>
      </c>
      <c r="X17">
        <v>0</v>
      </c>
      <c r="Y17">
        <v>0</v>
      </c>
      <c r="Z17">
        <v>0</v>
      </c>
      <c r="AA17">
        <v>0</v>
      </c>
      <c r="AB17">
        <v>0</v>
      </c>
      <c r="AC17">
        <v>0</v>
      </c>
      <c r="AD17">
        <v>0</v>
      </c>
      <c r="AE17">
        <v>0</v>
      </c>
      <c r="AF17">
        <v>0</v>
      </c>
      <c r="AG17">
        <v>0</v>
      </c>
      <c r="AH17">
        <v>0</v>
      </c>
      <c r="AI17">
        <v>0</v>
      </c>
      <c r="AJ17">
        <v>0</v>
      </c>
      <c r="AK17">
        <v>0</v>
      </c>
      <c r="AL17">
        <v>0</v>
      </c>
      <c r="AM17">
        <v>0</v>
      </c>
      <c r="AN17">
        <v>0</v>
      </c>
    </row>
    <row r="18" spans="1:41" x14ac:dyDescent="0.35">
      <c r="B18" t="s">
        <v>258</v>
      </c>
      <c r="C18" t="s">
        <v>181</v>
      </c>
      <c r="D18" s="42" t="s">
        <v>259</v>
      </c>
      <c r="E18" s="32">
        <v>45040</v>
      </c>
      <c r="F18" t="s">
        <v>260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t="s">
        <v>261</v>
      </c>
    </row>
    <row r="19" spans="1:41" x14ac:dyDescent="0.35">
      <c r="B19" t="s">
        <v>262</v>
      </c>
      <c r="C19" t="s">
        <v>263</v>
      </c>
      <c r="D19" s="42" t="s">
        <v>264</v>
      </c>
      <c r="E19" s="32">
        <v>45077</v>
      </c>
      <c r="F19" t="s">
        <v>260</v>
      </c>
      <c r="G19">
        <v>0</v>
      </c>
      <c r="H19">
        <v>0</v>
      </c>
      <c r="I19">
        <v>0</v>
      </c>
      <c r="J19">
        <v>0</v>
      </c>
      <c r="K19">
        <v>0</v>
      </c>
      <c r="L19">
        <v>0</v>
      </c>
      <c r="M19">
        <v>0</v>
      </c>
      <c r="N19">
        <v>0</v>
      </c>
      <c r="O19">
        <v>0</v>
      </c>
      <c r="P19">
        <v>0</v>
      </c>
      <c r="Q19">
        <v>0</v>
      </c>
      <c r="R19">
        <v>0</v>
      </c>
      <c r="S19">
        <v>607</v>
      </c>
      <c r="T19">
        <v>0</v>
      </c>
      <c r="U19">
        <v>0</v>
      </c>
      <c r="V19">
        <v>0</v>
      </c>
      <c r="W19">
        <v>0</v>
      </c>
      <c r="X19">
        <v>0</v>
      </c>
      <c r="Y19">
        <v>0</v>
      </c>
      <c r="Z19">
        <v>0</v>
      </c>
      <c r="AA19">
        <v>0</v>
      </c>
      <c r="AB19">
        <v>0</v>
      </c>
      <c r="AC19">
        <v>564</v>
      </c>
      <c r="AD19">
        <v>0</v>
      </c>
      <c r="AE19">
        <v>0</v>
      </c>
      <c r="AF19">
        <v>880</v>
      </c>
      <c r="AG19">
        <v>0</v>
      </c>
      <c r="AH19">
        <v>0</v>
      </c>
      <c r="AI19">
        <v>0</v>
      </c>
      <c r="AJ19">
        <v>0</v>
      </c>
      <c r="AK19">
        <v>0</v>
      </c>
      <c r="AL19">
        <v>0</v>
      </c>
      <c r="AM19">
        <v>0</v>
      </c>
      <c r="AN19">
        <v>0</v>
      </c>
    </row>
    <row r="20" spans="1:41" x14ac:dyDescent="0.35">
      <c r="B20" t="s">
        <v>265</v>
      </c>
      <c r="C20" t="s">
        <v>266</v>
      </c>
      <c r="D20" s="42" t="s">
        <v>267</v>
      </c>
      <c r="E20" s="32">
        <v>45079</v>
      </c>
      <c r="F20" t="s">
        <v>268</v>
      </c>
      <c r="G20">
        <v>0</v>
      </c>
      <c r="H20">
        <v>0</v>
      </c>
      <c r="I20">
        <v>0</v>
      </c>
      <c r="J20">
        <v>0</v>
      </c>
      <c r="K20">
        <v>0</v>
      </c>
      <c r="L20">
        <v>0</v>
      </c>
      <c r="M20">
        <v>0</v>
      </c>
      <c r="N20">
        <v>0</v>
      </c>
      <c r="O20">
        <v>0</v>
      </c>
      <c r="P20">
        <v>56</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56</v>
      </c>
      <c r="AL20">
        <v>0</v>
      </c>
      <c r="AM20">
        <v>0</v>
      </c>
      <c r="AN20">
        <v>0</v>
      </c>
    </row>
    <row r="21" spans="1:41" x14ac:dyDescent="0.35">
      <c r="B21" t="s">
        <v>269</v>
      </c>
      <c r="C21" t="s">
        <v>270</v>
      </c>
      <c r="D21" s="42" t="s">
        <v>271</v>
      </c>
      <c r="E21" s="32">
        <v>45077</v>
      </c>
      <c r="F21" t="s">
        <v>272</v>
      </c>
      <c r="G21">
        <v>0</v>
      </c>
      <c r="H21">
        <v>5000</v>
      </c>
      <c r="I21">
        <v>0</v>
      </c>
      <c r="J21">
        <v>0</v>
      </c>
      <c r="K21">
        <v>0</v>
      </c>
      <c r="L21">
        <v>0</v>
      </c>
      <c r="M21">
        <v>0</v>
      </c>
      <c r="N21">
        <v>0</v>
      </c>
      <c r="O21">
        <v>0</v>
      </c>
      <c r="P21">
        <v>0</v>
      </c>
      <c r="Q21">
        <v>0</v>
      </c>
      <c r="R21">
        <v>0</v>
      </c>
      <c r="S21">
        <v>0</v>
      </c>
      <c r="T21">
        <v>0</v>
      </c>
      <c r="U21">
        <v>0</v>
      </c>
      <c r="V21">
        <v>0</v>
      </c>
      <c r="W21">
        <v>0</v>
      </c>
      <c r="X21">
        <v>0</v>
      </c>
      <c r="Y21">
        <v>0</v>
      </c>
      <c r="Z21">
        <v>22000</v>
      </c>
      <c r="AA21">
        <v>0</v>
      </c>
      <c r="AB21">
        <v>0</v>
      </c>
      <c r="AC21">
        <v>0</v>
      </c>
      <c r="AD21">
        <v>0</v>
      </c>
      <c r="AE21">
        <v>0</v>
      </c>
      <c r="AF21">
        <v>0</v>
      </c>
      <c r="AG21">
        <v>0</v>
      </c>
      <c r="AH21">
        <v>0</v>
      </c>
      <c r="AI21">
        <v>0</v>
      </c>
      <c r="AJ21">
        <v>0</v>
      </c>
      <c r="AK21">
        <v>0</v>
      </c>
      <c r="AL21">
        <v>0</v>
      </c>
      <c r="AM21">
        <v>0</v>
      </c>
      <c r="AN21">
        <v>0</v>
      </c>
      <c r="AO21" t="s">
        <v>273</v>
      </c>
    </row>
    <row r="22" spans="1:41" x14ac:dyDescent="0.35">
      <c r="B22" t="s">
        <v>274</v>
      </c>
      <c r="C22" t="s">
        <v>275</v>
      </c>
      <c r="D22" s="42" t="s">
        <v>276</v>
      </c>
      <c r="E22" s="32">
        <v>45106</v>
      </c>
      <c r="F22" s="42" t="s">
        <v>277</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321.39999999999998</v>
      </c>
      <c r="AH22">
        <v>0</v>
      </c>
      <c r="AI22">
        <v>0</v>
      </c>
      <c r="AJ22">
        <v>0</v>
      </c>
      <c r="AK22">
        <v>0</v>
      </c>
      <c r="AL22">
        <v>0</v>
      </c>
      <c r="AM22">
        <v>0</v>
      </c>
      <c r="AN22">
        <v>0</v>
      </c>
    </row>
    <row r="23" spans="1:41" x14ac:dyDescent="0.35">
      <c r="B23" t="s">
        <v>278</v>
      </c>
      <c r="C23" t="s">
        <v>37</v>
      </c>
      <c r="D23" s="42" t="s">
        <v>279</v>
      </c>
      <c r="E23" s="32">
        <v>45072</v>
      </c>
      <c r="F23" s="42" t="s">
        <v>280</v>
      </c>
      <c r="G23">
        <v>0</v>
      </c>
      <c r="H23">
        <v>0</v>
      </c>
      <c r="I23">
        <v>0</v>
      </c>
      <c r="J23">
        <v>0</v>
      </c>
      <c r="K23">
        <v>0</v>
      </c>
      <c r="L23">
        <v>0</v>
      </c>
      <c r="M23">
        <v>0</v>
      </c>
      <c r="N23">
        <v>0</v>
      </c>
      <c r="O23">
        <v>0</v>
      </c>
      <c r="P23">
        <v>0</v>
      </c>
      <c r="Q23">
        <v>0</v>
      </c>
      <c r="R23">
        <v>0</v>
      </c>
      <c r="S23">
        <v>107</v>
      </c>
      <c r="T23">
        <v>0</v>
      </c>
      <c r="U23">
        <v>0</v>
      </c>
      <c r="V23">
        <v>0</v>
      </c>
      <c r="X23">
        <v>0</v>
      </c>
      <c r="Y23">
        <v>0</v>
      </c>
      <c r="Z23">
        <v>0</v>
      </c>
      <c r="AA23">
        <v>0</v>
      </c>
      <c r="AB23">
        <v>0</v>
      </c>
      <c r="AC23">
        <v>0</v>
      </c>
      <c r="AD23">
        <v>0</v>
      </c>
      <c r="AE23">
        <v>0</v>
      </c>
      <c r="AF23">
        <v>0</v>
      </c>
      <c r="AG23">
        <v>0</v>
      </c>
      <c r="AH23">
        <v>0</v>
      </c>
      <c r="AI23">
        <v>0</v>
      </c>
      <c r="AJ23">
        <v>0</v>
      </c>
      <c r="AK23">
        <v>0</v>
      </c>
      <c r="AL23">
        <v>0</v>
      </c>
      <c r="AM23">
        <v>0</v>
      </c>
      <c r="AN23">
        <v>0</v>
      </c>
    </row>
    <row r="24" spans="1:41" s="40" customFormat="1" x14ac:dyDescent="0.35">
      <c r="A24" s="41"/>
      <c r="B24" s="41"/>
      <c r="C24" s="41"/>
      <c r="D24" s="41" t="s">
        <v>59</v>
      </c>
      <c r="E24" s="41"/>
      <c r="F24" s="45"/>
      <c r="G24" s="68">
        <f t="shared" ref="G24:AN24" si="0">SUM(G6:G23)</f>
        <v>0</v>
      </c>
      <c r="H24" s="68">
        <f t="shared" si="0"/>
        <v>5000</v>
      </c>
      <c r="I24" s="68">
        <f t="shared" si="0"/>
        <v>0</v>
      </c>
      <c r="J24" s="68">
        <f t="shared" si="0"/>
        <v>148</v>
      </c>
      <c r="K24" s="68">
        <f t="shared" si="0"/>
        <v>0</v>
      </c>
      <c r="L24" s="68">
        <f t="shared" si="0"/>
        <v>0</v>
      </c>
      <c r="M24" s="68">
        <f t="shared" si="0"/>
        <v>113</v>
      </c>
      <c r="N24" s="68">
        <f t="shared" si="0"/>
        <v>0</v>
      </c>
      <c r="O24" s="68">
        <f t="shared" si="0"/>
        <v>0</v>
      </c>
      <c r="P24" s="68">
        <f t="shared" si="0"/>
        <v>56</v>
      </c>
      <c r="Q24" s="68">
        <f t="shared" si="0"/>
        <v>0</v>
      </c>
      <c r="R24" s="68">
        <f t="shared" si="0"/>
        <v>797</v>
      </c>
      <c r="S24" s="68">
        <f t="shared" si="0"/>
        <v>1043</v>
      </c>
      <c r="T24" s="68">
        <f t="shared" si="0"/>
        <v>1244</v>
      </c>
      <c r="U24" s="68">
        <f t="shared" si="0"/>
        <v>0</v>
      </c>
      <c r="V24" s="68">
        <f t="shared" si="0"/>
        <v>0</v>
      </c>
      <c r="W24" s="68">
        <f t="shared" si="0"/>
        <v>4959</v>
      </c>
      <c r="X24" s="68">
        <f t="shared" si="0"/>
        <v>0</v>
      </c>
      <c r="Y24" s="38">
        <f t="shared" si="0"/>
        <v>0</v>
      </c>
      <c r="Z24" s="38">
        <f t="shared" si="0"/>
        <v>22170</v>
      </c>
      <c r="AA24" s="38">
        <f t="shared" si="0"/>
        <v>0</v>
      </c>
      <c r="AB24" s="38">
        <f t="shared" si="0"/>
        <v>277</v>
      </c>
      <c r="AC24" s="34">
        <f t="shared" si="0"/>
        <v>564</v>
      </c>
      <c r="AD24" s="34">
        <f t="shared" si="0"/>
        <v>31730</v>
      </c>
      <c r="AE24" s="34">
        <f t="shared" si="0"/>
        <v>0</v>
      </c>
      <c r="AF24" s="34">
        <f t="shared" si="0"/>
        <v>153201</v>
      </c>
      <c r="AG24" s="36">
        <f t="shared" si="0"/>
        <v>321.39999999999998</v>
      </c>
      <c r="AH24" s="36">
        <f t="shared" si="0"/>
        <v>0</v>
      </c>
      <c r="AI24" s="36">
        <f t="shared" si="0"/>
        <v>0</v>
      </c>
      <c r="AJ24" s="36">
        <f t="shared" si="0"/>
        <v>60</v>
      </c>
      <c r="AK24" s="39">
        <f t="shared" si="0"/>
        <v>56</v>
      </c>
      <c r="AL24" s="39">
        <f t="shared" si="0"/>
        <v>0</v>
      </c>
      <c r="AM24" s="39">
        <f t="shared" si="0"/>
        <v>0</v>
      </c>
      <c r="AN24" s="39">
        <f t="shared" si="0"/>
        <v>140</v>
      </c>
      <c r="AO24" s="41"/>
    </row>
    <row r="25" spans="1:41" s="40" customFormat="1" x14ac:dyDescent="0.35">
      <c r="A25" s="41"/>
      <c r="B25" s="41"/>
      <c r="C25" s="41"/>
      <c r="D25" s="41"/>
      <c r="E25" s="41"/>
      <c r="F25" s="45" t="s">
        <v>60</v>
      </c>
      <c r="G25" s="68">
        <f>G24+I24+K24+M24+O24+Q24+S24+U24+W24</f>
        <v>6115</v>
      </c>
      <c r="H25" s="68">
        <f>H24+J24+L24+N24+P24+R24+T24+V24+X24</f>
        <v>7245</v>
      </c>
      <c r="I25" s="68">
        <f>H25-G25</f>
        <v>1130</v>
      </c>
      <c r="J25" s="68"/>
      <c r="K25" s="68"/>
      <c r="L25" s="68"/>
      <c r="M25" s="68"/>
      <c r="N25" s="68"/>
      <c r="O25" s="68"/>
      <c r="P25" s="68"/>
      <c r="Q25" s="68"/>
      <c r="R25" s="68"/>
      <c r="S25" s="68"/>
      <c r="T25" s="68"/>
      <c r="U25" s="68"/>
      <c r="V25" s="68"/>
      <c r="W25" s="68"/>
      <c r="X25" s="68"/>
      <c r="Y25" s="38">
        <f>Y24+AA24</f>
        <v>0</v>
      </c>
      <c r="Z25" s="38">
        <f>Z24+AB24</f>
        <v>22447</v>
      </c>
      <c r="AA25" s="38">
        <f>Z25-Y25</f>
        <v>22447</v>
      </c>
      <c r="AB25" s="38"/>
      <c r="AC25" s="34"/>
      <c r="AD25" s="34"/>
      <c r="AE25" s="34"/>
      <c r="AF25" s="34"/>
      <c r="AG25" s="36">
        <f>AG24+AI24</f>
        <v>321.39999999999998</v>
      </c>
      <c r="AH25" s="36">
        <f>AH24+AJ24</f>
        <v>60</v>
      </c>
      <c r="AI25" s="36">
        <f>AH25-AG25</f>
        <v>-261.39999999999998</v>
      </c>
      <c r="AJ25" s="36"/>
      <c r="AK25" s="39">
        <f>AL24-AK24</f>
        <v>-56</v>
      </c>
      <c r="AL25" s="39"/>
      <c r="AM25" s="39">
        <f>AN24-AM24</f>
        <v>140</v>
      </c>
      <c r="AN25" s="39"/>
      <c r="AO25" s="41" t="s">
        <v>61</v>
      </c>
    </row>
    <row r="26" spans="1:41" x14ac:dyDescent="0.35">
      <c r="B26" s="42" t="s">
        <v>281</v>
      </c>
      <c r="C26" s="42" t="s">
        <v>40</v>
      </c>
      <c r="D26" s="42" t="s">
        <v>282</v>
      </c>
      <c r="E26" s="72">
        <v>45117</v>
      </c>
      <c r="F26" s="42" t="s">
        <v>283</v>
      </c>
      <c r="G26">
        <v>0</v>
      </c>
      <c r="H26">
        <v>0</v>
      </c>
      <c r="I26">
        <v>0</v>
      </c>
      <c r="J26">
        <v>0</v>
      </c>
      <c r="K26">
        <v>0</v>
      </c>
      <c r="L26">
        <v>0</v>
      </c>
      <c r="M26">
        <v>0</v>
      </c>
      <c r="N26">
        <v>0</v>
      </c>
      <c r="O26">
        <v>0</v>
      </c>
      <c r="P26">
        <v>0</v>
      </c>
      <c r="Q26">
        <v>0</v>
      </c>
      <c r="R26">
        <v>0</v>
      </c>
      <c r="S26">
        <v>0</v>
      </c>
      <c r="T26">
        <v>1969</v>
      </c>
      <c r="U26">
        <v>0</v>
      </c>
      <c r="V26">
        <v>0</v>
      </c>
      <c r="W26">
        <v>0</v>
      </c>
      <c r="X26">
        <v>0</v>
      </c>
      <c r="Y26">
        <v>0</v>
      </c>
      <c r="Z26">
        <v>0</v>
      </c>
      <c r="AA26">
        <v>0</v>
      </c>
      <c r="AB26">
        <v>0</v>
      </c>
      <c r="AC26">
        <v>0</v>
      </c>
      <c r="AD26">
        <v>0</v>
      </c>
      <c r="AE26">
        <v>0</v>
      </c>
      <c r="AF26">
        <v>0</v>
      </c>
      <c r="AG26">
        <v>0</v>
      </c>
      <c r="AH26">
        <v>0</v>
      </c>
      <c r="AI26">
        <v>0</v>
      </c>
      <c r="AJ26">
        <v>0</v>
      </c>
      <c r="AK26">
        <v>0</v>
      </c>
      <c r="AL26">
        <v>0</v>
      </c>
      <c r="AM26">
        <v>0</v>
      </c>
      <c r="AN26">
        <v>0</v>
      </c>
    </row>
    <row r="27" spans="1:41" x14ac:dyDescent="0.35">
      <c r="B27" t="s">
        <v>284</v>
      </c>
      <c r="C27" t="s">
        <v>191</v>
      </c>
      <c r="D27" s="42" t="s">
        <v>285</v>
      </c>
      <c r="E27" s="32">
        <v>45161</v>
      </c>
      <c r="F27" s="42" t="s">
        <v>286</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4154</v>
      </c>
      <c r="AK27">
        <v>0</v>
      </c>
      <c r="AL27">
        <v>0</v>
      </c>
      <c r="AM27">
        <v>0</v>
      </c>
      <c r="AN27">
        <v>0</v>
      </c>
    </row>
    <row r="28" spans="1:41" x14ac:dyDescent="0.35">
      <c r="B28" s="42" t="s">
        <v>287</v>
      </c>
      <c r="C28" t="s">
        <v>222</v>
      </c>
      <c r="D28" s="42" t="s">
        <v>288</v>
      </c>
      <c r="E28" s="32">
        <v>45118</v>
      </c>
      <c r="F28" s="42" t="s">
        <v>289</v>
      </c>
      <c r="G28">
        <v>0</v>
      </c>
      <c r="H28">
        <v>0</v>
      </c>
      <c r="I28">
        <v>0</v>
      </c>
      <c r="J28">
        <v>0</v>
      </c>
      <c r="K28">
        <v>0</v>
      </c>
      <c r="L28">
        <v>0</v>
      </c>
      <c r="M28">
        <v>0</v>
      </c>
      <c r="N28">
        <v>0</v>
      </c>
      <c r="O28">
        <v>0</v>
      </c>
      <c r="P28">
        <v>0</v>
      </c>
      <c r="Q28">
        <v>0</v>
      </c>
      <c r="R28">
        <v>0</v>
      </c>
      <c r="S28">
        <v>0</v>
      </c>
      <c r="T28">
        <v>0</v>
      </c>
      <c r="U28">
        <v>0</v>
      </c>
      <c r="V28">
        <v>0</v>
      </c>
      <c r="W28">
        <v>0</v>
      </c>
      <c r="X28">
        <v>0</v>
      </c>
      <c r="Y28">
        <v>0</v>
      </c>
      <c r="Z28">
        <v>804</v>
      </c>
      <c r="AA28">
        <v>0</v>
      </c>
      <c r="AB28">
        <v>0</v>
      </c>
      <c r="AC28">
        <v>0</v>
      </c>
      <c r="AD28">
        <v>0</v>
      </c>
      <c r="AE28">
        <v>0</v>
      </c>
      <c r="AF28">
        <v>0</v>
      </c>
      <c r="AG28">
        <v>0</v>
      </c>
      <c r="AH28">
        <v>0</v>
      </c>
      <c r="AI28">
        <v>0</v>
      </c>
      <c r="AJ28">
        <v>0</v>
      </c>
      <c r="AK28">
        <v>0</v>
      </c>
      <c r="AL28">
        <v>0</v>
      </c>
      <c r="AM28">
        <v>0</v>
      </c>
      <c r="AN28">
        <v>0</v>
      </c>
    </row>
    <row r="29" spans="1:41" x14ac:dyDescent="0.35">
      <c r="B29" t="s">
        <v>290</v>
      </c>
      <c r="C29" t="s">
        <v>79</v>
      </c>
      <c r="D29" s="42" t="s">
        <v>291</v>
      </c>
      <c r="E29" s="32">
        <v>45149</v>
      </c>
      <c r="F29" s="42" t="s">
        <v>283</v>
      </c>
      <c r="G29">
        <v>0</v>
      </c>
      <c r="H29">
        <v>0</v>
      </c>
      <c r="I29">
        <v>0</v>
      </c>
      <c r="J29">
        <v>0</v>
      </c>
      <c r="K29">
        <v>0</v>
      </c>
      <c r="L29">
        <v>0</v>
      </c>
      <c r="M29">
        <v>0</v>
      </c>
      <c r="N29">
        <v>0</v>
      </c>
      <c r="O29">
        <v>0</v>
      </c>
      <c r="P29">
        <v>0</v>
      </c>
      <c r="Q29">
        <v>0</v>
      </c>
      <c r="R29">
        <v>0</v>
      </c>
      <c r="S29">
        <v>0</v>
      </c>
      <c r="T29">
        <v>286</v>
      </c>
      <c r="U29">
        <v>0</v>
      </c>
      <c r="V29">
        <v>0</v>
      </c>
      <c r="W29">
        <v>23</v>
      </c>
      <c r="X29">
        <v>0</v>
      </c>
      <c r="Y29">
        <v>0</v>
      </c>
      <c r="Z29">
        <v>0</v>
      </c>
      <c r="AA29">
        <v>0</v>
      </c>
      <c r="AB29">
        <v>0</v>
      </c>
      <c r="AC29">
        <v>1707</v>
      </c>
      <c r="AD29">
        <v>0</v>
      </c>
      <c r="AE29">
        <v>0</v>
      </c>
      <c r="AF29">
        <v>0</v>
      </c>
      <c r="AG29">
        <v>0</v>
      </c>
      <c r="AH29">
        <v>0</v>
      </c>
      <c r="AI29">
        <v>0</v>
      </c>
      <c r="AJ29">
        <v>0</v>
      </c>
      <c r="AK29">
        <v>0</v>
      </c>
      <c r="AL29">
        <v>0</v>
      </c>
      <c r="AM29">
        <v>0</v>
      </c>
      <c r="AN29">
        <v>0</v>
      </c>
    </row>
    <row r="30" spans="1:41" x14ac:dyDescent="0.35">
      <c r="B30" t="s">
        <v>292</v>
      </c>
      <c r="C30" t="s">
        <v>270</v>
      </c>
      <c r="D30" s="42" t="s">
        <v>293</v>
      </c>
      <c r="E30" s="32">
        <v>45142</v>
      </c>
      <c r="F30" s="42" t="s">
        <v>294</v>
      </c>
      <c r="G30">
        <v>0</v>
      </c>
      <c r="H30">
        <v>0</v>
      </c>
      <c r="I30">
        <v>0</v>
      </c>
      <c r="J30">
        <v>0</v>
      </c>
      <c r="K30">
        <v>0</v>
      </c>
      <c r="L30">
        <v>0</v>
      </c>
      <c r="M30">
        <v>0</v>
      </c>
      <c r="N30">
        <v>0</v>
      </c>
      <c r="O30">
        <v>0</v>
      </c>
      <c r="P30">
        <v>841</v>
      </c>
      <c r="Q30">
        <v>0</v>
      </c>
      <c r="R30">
        <v>0</v>
      </c>
      <c r="S30">
        <v>0</v>
      </c>
      <c r="T30">
        <v>0</v>
      </c>
      <c r="U30">
        <v>0</v>
      </c>
      <c r="V30">
        <v>0</v>
      </c>
      <c r="W30">
        <v>0</v>
      </c>
      <c r="X30">
        <v>0</v>
      </c>
      <c r="Y30">
        <v>0</v>
      </c>
      <c r="Z30">
        <v>3342</v>
      </c>
      <c r="AA30">
        <v>0</v>
      </c>
      <c r="AB30">
        <v>1045</v>
      </c>
      <c r="AC30">
        <v>0</v>
      </c>
      <c r="AD30">
        <v>0</v>
      </c>
      <c r="AE30">
        <v>0</v>
      </c>
      <c r="AF30">
        <v>0</v>
      </c>
      <c r="AG30">
        <v>0</v>
      </c>
      <c r="AH30">
        <v>0</v>
      </c>
      <c r="AI30">
        <v>0</v>
      </c>
      <c r="AJ30">
        <v>0</v>
      </c>
      <c r="AK30">
        <v>0</v>
      </c>
      <c r="AL30">
        <v>0</v>
      </c>
      <c r="AM30">
        <v>0</v>
      </c>
      <c r="AN30">
        <v>0</v>
      </c>
    </row>
    <row r="31" spans="1:41" x14ac:dyDescent="0.35">
      <c r="B31" t="s">
        <v>295</v>
      </c>
      <c r="C31" t="s">
        <v>296</v>
      </c>
      <c r="D31" s="42" t="s">
        <v>297</v>
      </c>
      <c r="E31" s="32">
        <v>45168</v>
      </c>
      <c r="F31" s="42" t="s">
        <v>298</v>
      </c>
      <c r="G31">
        <v>0</v>
      </c>
      <c r="H31">
        <v>30</v>
      </c>
      <c r="I31">
        <v>0</v>
      </c>
      <c r="J31">
        <v>0</v>
      </c>
      <c r="K31">
        <v>0</v>
      </c>
      <c r="L31">
        <v>0</v>
      </c>
      <c r="M31">
        <v>0</v>
      </c>
      <c r="N31">
        <v>0</v>
      </c>
      <c r="O31">
        <v>0</v>
      </c>
      <c r="P31">
        <v>0</v>
      </c>
      <c r="Q31">
        <v>0</v>
      </c>
      <c r="R31">
        <v>0</v>
      </c>
      <c r="S31">
        <v>0</v>
      </c>
      <c r="T31">
        <v>0</v>
      </c>
      <c r="U31">
        <v>0</v>
      </c>
      <c r="V31">
        <v>0</v>
      </c>
      <c r="W31">
        <v>0</v>
      </c>
      <c r="X31">
        <v>30</v>
      </c>
      <c r="Y31">
        <v>0</v>
      </c>
      <c r="Z31">
        <v>0</v>
      </c>
      <c r="AA31">
        <v>0</v>
      </c>
      <c r="AB31">
        <v>0</v>
      </c>
      <c r="AC31">
        <v>0</v>
      </c>
      <c r="AD31">
        <v>0</v>
      </c>
      <c r="AE31">
        <v>0</v>
      </c>
      <c r="AF31">
        <v>0</v>
      </c>
      <c r="AG31">
        <v>0</v>
      </c>
      <c r="AH31">
        <v>0</v>
      </c>
      <c r="AI31">
        <v>0</v>
      </c>
      <c r="AJ31">
        <v>0</v>
      </c>
      <c r="AK31">
        <v>0</v>
      </c>
      <c r="AL31">
        <v>0</v>
      </c>
      <c r="AM31">
        <v>0</v>
      </c>
      <c r="AN31">
        <v>0</v>
      </c>
    </row>
    <row r="32" spans="1:41" x14ac:dyDescent="0.35">
      <c r="B32" t="s">
        <v>299</v>
      </c>
      <c r="C32" t="s">
        <v>270</v>
      </c>
      <c r="D32" s="42" t="s">
        <v>300</v>
      </c>
      <c r="E32" s="32">
        <v>45118</v>
      </c>
      <c r="F32" t="s">
        <v>260</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73551</v>
      </c>
      <c r="AG32">
        <v>0</v>
      </c>
      <c r="AH32">
        <v>0</v>
      </c>
      <c r="AI32">
        <v>0</v>
      </c>
      <c r="AJ32">
        <v>0</v>
      </c>
      <c r="AK32">
        <v>0</v>
      </c>
      <c r="AL32">
        <v>0</v>
      </c>
      <c r="AM32">
        <v>0</v>
      </c>
      <c r="AN32">
        <v>0</v>
      </c>
    </row>
    <row r="33" spans="1:41" x14ac:dyDescent="0.35">
      <c r="B33" t="s">
        <v>301</v>
      </c>
      <c r="C33" t="s">
        <v>302</v>
      </c>
      <c r="D33" s="42" t="s">
        <v>303</v>
      </c>
      <c r="E33" s="32">
        <v>45135</v>
      </c>
      <c r="F33" t="s">
        <v>260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30</v>
      </c>
      <c r="AG33">
        <v>0</v>
      </c>
      <c r="AH33">
        <v>0</v>
      </c>
      <c r="AI33">
        <v>0</v>
      </c>
      <c r="AJ33">
        <v>0</v>
      </c>
      <c r="AK33">
        <v>0</v>
      </c>
      <c r="AL33">
        <v>0</v>
      </c>
      <c r="AM33">
        <v>0</v>
      </c>
      <c r="AN33">
        <v>0</v>
      </c>
    </row>
    <row r="34" spans="1:41" x14ac:dyDescent="0.35">
      <c r="B34" t="s">
        <v>304</v>
      </c>
      <c r="C34" t="s">
        <v>37</v>
      </c>
      <c r="D34" s="42" t="s">
        <v>305</v>
      </c>
      <c r="E34" s="32">
        <v>45110</v>
      </c>
      <c r="F34" s="42" t="s">
        <v>257</v>
      </c>
      <c r="G34">
        <v>3900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row>
    <row r="35" spans="1:41" x14ac:dyDescent="0.35">
      <c r="B35" t="s">
        <v>306</v>
      </c>
      <c r="C35" s="42" t="s">
        <v>40</v>
      </c>
      <c r="D35" s="42" t="s">
        <v>307</v>
      </c>
      <c r="E35" s="32">
        <v>45111</v>
      </c>
      <c r="F35" s="42" t="s">
        <v>247</v>
      </c>
      <c r="G35">
        <v>305</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t="s">
        <v>308</v>
      </c>
      <c r="AF35">
        <v>0</v>
      </c>
      <c r="AG35">
        <v>0</v>
      </c>
      <c r="AH35">
        <v>0</v>
      </c>
      <c r="AI35">
        <v>0</v>
      </c>
      <c r="AJ35">
        <v>0</v>
      </c>
      <c r="AK35">
        <v>0</v>
      </c>
      <c r="AL35">
        <v>305</v>
      </c>
      <c r="AM35">
        <v>0</v>
      </c>
      <c r="AN35">
        <v>0</v>
      </c>
    </row>
    <row r="36" spans="1:41" ht="14.5" customHeight="1" x14ac:dyDescent="0.35">
      <c r="B36" s="73" t="s">
        <v>309</v>
      </c>
      <c r="C36" s="42" t="s">
        <v>37</v>
      </c>
      <c r="D36" s="42" t="s">
        <v>310</v>
      </c>
      <c r="E36" s="72">
        <v>45145</v>
      </c>
      <c r="F36" s="42" t="s">
        <v>311</v>
      </c>
      <c r="G36">
        <v>0</v>
      </c>
      <c r="H36">
        <v>0</v>
      </c>
      <c r="I36">
        <v>0</v>
      </c>
      <c r="J36">
        <v>0</v>
      </c>
      <c r="K36">
        <v>0</v>
      </c>
      <c r="L36">
        <v>0</v>
      </c>
      <c r="M36">
        <v>0</v>
      </c>
      <c r="N36">
        <v>0</v>
      </c>
      <c r="O36">
        <v>0</v>
      </c>
      <c r="P36">
        <v>0</v>
      </c>
      <c r="Q36">
        <v>0</v>
      </c>
      <c r="R36">
        <v>0</v>
      </c>
      <c r="S36">
        <v>825</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row>
    <row r="37" spans="1:41" ht="15.5" x14ac:dyDescent="0.35">
      <c r="B37" s="74" t="s">
        <v>312</v>
      </c>
      <c r="C37" s="42" t="s">
        <v>313</v>
      </c>
      <c r="D37" s="42" t="s">
        <v>314</v>
      </c>
      <c r="E37" s="32">
        <v>45160</v>
      </c>
      <c r="F37" s="42" t="s">
        <v>315</v>
      </c>
      <c r="G37">
        <v>0</v>
      </c>
      <c r="H37">
        <v>0</v>
      </c>
      <c r="I37">
        <v>0</v>
      </c>
      <c r="J37">
        <v>0</v>
      </c>
      <c r="K37">
        <v>0</v>
      </c>
      <c r="L37">
        <v>0</v>
      </c>
      <c r="M37">
        <v>0</v>
      </c>
      <c r="N37">
        <v>0</v>
      </c>
      <c r="O37">
        <v>0</v>
      </c>
      <c r="P37">
        <v>116</v>
      </c>
      <c r="Q37">
        <v>0</v>
      </c>
      <c r="R37">
        <v>0</v>
      </c>
      <c r="S37">
        <v>0</v>
      </c>
      <c r="T37">
        <v>0</v>
      </c>
      <c r="U37">
        <v>0</v>
      </c>
      <c r="V37">
        <v>0</v>
      </c>
      <c r="W37">
        <v>0</v>
      </c>
      <c r="X37">
        <v>0</v>
      </c>
      <c r="Y37">
        <v>0</v>
      </c>
      <c r="Z37">
        <v>0</v>
      </c>
      <c r="AA37">
        <v>116</v>
      </c>
      <c r="AB37">
        <v>0</v>
      </c>
      <c r="AC37">
        <v>0</v>
      </c>
      <c r="AD37">
        <v>0</v>
      </c>
      <c r="AE37">
        <v>0</v>
      </c>
      <c r="AF37">
        <v>0</v>
      </c>
      <c r="AG37">
        <v>0</v>
      </c>
      <c r="AH37">
        <v>0</v>
      </c>
      <c r="AI37">
        <v>0</v>
      </c>
      <c r="AJ37">
        <v>0</v>
      </c>
      <c r="AK37">
        <v>0</v>
      </c>
      <c r="AL37">
        <v>0</v>
      </c>
      <c r="AM37">
        <v>0</v>
      </c>
      <c r="AN37">
        <v>0</v>
      </c>
    </row>
    <row r="38" spans="1:41" ht="15.5" x14ac:dyDescent="0.35">
      <c r="B38" s="74" t="s">
        <v>316</v>
      </c>
      <c r="C38" s="42" t="s">
        <v>317</v>
      </c>
      <c r="D38" s="42" t="s">
        <v>318</v>
      </c>
      <c r="E38" s="32">
        <v>45156</v>
      </c>
      <c r="F38" s="42" t="s">
        <v>319</v>
      </c>
      <c r="G38">
        <v>0</v>
      </c>
      <c r="H38">
        <v>0</v>
      </c>
      <c r="I38">
        <v>0</v>
      </c>
      <c r="J38">
        <v>0</v>
      </c>
      <c r="K38">
        <v>0</v>
      </c>
      <c r="L38">
        <v>0</v>
      </c>
      <c r="M38">
        <v>0</v>
      </c>
      <c r="N38">
        <v>0</v>
      </c>
      <c r="O38">
        <v>0</v>
      </c>
      <c r="P38">
        <v>0</v>
      </c>
      <c r="Q38">
        <v>0</v>
      </c>
      <c r="R38">
        <v>0</v>
      </c>
      <c r="S38">
        <v>653</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row>
    <row r="39" spans="1:41" x14ac:dyDescent="0.35">
      <c r="B39" s="42" t="s">
        <v>320</v>
      </c>
      <c r="C39" s="42" t="s">
        <v>178</v>
      </c>
      <c r="D39" s="42" t="s">
        <v>321</v>
      </c>
      <c r="E39" s="32">
        <v>45182</v>
      </c>
      <c r="F39" s="42" t="s">
        <v>322</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4587</v>
      </c>
      <c r="AE39">
        <v>0</v>
      </c>
      <c r="AF39">
        <v>0</v>
      </c>
      <c r="AG39">
        <v>0</v>
      </c>
      <c r="AH39">
        <v>0</v>
      </c>
      <c r="AI39">
        <v>0</v>
      </c>
      <c r="AJ39">
        <v>0</v>
      </c>
      <c r="AK39">
        <v>0</v>
      </c>
      <c r="AL39">
        <v>0</v>
      </c>
      <c r="AM39">
        <v>0</v>
      </c>
      <c r="AN39">
        <v>0</v>
      </c>
    </row>
    <row r="40" spans="1:41" ht="16" thickBot="1" x14ac:dyDescent="0.4">
      <c r="B40" s="74" t="s">
        <v>323</v>
      </c>
      <c r="C40" s="42" t="s">
        <v>97</v>
      </c>
      <c r="D40" s="42" t="s">
        <v>324</v>
      </c>
      <c r="E40" s="32">
        <v>45188</v>
      </c>
      <c r="F40" s="42" t="s">
        <v>286</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t="s">
        <v>325</v>
      </c>
    </row>
    <row r="41" spans="1:41" ht="16" thickBot="1" x14ac:dyDescent="0.4">
      <c r="B41" s="74" t="s">
        <v>326</v>
      </c>
      <c r="C41" s="42" t="s">
        <v>37</v>
      </c>
      <c r="D41" s="76" t="s">
        <v>327</v>
      </c>
      <c r="E41" s="32">
        <v>45190</v>
      </c>
      <c r="F41" s="42" t="s">
        <v>328</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t="s">
        <v>325</v>
      </c>
    </row>
    <row r="42" spans="1:41" ht="15.5" x14ac:dyDescent="0.35">
      <c r="B42" s="74" t="s">
        <v>329</v>
      </c>
      <c r="C42" s="42" t="s">
        <v>330</v>
      </c>
      <c r="D42" s="77" t="s">
        <v>331</v>
      </c>
      <c r="E42" s="32">
        <v>45187</v>
      </c>
      <c r="F42" s="42" t="s">
        <v>332</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749</v>
      </c>
      <c r="AE42">
        <v>0</v>
      </c>
      <c r="AF42">
        <v>0</v>
      </c>
      <c r="AG42">
        <v>0</v>
      </c>
      <c r="AH42">
        <v>0</v>
      </c>
      <c r="AI42">
        <v>0</v>
      </c>
      <c r="AJ42">
        <v>0</v>
      </c>
      <c r="AK42">
        <v>0</v>
      </c>
      <c r="AL42">
        <v>0</v>
      </c>
      <c r="AM42">
        <v>0</v>
      </c>
      <c r="AN42">
        <v>0</v>
      </c>
    </row>
    <row r="43" spans="1:41" ht="15.5" x14ac:dyDescent="0.35">
      <c r="B43" s="74" t="s">
        <v>333</v>
      </c>
      <c r="C43" s="42" t="s">
        <v>334</v>
      </c>
      <c r="D43" s="42" t="s">
        <v>335</v>
      </c>
      <c r="E43" s="32">
        <v>45174</v>
      </c>
      <c r="F43" s="42" t="s">
        <v>336</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D43">
        <v>4065</v>
      </c>
      <c r="AE43">
        <v>4225</v>
      </c>
      <c r="AF43">
        <v>0</v>
      </c>
      <c r="AG43">
        <v>0</v>
      </c>
      <c r="AH43">
        <v>0</v>
      </c>
      <c r="AI43">
        <v>0</v>
      </c>
      <c r="AJ43">
        <v>0</v>
      </c>
      <c r="AK43">
        <v>0</v>
      </c>
      <c r="AL43">
        <v>160</v>
      </c>
      <c r="AM43">
        <v>0</v>
      </c>
      <c r="AN43">
        <v>0</v>
      </c>
    </row>
    <row r="44" spans="1:41" ht="15.5" x14ac:dyDescent="0.35">
      <c r="B44" s="75" t="s">
        <v>337</v>
      </c>
      <c r="C44" s="42" t="s">
        <v>37</v>
      </c>
      <c r="D44" s="42" t="s">
        <v>338</v>
      </c>
      <c r="E44" s="32">
        <v>45138</v>
      </c>
      <c r="F44" s="42" t="s">
        <v>311</v>
      </c>
      <c r="G44">
        <v>0</v>
      </c>
      <c r="H44">
        <v>0</v>
      </c>
      <c r="I44">
        <v>0</v>
      </c>
      <c r="J44">
        <v>0</v>
      </c>
      <c r="K44">
        <v>0</v>
      </c>
      <c r="L44">
        <v>0</v>
      </c>
      <c r="M44">
        <v>0</v>
      </c>
      <c r="N44">
        <v>0</v>
      </c>
      <c r="O44">
        <v>0</v>
      </c>
      <c r="P44">
        <v>0</v>
      </c>
      <c r="Q44">
        <v>0</v>
      </c>
      <c r="R44">
        <v>0</v>
      </c>
      <c r="S44">
        <v>0</v>
      </c>
      <c r="T44">
        <v>0</v>
      </c>
      <c r="U44">
        <v>0</v>
      </c>
      <c r="V44">
        <v>0</v>
      </c>
      <c r="W44">
        <v>88</v>
      </c>
      <c r="X44">
        <v>0</v>
      </c>
      <c r="Y44">
        <v>0</v>
      </c>
      <c r="Z44">
        <v>0</v>
      </c>
      <c r="AA44">
        <v>0</v>
      </c>
      <c r="AB44">
        <v>0</v>
      </c>
      <c r="AC44">
        <v>0</v>
      </c>
      <c r="AD44">
        <v>0</v>
      </c>
      <c r="AE44">
        <v>0</v>
      </c>
      <c r="AF44">
        <v>0</v>
      </c>
      <c r="AG44">
        <v>0</v>
      </c>
      <c r="AH44">
        <v>0</v>
      </c>
      <c r="AI44">
        <v>0</v>
      </c>
      <c r="AJ44">
        <v>0</v>
      </c>
      <c r="AK44">
        <v>0</v>
      </c>
      <c r="AL44">
        <v>0</v>
      </c>
      <c r="AM44">
        <v>0</v>
      </c>
      <c r="AN44">
        <v>0</v>
      </c>
    </row>
    <row r="45" spans="1:41" s="40" customFormat="1" x14ac:dyDescent="0.35">
      <c r="A45" s="41"/>
      <c r="B45" s="48"/>
      <c r="C45" s="41"/>
      <c r="D45" s="41" t="s">
        <v>62</v>
      </c>
      <c r="E45" s="41"/>
      <c r="F45" s="45"/>
      <c r="G45" s="68">
        <f t="shared" ref="G45:AN45" si="1">SUM(G26:G44)</f>
        <v>4205</v>
      </c>
      <c r="H45" s="68">
        <f t="shared" si="1"/>
        <v>30</v>
      </c>
      <c r="I45" s="68">
        <f t="shared" si="1"/>
        <v>0</v>
      </c>
      <c r="J45" s="68">
        <f t="shared" si="1"/>
        <v>0</v>
      </c>
      <c r="K45" s="68">
        <f t="shared" si="1"/>
        <v>0</v>
      </c>
      <c r="L45" s="68">
        <f t="shared" si="1"/>
        <v>0</v>
      </c>
      <c r="M45" s="68">
        <f t="shared" si="1"/>
        <v>0</v>
      </c>
      <c r="N45" s="68">
        <f t="shared" si="1"/>
        <v>0</v>
      </c>
      <c r="O45" s="68">
        <f t="shared" si="1"/>
        <v>0</v>
      </c>
      <c r="P45" s="68">
        <f t="shared" si="1"/>
        <v>957</v>
      </c>
      <c r="Q45" s="68">
        <f t="shared" si="1"/>
        <v>0</v>
      </c>
      <c r="R45" s="68">
        <f t="shared" si="1"/>
        <v>0</v>
      </c>
      <c r="S45" s="68">
        <f t="shared" si="1"/>
        <v>1478</v>
      </c>
      <c r="T45" s="68">
        <f t="shared" si="1"/>
        <v>2255</v>
      </c>
      <c r="U45" s="68">
        <f t="shared" si="1"/>
        <v>0</v>
      </c>
      <c r="V45" s="68">
        <f t="shared" si="1"/>
        <v>0</v>
      </c>
      <c r="W45" s="68">
        <f t="shared" si="1"/>
        <v>111</v>
      </c>
      <c r="X45" s="68">
        <f t="shared" si="1"/>
        <v>30</v>
      </c>
      <c r="Y45" s="38">
        <f t="shared" si="1"/>
        <v>0</v>
      </c>
      <c r="Z45" s="38">
        <f t="shared" si="1"/>
        <v>4146</v>
      </c>
      <c r="AA45" s="38">
        <f t="shared" si="1"/>
        <v>116</v>
      </c>
      <c r="AB45" s="38">
        <f t="shared" si="1"/>
        <v>1045</v>
      </c>
      <c r="AC45" s="34">
        <f t="shared" si="1"/>
        <v>1707</v>
      </c>
      <c r="AD45" s="34">
        <f t="shared" si="1"/>
        <v>9401</v>
      </c>
      <c r="AE45" s="34">
        <f t="shared" si="1"/>
        <v>4225</v>
      </c>
      <c r="AF45" s="34">
        <f t="shared" si="1"/>
        <v>73581</v>
      </c>
      <c r="AG45" s="36">
        <f t="shared" si="1"/>
        <v>0</v>
      </c>
      <c r="AH45" s="36">
        <f t="shared" si="1"/>
        <v>0</v>
      </c>
      <c r="AI45" s="36">
        <f t="shared" si="1"/>
        <v>0</v>
      </c>
      <c r="AJ45" s="36">
        <f t="shared" si="1"/>
        <v>4154</v>
      </c>
      <c r="AK45" s="39">
        <f t="shared" si="1"/>
        <v>0</v>
      </c>
      <c r="AL45" s="39">
        <f t="shared" si="1"/>
        <v>465</v>
      </c>
      <c r="AM45" s="39">
        <f t="shared" si="1"/>
        <v>0</v>
      </c>
      <c r="AN45" s="39">
        <f t="shared" si="1"/>
        <v>0</v>
      </c>
      <c r="AO45" s="41"/>
    </row>
    <row r="46" spans="1:41" s="40" customFormat="1" x14ac:dyDescent="0.35">
      <c r="A46" s="41"/>
      <c r="B46" s="41"/>
      <c r="C46" s="41"/>
      <c r="D46" s="41"/>
      <c r="E46" s="41"/>
      <c r="F46" s="45" t="s">
        <v>60</v>
      </c>
      <c r="G46" s="68">
        <f>G45+I45+K45+M45+O45+Q45+S45+U45+W45</f>
        <v>5794</v>
      </c>
      <c r="H46" s="68">
        <f>H45+J45+L45+N45+P45+R45+T45+V45+X45</f>
        <v>3272</v>
      </c>
      <c r="I46" s="68">
        <f>H46-G46</f>
        <v>-2522</v>
      </c>
      <c r="J46" s="68"/>
      <c r="K46" s="68"/>
      <c r="L46" s="68"/>
      <c r="M46" s="68"/>
      <c r="N46" s="68"/>
      <c r="O46" s="68"/>
      <c r="P46" s="68"/>
      <c r="Q46" s="68"/>
      <c r="R46" s="68"/>
      <c r="S46" s="68"/>
      <c r="T46" s="68"/>
      <c r="U46" s="68"/>
      <c r="V46" s="68"/>
      <c r="W46" s="68"/>
      <c r="X46" s="68"/>
      <c r="Y46" s="38">
        <f>Y45+AA45</f>
        <v>116</v>
      </c>
      <c r="Z46" s="38">
        <f>Z45+AB45</f>
        <v>5191</v>
      </c>
      <c r="AA46" s="38">
        <f>Z46-Y46</f>
        <v>5075</v>
      </c>
      <c r="AB46" s="38"/>
      <c r="AC46" s="34"/>
      <c r="AD46" s="34"/>
      <c r="AE46" s="34"/>
      <c r="AF46" s="34"/>
      <c r="AG46" s="36">
        <f>AG45+AI45</f>
        <v>0</v>
      </c>
      <c r="AH46" s="36">
        <f>AH45+AJ45</f>
        <v>4154</v>
      </c>
      <c r="AI46" s="36">
        <f>AH46-AG46</f>
        <v>4154</v>
      </c>
      <c r="AJ46" s="36"/>
      <c r="AK46" s="39">
        <f>AL45-AK45</f>
        <v>465</v>
      </c>
      <c r="AL46" s="39"/>
      <c r="AM46" s="39">
        <f>AN45-AM45</f>
        <v>0</v>
      </c>
      <c r="AN46" s="39"/>
      <c r="AO46" s="41" t="s">
        <v>61</v>
      </c>
    </row>
    <row r="47" spans="1:41" x14ac:dyDescent="0.35">
      <c r="B47" t="s">
        <v>339</v>
      </c>
      <c r="C47" t="s">
        <v>196</v>
      </c>
      <c r="D47" t="s">
        <v>340</v>
      </c>
      <c r="E47" s="32">
        <v>45216</v>
      </c>
      <c r="F47" s="42" t="s">
        <v>341</v>
      </c>
      <c r="G47">
        <v>0</v>
      </c>
      <c r="H47">
        <v>0</v>
      </c>
      <c r="I47">
        <v>0</v>
      </c>
      <c r="J47">
        <v>0</v>
      </c>
      <c r="K47">
        <v>0</v>
      </c>
      <c r="L47">
        <v>0</v>
      </c>
      <c r="M47">
        <v>0</v>
      </c>
      <c r="N47">
        <v>0</v>
      </c>
      <c r="O47">
        <v>0</v>
      </c>
      <c r="P47">
        <v>0</v>
      </c>
      <c r="Q47">
        <v>0</v>
      </c>
      <c r="R47">
        <v>0</v>
      </c>
      <c r="S47">
        <v>10900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row>
    <row r="48" spans="1:41" x14ac:dyDescent="0.35">
      <c r="B48" t="s">
        <v>342</v>
      </c>
      <c r="C48" t="s">
        <v>184</v>
      </c>
      <c r="D48" t="s">
        <v>343</v>
      </c>
      <c r="E48" s="32">
        <v>45217</v>
      </c>
      <c r="F48" s="42" t="s">
        <v>344</v>
      </c>
      <c r="G48">
        <v>0</v>
      </c>
      <c r="H48">
        <v>1865</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row>
    <row r="49" spans="1:41" x14ac:dyDescent="0.35">
      <c r="B49" t="s">
        <v>345</v>
      </c>
      <c r="C49" t="s">
        <v>184</v>
      </c>
      <c r="D49" t="s">
        <v>346</v>
      </c>
      <c r="E49" s="32">
        <v>45250</v>
      </c>
      <c r="F49" s="42" t="s">
        <v>347</v>
      </c>
      <c r="G49">
        <v>0</v>
      </c>
      <c r="H49">
        <v>0</v>
      </c>
      <c r="I49">
        <v>0</v>
      </c>
      <c r="J49">
        <v>0</v>
      </c>
      <c r="K49">
        <v>0</v>
      </c>
      <c r="L49">
        <v>0</v>
      </c>
      <c r="M49">
        <v>0</v>
      </c>
      <c r="N49">
        <v>0</v>
      </c>
      <c r="O49">
        <v>0</v>
      </c>
      <c r="P49">
        <v>0</v>
      </c>
      <c r="Q49">
        <v>0</v>
      </c>
      <c r="R49">
        <v>0</v>
      </c>
      <c r="S49">
        <v>55</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row>
    <row r="50" spans="1:41" x14ac:dyDescent="0.35">
      <c r="B50" t="s">
        <v>348</v>
      </c>
      <c r="C50" t="s">
        <v>37</v>
      </c>
      <c r="D50" t="s">
        <v>349</v>
      </c>
      <c r="E50" s="32">
        <v>45250</v>
      </c>
      <c r="F50" s="42" t="s">
        <v>350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118</v>
      </c>
      <c r="AD50">
        <v>0</v>
      </c>
      <c r="AE50">
        <v>0</v>
      </c>
      <c r="AF50">
        <v>0</v>
      </c>
      <c r="AG50">
        <v>0</v>
      </c>
      <c r="AH50">
        <v>0</v>
      </c>
      <c r="AI50">
        <v>0</v>
      </c>
      <c r="AJ50">
        <v>0</v>
      </c>
      <c r="AK50">
        <v>0</v>
      </c>
      <c r="AL50">
        <v>118</v>
      </c>
      <c r="AM50">
        <v>0</v>
      </c>
      <c r="AN50">
        <v>0</v>
      </c>
    </row>
    <row r="51" spans="1:41" x14ac:dyDescent="0.35">
      <c r="B51" t="s">
        <v>351</v>
      </c>
      <c r="C51" t="s">
        <v>239</v>
      </c>
      <c r="D51" t="s">
        <v>352</v>
      </c>
      <c r="E51" s="32">
        <v>45205</v>
      </c>
      <c r="F51" s="42" t="s">
        <v>353</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183</v>
      </c>
      <c r="AL51">
        <v>0</v>
      </c>
      <c r="AM51">
        <v>0</v>
      </c>
      <c r="AN51">
        <v>0</v>
      </c>
    </row>
    <row r="52" spans="1:41" x14ac:dyDescent="0.35">
      <c r="B52" t="s">
        <v>354</v>
      </c>
      <c r="C52" t="s">
        <v>184</v>
      </c>
      <c r="D52" t="s">
        <v>355</v>
      </c>
      <c r="E52" s="32">
        <v>45258</v>
      </c>
      <c r="F52" s="42" t="s">
        <v>315</v>
      </c>
      <c r="G52">
        <v>0</v>
      </c>
      <c r="H52">
        <v>73</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row>
    <row r="53" spans="1:41" x14ac:dyDescent="0.35">
      <c r="B53" t="s">
        <v>356</v>
      </c>
      <c r="C53" t="s">
        <v>357</v>
      </c>
      <c r="D53" t="s">
        <v>358</v>
      </c>
      <c r="E53" s="32">
        <v>45222</v>
      </c>
      <c r="F53" s="42" t="s">
        <v>359</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9818</v>
      </c>
      <c r="AF53">
        <v>0</v>
      </c>
      <c r="AG53">
        <v>0</v>
      </c>
      <c r="AH53">
        <v>0</v>
      </c>
      <c r="AI53">
        <v>0</v>
      </c>
      <c r="AJ53">
        <v>0</v>
      </c>
      <c r="AK53">
        <v>0</v>
      </c>
      <c r="AL53">
        <v>0</v>
      </c>
      <c r="AM53">
        <v>0</v>
      </c>
      <c r="AN53">
        <v>0</v>
      </c>
    </row>
    <row r="54" spans="1:41" x14ac:dyDescent="0.35">
      <c r="B54" t="s">
        <v>360</v>
      </c>
      <c r="C54" t="s">
        <v>317</v>
      </c>
      <c r="D54" t="s">
        <v>361</v>
      </c>
      <c r="E54" s="32">
        <v>45237</v>
      </c>
      <c r="F54" s="42" t="s">
        <v>298</v>
      </c>
      <c r="G54">
        <v>0</v>
      </c>
      <c r="H54">
        <v>68</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row>
    <row r="55" spans="1:41" x14ac:dyDescent="0.35">
      <c r="B55" t="s">
        <v>362</v>
      </c>
      <c r="C55" t="s">
        <v>357</v>
      </c>
      <c r="D55" t="s">
        <v>363</v>
      </c>
      <c r="E55" s="32">
        <v>45233</v>
      </c>
      <c r="F55" s="42" t="s">
        <v>364</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t="s">
        <v>325</v>
      </c>
    </row>
    <row r="56" spans="1:41" x14ac:dyDescent="0.35">
      <c r="B56" t="s">
        <v>365</v>
      </c>
      <c r="C56" t="s">
        <v>48</v>
      </c>
      <c r="D56" t="s">
        <v>366</v>
      </c>
      <c r="E56" s="32">
        <v>45250</v>
      </c>
      <c r="F56" s="42" t="s">
        <v>367</v>
      </c>
      <c r="G56">
        <v>0</v>
      </c>
      <c r="H56">
        <v>0</v>
      </c>
      <c r="I56">
        <v>0</v>
      </c>
      <c r="J56">
        <v>0</v>
      </c>
      <c r="K56">
        <v>0</v>
      </c>
      <c r="L56">
        <v>0</v>
      </c>
      <c r="M56">
        <v>0</v>
      </c>
      <c r="N56">
        <v>0</v>
      </c>
      <c r="O56">
        <v>0</v>
      </c>
      <c r="P56">
        <v>0</v>
      </c>
      <c r="Q56">
        <v>0</v>
      </c>
      <c r="R56">
        <v>0</v>
      </c>
      <c r="S56">
        <v>117</v>
      </c>
      <c r="T56">
        <v>0</v>
      </c>
      <c r="U56">
        <v>0</v>
      </c>
      <c r="V56">
        <v>0</v>
      </c>
      <c r="W56">
        <v>0</v>
      </c>
      <c r="X56">
        <v>0</v>
      </c>
      <c r="Y56">
        <v>0</v>
      </c>
      <c r="Z56">
        <v>117</v>
      </c>
      <c r="AA56">
        <v>0</v>
      </c>
      <c r="AB56">
        <v>0</v>
      </c>
      <c r="AC56">
        <v>0</v>
      </c>
      <c r="AD56">
        <v>0</v>
      </c>
      <c r="AE56">
        <v>0</v>
      </c>
      <c r="AF56">
        <v>0</v>
      </c>
      <c r="AG56">
        <v>0</v>
      </c>
      <c r="AH56">
        <v>0</v>
      </c>
      <c r="AI56">
        <v>0</v>
      </c>
      <c r="AJ56">
        <v>0</v>
      </c>
      <c r="AK56">
        <v>0</v>
      </c>
      <c r="AL56">
        <v>0</v>
      </c>
      <c r="AM56">
        <v>0</v>
      </c>
      <c r="AN56">
        <v>0</v>
      </c>
    </row>
    <row r="57" spans="1:41" x14ac:dyDescent="0.35">
      <c r="B57" t="s">
        <v>368</v>
      </c>
      <c r="C57" t="s">
        <v>48</v>
      </c>
      <c r="D57" t="s">
        <v>369</v>
      </c>
      <c r="E57" s="32">
        <v>45265</v>
      </c>
      <c r="F57" s="42" t="s">
        <v>370</v>
      </c>
      <c r="G57">
        <v>71</v>
      </c>
      <c r="H57">
        <v>0</v>
      </c>
      <c r="I57">
        <v>0</v>
      </c>
      <c r="J57">
        <v>0</v>
      </c>
      <c r="K57">
        <v>0</v>
      </c>
      <c r="L57">
        <v>0</v>
      </c>
      <c r="M57">
        <v>0</v>
      </c>
      <c r="N57">
        <v>0</v>
      </c>
      <c r="O57">
        <v>0</v>
      </c>
      <c r="P57">
        <v>0</v>
      </c>
      <c r="Q57">
        <v>0</v>
      </c>
      <c r="R57">
        <v>0</v>
      </c>
      <c r="S57">
        <v>0</v>
      </c>
      <c r="T57">
        <v>0</v>
      </c>
      <c r="U57">
        <v>0</v>
      </c>
      <c r="V57">
        <v>0</v>
      </c>
      <c r="W57">
        <v>0</v>
      </c>
      <c r="X57">
        <v>0</v>
      </c>
      <c r="Y57">
        <v>0</v>
      </c>
      <c r="Z57">
        <v>71</v>
      </c>
      <c r="AA57">
        <v>0</v>
      </c>
      <c r="AB57">
        <v>0</v>
      </c>
      <c r="AC57">
        <v>0</v>
      </c>
      <c r="AD57">
        <v>0</v>
      </c>
      <c r="AE57">
        <v>0</v>
      </c>
      <c r="AF57">
        <v>0</v>
      </c>
      <c r="AG57">
        <v>0</v>
      </c>
      <c r="AH57">
        <v>0</v>
      </c>
      <c r="AI57">
        <v>0</v>
      </c>
      <c r="AJ57">
        <v>0</v>
      </c>
      <c r="AK57">
        <v>0</v>
      </c>
      <c r="AL57">
        <v>0</v>
      </c>
      <c r="AM57">
        <v>0</v>
      </c>
      <c r="AN57">
        <v>0</v>
      </c>
    </row>
    <row r="58" spans="1:41" x14ac:dyDescent="0.35">
      <c r="B58" t="s">
        <v>371</v>
      </c>
      <c r="C58" t="s">
        <v>372</v>
      </c>
      <c r="D58" t="s">
        <v>373</v>
      </c>
      <c r="E58" s="32">
        <v>45254</v>
      </c>
      <c r="F58" s="42" t="s">
        <v>315</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0</v>
      </c>
      <c r="AC58">
        <v>372</v>
      </c>
      <c r="AD58">
        <v>0</v>
      </c>
      <c r="AE58">
        <v>0</v>
      </c>
      <c r="AF58">
        <v>372</v>
      </c>
      <c r="AG58">
        <v>0</v>
      </c>
      <c r="AH58">
        <v>0</v>
      </c>
      <c r="AI58">
        <v>0</v>
      </c>
      <c r="AJ58">
        <v>0</v>
      </c>
      <c r="AK58">
        <v>0</v>
      </c>
      <c r="AL58">
        <v>0</v>
      </c>
      <c r="AM58">
        <v>0</v>
      </c>
      <c r="AN58">
        <v>0</v>
      </c>
    </row>
    <row r="59" spans="1:41" x14ac:dyDescent="0.35">
      <c r="B59" s="78" t="s">
        <v>374</v>
      </c>
      <c r="C59" t="s">
        <v>375</v>
      </c>
      <c r="D59" t="s">
        <v>376</v>
      </c>
      <c r="E59" s="32">
        <v>45330</v>
      </c>
      <c r="F59" s="42" t="s">
        <v>298</v>
      </c>
      <c r="G59">
        <v>0</v>
      </c>
      <c r="H59">
        <v>0</v>
      </c>
      <c r="I59">
        <v>0</v>
      </c>
      <c r="J59">
        <v>0</v>
      </c>
      <c r="K59">
        <v>0</v>
      </c>
      <c r="L59">
        <v>24</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row>
    <row r="60" spans="1:41" x14ac:dyDescent="0.35">
      <c r="B60" s="78" t="s">
        <v>377</v>
      </c>
      <c r="C60" t="s">
        <v>40</v>
      </c>
      <c r="D60" t="s">
        <v>378</v>
      </c>
      <c r="E60" s="32">
        <v>45328</v>
      </c>
      <c r="F60" s="42" t="s">
        <v>379</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596</v>
      </c>
      <c r="AC60">
        <v>0</v>
      </c>
      <c r="AD60">
        <v>0</v>
      </c>
      <c r="AE60">
        <v>0</v>
      </c>
      <c r="AF60">
        <v>0</v>
      </c>
      <c r="AG60">
        <v>0</v>
      </c>
      <c r="AH60">
        <v>0</v>
      </c>
      <c r="AI60">
        <v>0</v>
      </c>
      <c r="AJ60">
        <v>0</v>
      </c>
      <c r="AK60">
        <v>0</v>
      </c>
      <c r="AL60">
        <v>0</v>
      </c>
      <c r="AM60">
        <v>0</v>
      </c>
      <c r="AN60">
        <v>0</v>
      </c>
    </row>
    <row r="61" spans="1:41" ht="15.5" x14ac:dyDescent="0.35">
      <c r="B61" s="74" t="s">
        <v>380</v>
      </c>
      <c r="C61" t="s">
        <v>375</v>
      </c>
      <c r="D61" t="s">
        <v>381</v>
      </c>
      <c r="E61" s="32">
        <v>45314</v>
      </c>
      <c r="F61" s="42" t="s">
        <v>286</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360</v>
      </c>
      <c r="AK61">
        <v>0</v>
      </c>
      <c r="AL61">
        <v>0</v>
      </c>
      <c r="AM61">
        <v>0</v>
      </c>
      <c r="AN61">
        <v>0</v>
      </c>
    </row>
    <row r="62" spans="1:41" s="40" customFormat="1" x14ac:dyDescent="0.35">
      <c r="A62" s="41"/>
      <c r="B62" s="41"/>
      <c r="C62" s="41"/>
      <c r="D62" s="41" t="s">
        <v>63</v>
      </c>
      <c r="E62" s="41"/>
      <c r="F62" s="45"/>
      <c r="G62" s="68">
        <f>SUM(G47:G61)</f>
        <v>71</v>
      </c>
      <c r="H62" s="68">
        <f>SUM(H47:H61)</f>
        <v>2006</v>
      </c>
      <c r="I62" s="68">
        <f t="shared" ref="I62:AN62" si="2">SUM(I47:I61)</f>
        <v>0</v>
      </c>
      <c r="J62" s="68">
        <f t="shared" si="2"/>
        <v>0</v>
      </c>
      <c r="K62" s="68">
        <f t="shared" si="2"/>
        <v>0</v>
      </c>
      <c r="L62" s="68">
        <f t="shared" si="2"/>
        <v>24</v>
      </c>
      <c r="M62" s="68">
        <f t="shared" si="2"/>
        <v>0</v>
      </c>
      <c r="N62" s="68">
        <f t="shared" si="2"/>
        <v>0</v>
      </c>
      <c r="O62" s="68">
        <f t="shared" si="2"/>
        <v>0</v>
      </c>
      <c r="P62" s="68">
        <f t="shared" si="2"/>
        <v>0</v>
      </c>
      <c r="Q62" s="68">
        <f t="shared" si="2"/>
        <v>0</v>
      </c>
      <c r="R62" s="68">
        <f t="shared" si="2"/>
        <v>0</v>
      </c>
      <c r="S62" s="68">
        <f t="shared" si="2"/>
        <v>11072</v>
      </c>
      <c r="T62" s="68">
        <f t="shared" si="2"/>
        <v>0</v>
      </c>
      <c r="U62" s="68">
        <f t="shared" si="2"/>
        <v>0</v>
      </c>
      <c r="V62" s="68">
        <f t="shared" si="2"/>
        <v>0</v>
      </c>
      <c r="W62" s="68">
        <f t="shared" si="2"/>
        <v>0</v>
      </c>
      <c r="X62" s="68">
        <f t="shared" si="2"/>
        <v>0</v>
      </c>
      <c r="Y62" s="38">
        <f t="shared" si="2"/>
        <v>0</v>
      </c>
      <c r="Z62" s="38">
        <f t="shared" si="2"/>
        <v>188</v>
      </c>
      <c r="AA62" s="38">
        <f t="shared" si="2"/>
        <v>0</v>
      </c>
      <c r="AB62" s="38">
        <f t="shared" si="2"/>
        <v>596</v>
      </c>
      <c r="AC62" s="34">
        <f>SUM(AC47:AC61)</f>
        <v>490</v>
      </c>
      <c r="AD62" s="34">
        <f>SUM(AD47:AD61)</f>
        <v>0</v>
      </c>
      <c r="AE62" s="34">
        <f>SUM(AE47:AE61)</f>
        <v>9818</v>
      </c>
      <c r="AF62" s="34">
        <f>SUM(AF47:AF61)</f>
        <v>372</v>
      </c>
      <c r="AG62" s="36">
        <f t="shared" si="2"/>
        <v>0</v>
      </c>
      <c r="AH62" s="36">
        <f t="shared" si="2"/>
        <v>0</v>
      </c>
      <c r="AI62" s="36">
        <f t="shared" si="2"/>
        <v>0</v>
      </c>
      <c r="AJ62" s="36">
        <f t="shared" si="2"/>
        <v>360</v>
      </c>
      <c r="AK62" s="39">
        <f t="shared" si="2"/>
        <v>183</v>
      </c>
      <c r="AL62" s="39">
        <f t="shared" si="2"/>
        <v>118</v>
      </c>
      <c r="AM62" s="39">
        <f t="shared" si="2"/>
        <v>0</v>
      </c>
      <c r="AN62" s="39">
        <f t="shared" si="2"/>
        <v>0</v>
      </c>
      <c r="AO62" s="41"/>
    </row>
    <row r="63" spans="1:41" s="40" customFormat="1" x14ac:dyDescent="0.35">
      <c r="A63" s="41"/>
      <c r="B63" s="41"/>
      <c r="C63" s="41"/>
      <c r="D63" s="41"/>
      <c r="E63" s="41"/>
      <c r="F63" s="45" t="s">
        <v>60</v>
      </c>
      <c r="G63" s="68">
        <f>G62+I62+K62+M62+O62+Q62+S62+U62+W62</f>
        <v>11143</v>
      </c>
      <c r="H63" s="68">
        <f>H62+J62+L62+N62+P62+R62+T62+V62+X62</f>
        <v>2030</v>
      </c>
      <c r="I63" s="68">
        <f>H63-G63</f>
        <v>-9113</v>
      </c>
      <c r="J63" s="68"/>
      <c r="K63" s="68"/>
      <c r="L63" s="68"/>
      <c r="M63" s="68"/>
      <c r="N63" s="68"/>
      <c r="O63" s="68"/>
      <c r="P63" s="68"/>
      <c r="Q63" s="68"/>
      <c r="R63" s="68"/>
      <c r="S63" s="68"/>
      <c r="T63" s="68"/>
      <c r="U63" s="68"/>
      <c r="V63" s="68"/>
      <c r="W63" s="68"/>
      <c r="X63" s="68"/>
      <c r="Y63" s="38">
        <f>Y62+AA62</f>
        <v>0</v>
      </c>
      <c r="Z63" s="38">
        <f>Z62+AB62</f>
        <v>784</v>
      </c>
      <c r="AA63" s="38">
        <f>Z63-Y63</f>
        <v>784</v>
      </c>
      <c r="AB63" s="38"/>
      <c r="AC63" s="34"/>
      <c r="AD63" s="34"/>
      <c r="AE63" s="34"/>
      <c r="AF63" s="34"/>
      <c r="AG63" s="36">
        <f>AG62+AI62</f>
        <v>0</v>
      </c>
      <c r="AH63" s="36">
        <f>AH62+AJ62</f>
        <v>360</v>
      </c>
      <c r="AI63" s="36">
        <f>AH63-AG63</f>
        <v>360</v>
      </c>
      <c r="AJ63" s="36"/>
      <c r="AK63" s="39">
        <f>AL62-AK62</f>
        <v>-65</v>
      </c>
      <c r="AL63" s="39"/>
      <c r="AM63" s="39">
        <f>AN62-AM62</f>
        <v>0</v>
      </c>
      <c r="AN63" s="39"/>
      <c r="AO63" s="41" t="s">
        <v>61</v>
      </c>
    </row>
    <row r="64" spans="1:41" ht="15.5" x14ac:dyDescent="0.35">
      <c r="A64" s="59"/>
      <c r="B64" s="79" t="s">
        <v>382</v>
      </c>
      <c r="C64" s="59" t="s">
        <v>94</v>
      </c>
      <c r="D64" s="77" t="s">
        <v>383</v>
      </c>
      <c r="E64" s="61">
        <v>45292</v>
      </c>
      <c r="F64" s="62" t="s">
        <v>384</v>
      </c>
      <c r="G64" s="60">
        <v>0</v>
      </c>
      <c r="H64" s="60">
        <v>0</v>
      </c>
      <c r="I64" s="60">
        <v>0</v>
      </c>
      <c r="J64" s="60">
        <v>0</v>
      </c>
      <c r="K64" s="60">
        <v>1236</v>
      </c>
      <c r="L64" s="60">
        <v>0</v>
      </c>
      <c r="M64" s="60">
        <v>0</v>
      </c>
      <c r="N64" s="60">
        <v>0</v>
      </c>
      <c r="O64" s="60">
        <v>0</v>
      </c>
      <c r="P64" s="60">
        <v>0</v>
      </c>
      <c r="Q64" s="60">
        <v>0</v>
      </c>
      <c r="R64" s="60">
        <v>0</v>
      </c>
      <c r="S64" s="60">
        <v>0</v>
      </c>
      <c r="T64" s="60">
        <v>0</v>
      </c>
      <c r="U64" s="60">
        <v>0</v>
      </c>
      <c r="V64" s="60">
        <v>0</v>
      </c>
      <c r="W64" s="60">
        <v>0</v>
      </c>
      <c r="X64" s="60">
        <v>0</v>
      </c>
      <c r="Y64" s="60">
        <v>0</v>
      </c>
      <c r="Z64" s="60">
        <v>0</v>
      </c>
      <c r="AA64" s="60">
        <v>0</v>
      </c>
      <c r="AB64" s="60">
        <v>0</v>
      </c>
      <c r="AC64" s="60">
        <v>0</v>
      </c>
      <c r="AD64" s="60">
        <v>0</v>
      </c>
      <c r="AE64" s="60">
        <v>0</v>
      </c>
      <c r="AF64" s="60">
        <v>8213</v>
      </c>
      <c r="AG64" s="60">
        <v>0</v>
      </c>
      <c r="AH64" s="60">
        <v>0</v>
      </c>
      <c r="AI64" s="60">
        <v>0</v>
      </c>
      <c r="AJ64" s="60">
        <v>0</v>
      </c>
      <c r="AK64" s="60">
        <v>0</v>
      </c>
      <c r="AL64" s="60">
        <v>0</v>
      </c>
      <c r="AM64" s="60">
        <v>0</v>
      </c>
      <c r="AN64" s="60">
        <v>0</v>
      </c>
      <c r="AO64" s="59"/>
    </row>
    <row r="65" spans="1:41" ht="29" x14ac:dyDescent="0.35">
      <c r="A65" s="59"/>
      <c r="B65" s="80" t="s">
        <v>385</v>
      </c>
      <c r="C65" s="58" t="s">
        <v>386</v>
      </c>
      <c r="D65" s="77" t="s">
        <v>387</v>
      </c>
      <c r="E65" s="61">
        <v>45336</v>
      </c>
      <c r="F65" s="62" t="s">
        <v>367</v>
      </c>
      <c r="G65" s="60">
        <v>0</v>
      </c>
      <c r="H65" s="60">
        <v>0</v>
      </c>
      <c r="I65" s="60">
        <v>0</v>
      </c>
      <c r="J65" s="60">
        <v>0</v>
      </c>
      <c r="K65" s="60">
        <v>0</v>
      </c>
      <c r="L65" s="60">
        <v>0</v>
      </c>
      <c r="M65" s="60">
        <v>0</v>
      </c>
      <c r="N65" s="60">
        <v>0</v>
      </c>
      <c r="O65" s="60">
        <v>0</v>
      </c>
      <c r="P65" s="60">
        <v>0</v>
      </c>
      <c r="Q65" s="60">
        <v>0</v>
      </c>
      <c r="R65" s="60">
        <v>0</v>
      </c>
      <c r="S65" s="60">
        <v>0</v>
      </c>
      <c r="T65" s="60">
        <v>0</v>
      </c>
      <c r="U65" s="60">
        <v>0</v>
      </c>
      <c r="V65" s="60">
        <v>0</v>
      </c>
      <c r="W65" s="60">
        <v>0</v>
      </c>
      <c r="X65" s="60">
        <v>0</v>
      </c>
      <c r="Y65" s="60">
        <v>0</v>
      </c>
      <c r="Z65" s="60">
        <v>180</v>
      </c>
      <c r="AA65" s="60">
        <v>0</v>
      </c>
      <c r="AB65" s="60">
        <v>0</v>
      </c>
      <c r="AC65" s="60">
        <v>0</v>
      </c>
      <c r="AD65" s="60">
        <v>0</v>
      </c>
      <c r="AE65" s="60">
        <v>0</v>
      </c>
      <c r="AF65" s="60">
        <v>0</v>
      </c>
      <c r="AG65" s="60">
        <v>0</v>
      </c>
      <c r="AH65" s="60">
        <v>0</v>
      </c>
      <c r="AI65" s="60">
        <v>0</v>
      </c>
      <c r="AJ65" s="60">
        <v>0</v>
      </c>
      <c r="AK65" s="60">
        <v>0</v>
      </c>
      <c r="AL65" s="60">
        <v>0</v>
      </c>
      <c r="AM65" s="60">
        <v>0</v>
      </c>
      <c r="AN65" s="60">
        <v>0</v>
      </c>
      <c r="AO65" s="58"/>
    </row>
    <row r="66" spans="1:41" ht="15.5" x14ac:dyDescent="0.35">
      <c r="A66" s="59"/>
      <c r="B66" s="74" t="s">
        <v>388</v>
      </c>
      <c r="C66" s="58" t="s">
        <v>48</v>
      </c>
      <c r="D66" s="58" t="s">
        <v>389</v>
      </c>
      <c r="E66" s="61">
        <v>45357</v>
      </c>
      <c r="F66" s="62" t="s">
        <v>390</v>
      </c>
      <c r="G66" s="60">
        <v>0</v>
      </c>
      <c r="H66" s="60">
        <v>0</v>
      </c>
      <c r="I66" s="60">
        <v>0</v>
      </c>
      <c r="J66" s="60">
        <v>0</v>
      </c>
      <c r="K66" s="60">
        <v>41</v>
      </c>
      <c r="L66" s="60">
        <v>0</v>
      </c>
      <c r="M66" s="60">
        <v>0</v>
      </c>
      <c r="N66" s="60">
        <v>0</v>
      </c>
      <c r="O66" s="60">
        <v>0</v>
      </c>
      <c r="P66" s="60">
        <v>0</v>
      </c>
      <c r="Q66" s="60">
        <v>0</v>
      </c>
      <c r="R66" s="60">
        <v>0</v>
      </c>
      <c r="S66" s="60">
        <v>0</v>
      </c>
      <c r="T66" s="60">
        <v>0</v>
      </c>
      <c r="U66" s="60">
        <v>0</v>
      </c>
      <c r="V66" s="60">
        <v>0</v>
      </c>
      <c r="W66" s="60">
        <v>0</v>
      </c>
      <c r="X66" s="60">
        <v>0</v>
      </c>
      <c r="Y66" s="60">
        <v>0</v>
      </c>
      <c r="Z66" s="60">
        <v>0</v>
      </c>
      <c r="AA66" s="60">
        <v>0</v>
      </c>
      <c r="AB66" s="60">
        <v>0</v>
      </c>
      <c r="AC66" s="60">
        <v>0</v>
      </c>
      <c r="AD66" s="60">
        <v>0</v>
      </c>
      <c r="AE66" s="60">
        <v>0</v>
      </c>
      <c r="AF66" s="60">
        <v>0</v>
      </c>
      <c r="AG66" s="60">
        <v>0</v>
      </c>
      <c r="AH66" s="60">
        <v>0</v>
      </c>
      <c r="AI66" s="60">
        <v>0</v>
      </c>
      <c r="AJ66" s="60">
        <v>0</v>
      </c>
      <c r="AK66" s="60">
        <v>0</v>
      </c>
      <c r="AL66" s="60">
        <v>41</v>
      </c>
      <c r="AM66" s="60">
        <v>0</v>
      </c>
      <c r="AN66" s="60">
        <v>0</v>
      </c>
      <c r="AO66" s="59"/>
    </row>
    <row r="67" spans="1:41" ht="15.5" x14ac:dyDescent="0.35">
      <c r="A67" s="59"/>
      <c r="B67" s="74" t="s">
        <v>391</v>
      </c>
      <c r="C67" s="58" t="s">
        <v>37</v>
      </c>
      <c r="D67" s="58" t="s">
        <v>392</v>
      </c>
      <c r="E67" s="65">
        <v>45356</v>
      </c>
      <c r="F67" s="62" t="s">
        <v>393</v>
      </c>
      <c r="G67" s="60">
        <v>0</v>
      </c>
      <c r="H67" s="60">
        <v>0</v>
      </c>
      <c r="I67" s="60">
        <v>0</v>
      </c>
      <c r="J67" s="60">
        <v>0</v>
      </c>
      <c r="K67" s="60">
        <v>0</v>
      </c>
      <c r="L67" s="60">
        <v>0</v>
      </c>
      <c r="M67" s="60">
        <v>0</v>
      </c>
      <c r="N67" s="60">
        <v>0</v>
      </c>
      <c r="O67" s="60">
        <v>0</v>
      </c>
      <c r="P67" s="60">
        <v>0</v>
      </c>
      <c r="Q67" s="60">
        <v>0</v>
      </c>
      <c r="R67" s="60">
        <v>0</v>
      </c>
      <c r="S67" s="60">
        <v>0</v>
      </c>
      <c r="T67" s="60">
        <v>0</v>
      </c>
      <c r="U67" s="60">
        <v>0</v>
      </c>
      <c r="V67" s="60">
        <v>0</v>
      </c>
      <c r="W67" s="60">
        <v>0</v>
      </c>
      <c r="X67" s="60">
        <v>0</v>
      </c>
      <c r="Y67" s="60">
        <v>0</v>
      </c>
      <c r="Z67" s="60">
        <v>0</v>
      </c>
      <c r="AA67" s="60">
        <v>0</v>
      </c>
      <c r="AB67" s="60">
        <v>0</v>
      </c>
      <c r="AC67" s="60">
        <v>0</v>
      </c>
      <c r="AD67" s="60">
        <v>150</v>
      </c>
      <c r="AE67" s="60">
        <v>0</v>
      </c>
      <c r="AF67" s="60">
        <v>0</v>
      </c>
      <c r="AG67" s="60">
        <v>0</v>
      </c>
      <c r="AH67" s="60">
        <v>0</v>
      </c>
      <c r="AI67" s="60">
        <v>0</v>
      </c>
      <c r="AJ67" s="60">
        <v>0</v>
      </c>
      <c r="AK67" s="60">
        <v>0</v>
      </c>
      <c r="AL67" s="60">
        <v>0</v>
      </c>
      <c r="AM67" s="60">
        <v>0</v>
      </c>
      <c r="AN67" s="60">
        <v>0</v>
      </c>
      <c r="AO67" s="58"/>
    </row>
    <row r="68" spans="1:41" ht="15.5" x14ac:dyDescent="0.35">
      <c r="A68" s="59"/>
      <c r="B68" s="74" t="s">
        <v>394</v>
      </c>
      <c r="C68" s="58" t="s">
        <v>263</v>
      </c>
      <c r="D68" s="58" t="s">
        <v>395</v>
      </c>
      <c r="E68" s="65">
        <v>45366</v>
      </c>
      <c r="F68" s="62" t="s">
        <v>257</v>
      </c>
      <c r="G68" s="60">
        <v>0</v>
      </c>
      <c r="H68" s="60">
        <v>0</v>
      </c>
      <c r="I68" s="60">
        <v>0</v>
      </c>
      <c r="J68" s="60">
        <v>0</v>
      </c>
      <c r="K68" s="60">
        <v>0</v>
      </c>
      <c r="L68" s="60">
        <v>0</v>
      </c>
      <c r="M68" s="60">
        <v>0</v>
      </c>
      <c r="N68" s="60">
        <v>0</v>
      </c>
      <c r="O68" s="60">
        <v>0</v>
      </c>
      <c r="P68" s="60">
        <v>0</v>
      </c>
      <c r="Q68" s="60">
        <v>0</v>
      </c>
      <c r="R68" s="60">
        <v>0</v>
      </c>
      <c r="S68" s="60">
        <v>0</v>
      </c>
      <c r="T68" s="60">
        <v>0</v>
      </c>
      <c r="U68" s="60">
        <v>0</v>
      </c>
      <c r="V68" s="60">
        <v>0</v>
      </c>
      <c r="W68" s="60">
        <v>0</v>
      </c>
      <c r="X68" s="60">
        <v>0</v>
      </c>
      <c r="Y68" s="60">
        <v>0</v>
      </c>
      <c r="Z68" s="60">
        <v>0</v>
      </c>
      <c r="AA68" s="60">
        <v>0</v>
      </c>
      <c r="AB68" s="60">
        <v>0</v>
      </c>
      <c r="AC68" s="60">
        <v>7250</v>
      </c>
      <c r="AD68" s="60">
        <v>0</v>
      </c>
      <c r="AE68" s="60">
        <v>0</v>
      </c>
      <c r="AF68" s="60">
        <v>0</v>
      </c>
      <c r="AG68" s="60">
        <v>0</v>
      </c>
      <c r="AH68" s="60">
        <v>0</v>
      </c>
      <c r="AI68" s="60">
        <v>0</v>
      </c>
      <c r="AJ68" s="60">
        <v>0</v>
      </c>
      <c r="AK68" s="60">
        <v>0</v>
      </c>
      <c r="AL68" s="60">
        <v>0</v>
      </c>
      <c r="AM68" s="60">
        <v>0</v>
      </c>
      <c r="AN68" s="60">
        <v>0</v>
      </c>
      <c r="AO68" s="58"/>
    </row>
    <row r="69" spans="1:41" x14ac:dyDescent="0.35">
      <c r="A69" s="59"/>
      <c r="B69" s="58"/>
      <c r="C69" s="58"/>
      <c r="D69" s="58"/>
      <c r="E69" s="65"/>
      <c r="F69" s="62"/>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8"/>
    </row>
    <row r="70" spans="1:41" x14ac:dyDescent="0.35">
      <c r="A70" s="59"/>
      <c r="B70" s="58"/>
      <c r="C70" s="58"/>
      <c r="D70" s="58"/>
      <c r="E70" s="65"/>
      <c r="F70" s="62"/>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58"/>
    </row>
    <row r="71" spans="1:41" x14ac:dyDescent="0.35">
      <c r="A71" s="59"/>
      <c r="B71" s="58"/>
      <c r="C71" s="58"/>
      <c r="D71" s="58"/>
      <c r="E71" s="65"/>
      <c r="F71" s="62"/>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8"/>
    </row>
    <row r="72" spans="1:41" x14ac:dyDescent="0.35">
      <c r="A72" s="59"/>
      <c r="B72" s="58"/>
      <c r="C72" s="58"/>
      <c r="D72" s="58"/>
      <c r="E72" s="65"/>
      <c r="F72" s="62"/>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58"/>
    </row>
    <row r="73" spans="1:41" x14ac:dyDescent="0.35">
      <c r="A73" s="59"/>
      <c r="B73" s="58"/>
      <c r="C73" s="58"/>
      <c r="D73" s="58"/>
      <c r="E73" s="61"/>
      <c r="F73" s="62"/>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59"/>
    </row>
    <row r="74" spans="1:41" x14ac:dyDescent="0.35">
      <c r="A74" s="59"/>
      <c r="B74" s="59"/>
      <c r="C74" s="59"/>
      <c r="D74" s="59"/>
      <c r="E74" s="59"/>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59"/>
    </row>
    <row r="75" spans="1:41" x14ac:dyDescent="0.35">
      <c r="A75" s="59"/>
      <c r="B75" s="59"/>
      <c r="C75" s="59"/>
      <c r="D75" s="59"/>
      <c r="E75" s="59"/>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59"/>
    </row>
    <row r="76" spans="1:41" x14ac:dyDescent="0.35">
      <c r="A76" s="59"/>
      <c r="B76" s="59"/>
      <c r="C76" s="59"/>
      <c r="D76" s="59"/>
      <c r="E76" s="59"/>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59"/>
    </row>
    <row r="77" spans="1:41" x14ac:dyDescent="0.35">
      <c r="A77" s="59"/>
      <c r="B77" s="59"/>
      <c r="C77" s="59"/>
      <c r="D77" s="59"/>
      <c r="E77" s="59"/>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59"/>
    </row>
    <row r="78" spans="1:41" x14ac:dyDescent="0.35">
      <c r="A78" s="63"/>
      <c r="B78" s="63"/>
      <c r="C78" s="63"/>
      <c r="D78" s="63"/>
      <c r="E78" s="63"/>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3"/>
    </row>
    <row r="79" spans="1:41" s="40" customFormat="1" x14ac:dyDescent="0.35">
      <c r="A79" s="48"/>
      <c r="B79" s="48"/>
      <c r="C79" s="48"/>
      <c r="D79" s="48" t="s">
        <v>64</v>
      </c>
      <c r="E79" s="48"/>
      <c r="F79" s="49"/>
      <c r="G79" s="69">
        <f>SUM(G64:G78)</f>
        <v>0</v>
      </c>
      <c r="H79" s="69">
        <f>SUM(H64:H78)</f>
        <v>0</v>
      </c>
      <c r="I79" s="69">
        <f t="shared" ref="I79:X79" si="3">SUM(I64:I78)</f>
        <v>0</v>
      </c>
      <c r="J79" s="69">
        <f t="shared" si="3"/>
        <v>0</v>
      </c>
      <c r="K79" s="69">
        <f t="shared" si="3"/>
        <v>1277</v>
      </c>
      <c r="L79" s="69">
        <f t="shared" si="3"/>
        <v>0</v>
      </c>
      <c r="M79" s="69">
        <f t="shared" si="3"/>
        <v>0</v>
      </c>
      <c r="N79" s="69">
        <f t="shared" si="3"/>
        <v>0</v>
      </c>
      <c r="O79" s="69">
        <f t="shared" si="3"/>
        <v>0</v>
      </c>
      <c r="P79" s="69">
        <f t="shared" si="3"/>
        <v>0</v>
      </c>
      <c r="Q79" s="69">
        <f t="shared" si="3"/>
        <v>0</v>
      </c>
      <c r="R79" s="69">
        <f t="shared" si="3"/>
        <v>0</v>
      </c>
      <c r="S79" s="69">
        <f t="shared" si="3"/>
        <v>0</v>
      </c>
      <c r="T79" s="69">
        <f t="shared" si="3"/>
        <v>0</v>
      </c>
      <c r="U79" s="69">
        <f t="shared" si="3"/>
        <v>0</v>
      </c>
      <c r="V79" s="69">
        <f t="shared" si="3"/>
        <v>0</v>
      </c>
      <c r="W79" s="69">
        <f t="shared" si="3"/>
        <v>0</v>
      </c>
      <c r="X79" s="69">
        <f t="shared" si="3"/>
        <v>0</v>
      </c>
      <c r="Y79" s="55">
        <f>SUM(Y64:Y78)</f>
        <v>0</v>
      </c>
      <c r="Z79" s="55">
        <f t="shared" ref="Z79:AN79" si="4">SUM(Z64:Z78)</f>
        <v>180</v>
      </c>
      <c r="AA79" s="55">
        <f t="shared" si="4"/>
        <v>0</v>
      </c>
      <c r="AB79" s="55">
        <f t="shared" si="4"/>
        <v>0</v>
      </c>
      <c r="AC79" s="51">
        <f>SUM(AC64:AC78)</f>
        <v>7250</v>
      </c>
      <c r="AD79" s="51">
        <f>SUM(AD64:AD78)</f>
        <v>150</v>
      </c>
      <c r="AE79" s="51">
        <f>SUM(AE64:AE78)</f>
        <v>0</v>
      </c>
      <c r="AF79" s="51">
        <f>SUM(AF64:AF78)</f>
        <v>8213</v>
      </c>
      <c r="AG79" s="52">
        <f t="shared" si="4"/>
        <v>0</v>
      </c>
      <c r="AH79" s="52">
        <f t="shared" si="4"/>
        <v>0</v>
      </c>
      <c r="AI79" s="52">
        <f t="shared" si="4"/>
        <v>0</v>
      </c>
      <c r="AJ79" s="52">
        <f t="shared" si="4"/>
        <v>0</v>
      </c>
      <c r="AK79" s="56">
        <f t="shared" si="4"/>
        <v>0</v>
      </c>
      <c r="AL79" s="56">
        <f t="shared" si="4"/>
        <v>41</v>
      </c>
      <c r="AM79" s="56">
        <f t="shared" si="4"/>
        <v>0</v>
      </c>
      <c r="AN79" s="56">
        <f t="shared" si="4"/>
        <v>0</v>
      </c>
      <c r="AO79" s="48"/>
    </row>
    <row r="80" spans="1:41" s="40" customFormat="1" x14ac:dyDescent="0.35">
      <c r="A80" s="41"/>
      <c r="B80" s="41"/>
      <c r="C80" s="41"/>
      <c r="D80" s="41"/>
      <c r="E80" s="41"/>
      <c r="F80" s="45" t="s">
        <v>60</v>
      </c>
      <c r="G80" s="68">
        <f>G79+I79+K79+M79+O79+Q79+S79+U79+W79</f>
        <v>1277</v>
      </c>
      <c r="H80" s="68">
        <f>H79+J79+L79+N79+P79+R79+T79+V79+X79</f>
        <v>0</v>
      </c>
      <c r="I80" s="68">
        <f>H80-G80</f>
        <v>-1277</v>
      </c>
      <c r="J80" s="68"/>
      <c r="K80" s="68"/>
      <c r="L80" s="68"/>
      <c r="M80" s="68"/>
      <c r="N80" s="68"/>
      <c r="O80" s="68"/>
      <c r="P80" s="68"/>
      <c r="Q80" s="68"/>
      <c r="R80" s="68"/>
      <c r="S80" s="68"/>
      <c r="T80" s="68"/>
      <c r="U80" s="68"/>
      <c r="V80" s="68"/>
      <c r="W80" s="68"/>
      <c r="X80" s="68"/>
      <c r="Y80" s="38">
        <f>Y79+AA79</f>
        <v>0</v>
      </c>
      <c r="Z80" s="38">
        <f>Z79+AB79</f>
        <v>180</v>
      </c>
      <c r="AA80" s="38">
        <f>Z80-Y80</f>
        <v>180</v>
      </c>
      <c r="AB80" s="38"/>
      <c r="AC80" s="34"/>
      <c r="AD80" s="34"/>
      <c r="AE80" s="34"/>
      <c r="AF80" s="34"/>
      <c r="AG80" s="36">
        <f>AG79+AI79</f>
        <v>0</v>
      </c>
      <c r="AH80" s="36">
        <f>AH79+AJ79</f>
        <v>0</v>
      </c>
      <c r="AI80" s="36">
        <f>AH80-AG80</f>
        <v>0</v>
      </c>
      <c r="AJ80" s="36"/>
      <c r="AK80" s="39">
        <f>AL79-AK79</f>
        <v>41</v>
      </c>
      <c r="AL80" s="39"/>
      <c r="AM80" s="39">
        <f>AN79-AM79</f>
        <v>0</v>
      </c>
      <c r="AN80" s="39"/>
      <c r="AO80" s="41" t="s">
        <v>61</v>
      </c>
    </row>
    <row r="81" spans="1:41" x14ac:dyDescent="0.35">
      <c r="A81" s="47"/>
      <c r="B81" s="47"/>
      <c r="C81" s="2"/>
      <c r="D81" s="2"/>
      <c r="E81" s="2"/>
      <c r="F81" s="43"/>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s="27" customFormat="1" x14ac:dyDescent="0.35">
      <c r="A82" s="57"/>
      <c r="B82" s="57"/>
      <c r="C82" s="4"/>
      <c r="D82" s="4" t="s">
        <v>396</v>
      </c>
      <c r="E82" s="4"/>
      <c r="F82" s="46" t="s">
        <v>66</v>
      </c>
      <c r="G82" s="4">
        <f>G80+G63+G46+G25</f>
        <v>24329</v>
      </c>
      <c r="H82" s="4">
        <f>H80+H63+H46+H25</f>
        <v>12547</v>
      </c>
      <c r="I82" s="4">
        <f>H82-G82</f>
        <v>-11782</v>
      </c>
      <c r="J82" s="4"/>
      <c r="K82" s="4"/>
      <c r="L82" s="4"/>
      <c r="M82" s="4"/>
      <c r="N82" s="4"/>
      <c r="O82" s="4"/>
      <c r="P82" s="4"/>
      <c r="Q82" s="4"/>
      <c r="R82" s="4"/>
      <c r="S82" s="4"/>
      <c r="T82" s="4"/>
      <c r="U82" s="4"/>
      <c r="V82" s="4"/>
      <c r="W82" s="4"/>
      <c r="X82" s="4"/>
      <c r="Y82" s="4">
        <f>Y80+Y63+Y46+Y25</f>
        <v>116</v>
      </c>
      <c r="Z82" s="4">
        <f>Z80+Z63+Z46+Z25</f>
        <v>28602</v>
      </c>
      <c r="AA82" s="4">
        <f>Z82-Y82</f>
        <v>28486</v>
      </c>
      <c r="AB82" s="4"/>
      <c r="AC82" s="4"/>
      <c r="AD82" s="4"/>
      <c r="AE82" s="4"/>
      <c r="AF82" s="4"/>
      <c r="AG82" s="4">
        <f>AG63+AG46+AG25+AG80</f>
        <v>321.39999999999998</v>
      </c>
      <c r="AH82" s="4">
        <f>AH80+AH63+AH46+AH25</f>
        <v>4574</v>
      </c>
      <c r="AI82" s="4">
        <f>AH82-AG82</f>
        <v>4252.6000000000004</v>
      </c>
      <c r="AJ82" s="4"/>
      <c r="AK82" s="4">
        <f>AK80+AK63+AK46+AK25</f>
        <v>385</v>
      </c>
      <c r="AL82" s="4"/>
      <c r="AM82" s="4">
        <f>AM80+AM63+AM46+AM25</f>
        <v>140</v>
      </c>
      <c r="AN82" s="4"/>
      <c r="AO82" s="41" t="s">
        <v>61</v>
      </c>
    </row>
  </sheetData>
  <autoFilter ref="A4:AO4" xr:uid="{DC786BDB-80AD-4DA5-A3DE-343A80126829}"/>
  <mergeCells count="30">
    <mergeCell ref="AK2:AN2"/>
    <mergeCell ref="A1:E1"/>
    <mergeCell ref="G2:X2"/>
    <mergeCell ref="Y2:AB2"/>
    <mergeCell ref="AC2:AF2"/>
    <mergeCell ref="AG2:AJ2"/>
    <mergeCell ref="Q3:R3"/>
    <mergeCell ref="A3:A4"/>
    <mergeCell ref="B3:B4"/>
    <mergeCell ref="C3:C4"/>
    <mergeCell ref="D3:D4"/>
    <mergeCell ref="E3:E4"/>
    <mergeCell ref="F3:F4"/>
    <mergeCell ref="G3:H3"/>
    <mergeCell ref="I3:J3"/>
    <mergeCell ref="K3:L3"/>
    <mergeCell ref="M3:N3"/>
    <mergeCell ref="O3:P3"/>
    <mergeCell ref="AO3:AO4"/>
    <mergeCell ref="S3:T3"/>
    <mergeCell ref="U3:V3"/>
    <mergeCell ref="W3:X3"/>
    <mergeCell ref="Y3:Z3"/>
    <mergeCell ref="AA3:AB3"/>
    <mergeCell ref="AC3:AD3"/>
    <mergeCell ref="AE3:AF3"/>
    <mergeCell ref="AG3:AH3"/>
    <mergeCell ref="AI3:AJ3"/>
    <mergeCell ref="AK3:AL3"/>
    <mergeCell ref="AM3:AN3"/>
  </mergeCells>
  <conditionalFormatting sqref="A36 E36 G36:XFD36">
    <cfRule type="cellIs" dxfId="150" priority="58" operator="equal">
      <formula>"Withdrawn"</formula>
    </cfRule>
    <cfRule type="cellIs" dxfId="149" priority="59" operator="equal">
      <formula>"NYD"</formula>
    </cfRule>
    <cfRule type="cellIs" dxfId="148" priority="60" operator="equal">
      <formula>"Refused"</formula>
    </cfRule>
    <cfRule type="cellIs" dxfId="147" priority="61" operator="equal">
      <formula>"Permitted"</formula>
    </cfRule>
  </conditionalFormatting>
  <conditionalFormatting sqref="B11">
    <cfRule type="cellIs" dxfId="146" priority="426" operator="equal">
      <formula>"Withdrawn"</formula>
    </cfRule>
    <cfRule type="cellIs" dxfId="145" priority="427" operator="equal">
      <formula>"Refused"</formula>
    </cfRule>
    <cfRule type="cellIs" dxfId="144" priority="428" operator="equal">
      <formula>"Permitted"</formula>
    </cfRule>
    <cfRule type="cellIs" dxfId="143" priority="429" operator="equal">
      <formula>"NYD"</formula>
    </cfRule>
  </conditionalFormatting>
  <conditionalFormatting sqref="B15:B17">
    <cfRule type="cellIs" dxfId="142" priority="364" operator="equal">
      <formula>"Withdrawn"</formula>
    </cfRule>
  </conditionalFormatting>
  <conditionalFormatting sqref="B15:B23">
    <cfRule type="cellIs" dxfId="141" priority="277" operator="equal">
      <formula>"NYD"</formula>
    </cfRule>
    <cfRule type="cellIs" dxfId="140" priority="278" operator="equal">
      <formula>"Refused"</formula>
    </cfRule>
    <cfRule type="cellIs" dxfId="139" priority="279" operator="equal">
      <formula>"Permitted"</formula>
    </cfRule>
  </conditionalFormatting>
  <conditionalFormatting sqref="B18:B20">
    <cfRule type="cellIs" dxfId="138" priority="314" operator="equal">
      <formula>"Appeal"</formula>
    </cfRule>
    <cfRule type="cellIs" dxfId="137" priority="315" operator="equal">
      <formula>"Withdrawn"</formula>
    </cfRule>
  </conditionalFormatting>
  <conditionalFormatting sqref="B20">
    <cfRule type="cellIs" dxfId="136" priority="319" operator="equal">
      <formula>"Appeal"</formula>
    </cfRule>
  </conditionalFormatting>
  <conditionalFormatting sqref="B21:B23">
    <cfRule type="cellIs" dxfId="135" priority="276" operator="equal">
      <formula>"Withdrawn"</formula>
    </cfRule>
  </conditionalFormatting>
  <conditionalFormatting sqref="B26:B33">
    <cfRule type="cellIs" dxfId="134" priority="157" operator="equal">
      <formula>"Appeal"</formula>
    </cfRule>
    <cfRule type="cellIs" dxfId="133" priority="158" operator="equal">
      <formula>"Withdrawn"</formula>
    </cfRule>
  </conditionalFormatting>
  <conditionalFormatting sqref="B26:B35">
    <cfRule type="cellIs" dxfId="132" priority="127" operator="equal">
      <formula>"NYD"</formula>
    </cfRule>
    <cfRule type="cellIs" dxfId="131" priority="128" operator="equal">
      <formula>"Refused"</formula>
    </cfRule>
    <cfRule type="cellIs" dxfId="130" priority="129" operator="equal">
      <formula>"Permitted"</formula>
    </cfRule>
  </conditionalFormatting>
  <conditionalFormatting sqref="B34:B35">
    <cfRule type="cellIs" dxfId="129" priority="126" operator="equal">
      <formula>"Withdrawn"</formula>
    </cfRule>
  </conditionalFormatting>
  <conditionalFormatting sqref="B39">
    <cfRule type="cellIs" dxfId="128" priority="36" operator="equal">
      <formula>"Appeal"</formula>
    </cfRule>
    <cfRule type="cellIs" dxfId="127" priority="37" operator="equal">
      <formula>"Dismissed"</formula>
    </cfRule>
    <cfRule type="cellIs" dxfId="126" priority="38" operator="equal">
      <formula>"Allowed"</formula>
    </cfRule>
    <cfRule type="cellIs" dxfId="125" priority="39" operator="equal">
      <formula>"Dismissed"</formula>
    </cfRule>
    <cfRule type="cellIs" dxfId="124" priority="40" operator="equal">
      <formula>"Awaiting Decision"</formula>
    </cfRule>
    <cfRule type="cellIs" dxfId="123" priority="41" operator="equal">
      <formula>"Appeal"</formula>
    </cfRule>
    <cfRule type="cellIs" dxfId="122" priority="42" operator="equal">
      <formula>"Withdrawn"</formula>
    </cfRule>
    <cfRule type="cellIs" dxfId="121" priority="43" operator="equal">
      <formula>"Refused"</formula>
    </cfRule>
    <cfRule type="cellIs" dxfId="120" priority="44" operator="equal">
      <formula>"Permitted"</formula>
    </cfRule>
    <cfRule type="cellIs" dxfId="119" priority="45" operator="equal">
      <formula>"NYD"</formula>
    </cfRule>
  </conditionalFormatting>
  <conditionalFormatting sqref="B11:D11">
    <cfRule type="cellIs" dxfId="118" priority="415" operator="equal">
      <formula>"Appeal"</formula>
    </cfRule>
  </conditionalFormatting>
  <conditionalFormatting sqref="C11:C21">
    <cfRule type="cellIs" dxfId="117" priority="309" operator="equal">
      <formula>"Withdrawn"</formula>
    </cfRule>
    <cfRule type="cellIs" dxfId="116" priority="310" operator="equal">
      <formula>"Refused"</formula>
    </cfRule>
    <cfRule type="cellIs" dxfId="115" priority="311" operator="equal">
      <formula>"Permitted"</formula>
    </cfRule>
    <cfRule type="cellIs" dxfId="114" priority="312" operator="equal">
      <formula>"NYD"</formula>
    </cfRule>
  </conditionalFormatting>
  <conditionalFormatting sqref="C12:C21">
    <cfRule type="cellIs" dxfId="113" priority="308" operator="equal">
      <formula>"Appeal"</formula>
    </cfRule>
  </conditionalFormatting>
  <conditionalFormatting sqref="C20:C21">
    <cfRule type="cellIs" dxfId="112" priority="313" operator="equal">
      <formula>"Appeal"</formula>
    </cfRule>
  </conditionalFormatting>
  <conditionalFormatting sqref="C26">
    <cfRule type="cellIs" dxfId="111" priority="262" operator="equal">
      <formula>"Appeal"</formula>
    </cfRule>
    <cfRule type="cellIs" dxfId="110" priority="263" operator="equal">
      <formula>"Withdrawn"</formula>
    </cfRule>
    <cfRule type="cellIs" dxfId="109" priority="264" operator="equal">
      <formula>"Refused"</formula>
    </cfRule>
    <cfRule type="cellIs" dxfId="108" priority="265" operator="equal">
      <formula>"Permitted"</formula>
    </cfRule>
    <cfRule type="cellIs" dxfId="107" priority="266" operator="equal">
      <formula>"NYD"</formula>
    </cfRule>
  </conditionalFormatting>
  <conditionalFormatting sqref="C30:C33">
    <cfRule type="cellIs" dxfId="106" priority="152" operator="equal">
      <formula>"Appeal"</formula>
    </cfRule>
    <cfRule type="cellIs" dxfId="105" priority="153" operator="equal">
      <formula>"Withdrawn"</formula>
    </cfRule>
    <cfRule type="cellIs" dxfId="104" priority="154" operator="equal">
      <formula>"Refused"</formula>
    </cfRule>
    <cfRule type="cellIs" dxfId="103" priority="155" operator="equal">
      <formula>"Permitted"</formula>
    </cfRule>
    <cfRule type="cellIs" dxfId="102" priority="156" operator="equal">
      <formula>"NYD"</formula>
    </cfRule>
  </conditionalFormatting>
  <conditionalFormatting sqref="C35:C44">
    <cfRule type="cellIs" dxfId="101" priority="5" operator="equal">
      <formula>"Withdrawn"</formula>
    </cfRule>
    <cfRule type="cellIs" dxfId="100" priority="6" operator="equal">
      <formula>"NYD"</formula>
    </cfRule>
    <cfRule type="cellIs" dxfId="99" priority="7" operator="equal">
      <formula>"Refused"</formula>
    </cfRule>
    <cfRule type="cellIs" dxfId="98" priority="8" operator="equal">
      <formula>"Permitted"</formula>
    </cfRule>
  </conditionalFormatting>
  <conditionalFormatting sqref="C12:D12">
    <cfRule type="cellIs" dxfId="97" priority="396" operator="equal">
      <formula>"Dismissed"</formula>
    </cfRule>
    <cfRule type="cellIs" dxfId="96" priority="397" operator="equal">
      <formula>"Allowed"</formula>
    </cfRule>
    <cfRule type="cellIs" dxfId="95" priority="398" operator="equal">
      <formula>"Dismissed"</formula>
    </cfRule>
    <cfRule type="cellIs" dxfId="94" priority="399" operator="equal">
      <formula>"Awaiting Decision"</formula>
    </cfRule>
    <cfRule type="cellIs" dxfId="93" priority="400" operator="equal">
      <formula>"Appeal"</formula>
    </cfRule>
  </conditionalFormatting>
  <conditionalFormatting sqref="D11:D14">
    <cfRule type="cellIs" dxfId="92" priority="381" operator="equal">
      <formula>"Withdrawn"</formula>
    </cfRule>
  </conditionalFormatting>
  <conditionalFormatting sqref="D11:D15">
    <cfRule type="cellIs" dxfId="91" priority="373" operator="equal">
      <formula>"NYD"</formula>
    </cfRule>
    <cfRule type="cellIs" dxfId="90" priority="374" operator="equal">
      <formula>"Refused"</formula>
    </cfRule>
    <cfRule type="cellIs" dxfId="89" priority="375" operator="equal">
      <formula>"Permitted"</formula>
    </cfRule>
  </conditionalFormatting>
  <conditionalFormatting sqref="D12:D14">
    <cfRule type="cellIs" dxfId="88" priority="380" operator="equal">
      <formula>"Appeal"</formula>
    </cfRule>
  </conditionalFormatting>
  <conditionalFormatting sqref="D15">
    <cfRule type="cellIs" dxfId="87" priority="372" operator="equal">
      <formula>"Withdrawn"</formula>
    </cfRule>
  </conditionalFormatting>
  <conditionalFormatting sqref="D17">
    <cfRule type="cellIs" dxfId="86" priority="360" operator="equal">
      <formula>"Withdrawn"</formula>
    </cfRule>
  </conditionalFormatting>
  <conditionalFormatting sqref="D17:D23">
    <cfRule type="cellIs" dxfId="85" priority="273" operator="equal">
      <formula>"NYD"</formula>
    </cfRule>
    <cfRule type="cellIs" dxfId="84" priority="274" operator="equal">
      <formula>"Refused"</formula>
    </cfRule>
    <cfRule type="cellIs" dxfId="83" priority="275" operator="equal">
      <formula>"Permitted"</formula>
    </cfRule>
  </conditionalFormatting>
  <conditionalFormatting sqref="D18:D20">
    <cfRule type="cellIs" dxfId="82" priority="302" operator="equal">
      <formula>"Appeal"</formula>
    </cfRule>
    <cfRule type="cellIs" dxfId="81" priority="303" operator="equal">
      <formula>"Withdrawn"</formula>
    </cfRule>
  </conditionalFormatting>
  <conditionalFormatting sqref="D20">
    <cfRule type="cellIs" dxfId="80" priority="307" operator="equal">
      <formula>"Appeal"</formula>
    </cfRule>
  </conditionalFormatting>
  <conditionalFormatting sqref="D21:D23">
    <cfRule type="cellIs" dxfId="79" priority="272" operator="equal">
      <formula>"Withdrawn"</formula>
    </cfRule>
  </conditionalFormatting>
  <conditionalFormatting sqref="D26:D33">
    <cfRule type="cellIs" dxfId="78" priority="147" operator="equal">
      <formula>"Appeal"</formula>
    </cfRule>
    <cfRule type="cellIs" dxfId="77" priority="148" operator="equal">
      <formula>"Withdrawn"</formula>
    </cfRule>
  </conditionalFormatting>
  <conditionalFormatting sqref="D26:D40">
    <cfRule type="cellIs" dxfId="76" priority="14" operator="equal">
      <formula>"NYD"</formula>
    </cfRule>
    <cfRule type="cellIs" dxfId="75" priority="15" operator="equal">
      <formula>"Refused"</formula>
    </cfRule>
    <cfRule type="cellIs" dxfId="74" priority="16" operator="equal">
      <formula>"Permitted"</formula>
    </cfRule>
  </conditionalFormatting>
  <conditionalFormatting sqref="D34:D38">
    <cfRule type="cellIs" dxfId="73" priority="50" operator="equal">
      <formula>"Withdrawn"</formula>
    </cfRule>
  </conditionalFormatting>
  <conditionalFormatting sqref="D39">
    <cfRule type="cellIs" dxfId="72" priority="26" operator="equal">
      <formula>"Appeal"</formula>
    </cfRule>
    <cfRule type="cellIs" dxfId="71" priority="27" operator="equal">
      <formula>"Dismissed"</formula>
    </cfRule>
    <cfRule type="cellIs" dxfId="70" priority="28" operator="equal">
      <formula>"Allowed"</formula>
    </cfRule>
    <cfRule type="cellIs" dxfId="69" priority="29" operator="equal">
      <formula>"Dismissed"</formula>
    </cfRule>
    <cfRule type="cellIs" dxfId="68" priority="30" operator="equal">
      <formula>"Awaiting Decision"</formula>
    </cfRule>
    <cfRule type="cellIs" dxfId="67" priority="31" operator="equal">
      <formula>"Appeal"</formula>
    </cfRule>
    <cfRule type="cellIs" dxfId="66" priority="32" operator="equal">
      <formula>"Withdrawn"</formula>
    </cfRule>
  </conditionalFormatting>
  <conditionalFormatting sqref="D40">
    <cfRule type="cellIs" dxfId="65" priority="13" operator="equal">
      <formula>"Withdrawn"</formula>
    </cfRule>
  </conditionalFormatting>
  <conditionalFormatting sqref="D43:D44">
    <cfRule type="cellIs" dxfId="64" priority="66" operator="equal">
      <formula>"Withdrawn"</formula>
    </cfRule>
    <cfRule type="cellIs" dxfId="63" priority="67" operator="equal">
      <formula>"NYD"</formula>
    </cfRule>
    <cfRule type="cellIs" dxfId="62" priority="68" operator="equal">
      <formula>"Refused"</formula>
    </cfRule>
    <cfRule type="cellIs" dxfId="61" priority="69" operator="equal">
      <formula>"Permitted"</formula>
    </cfRule>
  </conditionalFormatting>
  <conditionalFormatting sqref="E26">
    <cfRule type="cellIs" dxfId="60" priority="252" operator="equal">
      <formula>"Appeal"</formula>
    </cfRule>
    <cfRule type="cellIs" dxfId="59" priority="253" operator="equal">
      <formula>"Withdrawn"</formula>
    </cfRule>
    <cfRule type="cellIs" dxfId="58" priority="254" operator="equal">
      <formula>"Refused"</formula>
    </cfRule>
    <cfRule type="cellIs" dxfId="57" priority="255" operator="equal">
      <formula>"Permitted"</formula>
    </cfRule>
    <cfRule type="cellIs" dxfId="56" priority="256" operator="equal">
      <formula>"NYD"</formula>
    </cfRule>
  </conditionalFormatting>
  <conditionalFormatting sqref="E59">
    <cfRule type="cellIs" dxfId="55" priority="1" operator="equal">
      <formula>"Withdrawn"</formula>
    </cfRule>
    <cfRule type="cellIs" dxfId="54" priority="2" operator="equal">
      <formula>"NYD"</formula>
    </cfRule>
    <cfRule type="cellIs" dxfId="53" priority="3" operator="equal">
      <formula>"Refused"</formula>
    </cfRule>
    <cfRule type="cellIs" dxfId="52" priority="4" operator="equal">
      <formula>"Permitted"</formula>
    </cfRule>
  </conditionalFormatting>
  <conditionalFormatting sqref="F18:F21">
    <cfRule type="cellIs" dxfId="51" priority="296" operator="equal">
      <formula>"Appeal"</formula>
    </cfRule>
    <cfRule type="cellIs" dxfId="50" priority="297" operator="equal">
      <formula>"Withdrawn"</formula>
    </cfRule>
    <cfRule type="cellIs" dxfId="49" priority="298" operator="equal">
      <formula>"Refused"</formula>
    </cfRule>
    <cfRule type="cellIs" dxfId="48" priority="299" operator="equal">
      <formula>"Permitted"</formula>
    </cfRule>
    <cfRule type="cellIs" dxfId="47" priority="300" operator="equal">
      <formula>"NYD"</formula>
    </cfRule>
  </conditionalFormatting>
  <conditionalFormatting sqref="F20:F21">
    <cfRule type="cellIs" dxfId="46" priority="301" operator="equal">
      <formula>"Appeal"</formula>
    </cfRule>
  </conditionalFormatting>
  <conditionalFormatting sqref="F32:F33">
    <cfRule type="cellIs" dxfId="45" priority="142" operator="equal">
      <formula>"Appeal"</formula>
    </cfRule>
    <cfRule type="cellIs" dxfId="44" priority="143" operator="equal">
      <formula>"Withdrawn"</formula>
    </cfRule>
  </conditionalFormatting>
  <conditionalFormatting sqref="F32:F34">
    <cfRule type="cellIs" dxfId="43" priority="131" operator="equal">
      <formula>"NYD"</formula>
    </cfRule>
    <cfRule type="cellIs" dxfId="42" priority="132" operator="equal">
      <formula>"Refused"</formula>
    </cfRule>
    <cfRule type="cellIs" dxfId="41" priority="133" operator="equal">
      <formula>"Permitted"</formula>
    </cfRule>
  </conditionalFormatting>
  <conditionalFormatting sqref="F34">
    <cfRule type="cellIs" dxfId="40" priority="130" operator="equal">
      <formula>"Withdrawn"</formula>
    </cfRule>
  </conditionalFormatting>
  <conditionalFormatting sqref="F36:F38">
    <cfRule type="cellIs" dxfId="39" priority="46" operator="equal">
      <formula>"Withdrawn"</formula>
    </cfRule>
  </conditionalFormatting>
  <conditionalFormatting sqref="F36:F44">
    <cfRule type="cellIs" dxfId="38" priority="10" operator="equal">
      <formula>"NYD"</formula>
    </cfRule>
    <cfRule type="cellIs" dxfId="37" priority="11" operator="equal">
      <formula>"Refused"</formula>
    </cfRule>
    <cfRule type="cellIs" dxfId="36" priority="12" operator="equal">
      <formula>"Permitted"</formula>
    </cfRule>
  </conditionalFormatting>
  <conditionalFormatting sqref="F39">
    <cfRule type="cellIs" dxfId="35" priority="21" operator="equal">
      <formula>"Appeal"</formula>
    </cfRule>
    <cfRule type="cellIs" dxfId="34" priority="22" operator="equal">
      <formula>"Withdrawn"</formula>
    </cfRule>
  </conditionalFormatting>
  <conditionalFormatting sqref="F40:F44">
    <cfRule type="cellIs" dxfId="33" priority="9" operator="equal">
      <formula>"Withdrawn"</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CDEE3-F75C-491A-A37E-E38A0A6251D5}">
  <dimension ref="A1:BI71"/>
  <sheetViews>
    <sheetView zoomScale="90" zoomScaleNormal="90" workbookViewId="0">
      <pane ySplit="4" topLeftCell="A12" activePane="bottomLeft" state="frozen"/>
      <selection pane="bottomLeft" activeCell="F31" sqref="F31"/>
    </sheetView>
  </sheetViews>
  <sheetFormatPr defaultRowHeight="14.5" x14ac:dyDescent="0.35"/>
  <cols>
    <col min="1" max="1" width="9.453125" bestFit="1" customWidth="1"/>
    <col min="2" max="2" width="18.7265625" bestFit="1" customWidth="1"/>
    <col min="3" max="3" width="16.453125" bestFit="1" customWidth="1"/>
    <col min="4" max="4" width="37.453125" bestFit="1" customWidth="1"/>
    <col min="5" max="5" width="19.54296875" bestFit="1" customWidth="1"/>
    <col min="6" max="6" width="52" style="42" customWidth="1"/>
    <col min="7" max="7" width="6.1796875" bestFit="1" customWidth="1"/>
    <col min="8" max="24" width="6.1796875" customWidth="1"/>
    <col min="25" max="25" width="5.81640625" customWidth="1"/>
    <col min="26" max="26" width="5.81640625" bestFit="1" customWidth="1"/>
    <col min="27" max="27" width="6" customWidth="1"/>
    <col min="28" max="28" width="5.81640625" bestFit="1" customWidth="1"/>
    <col min="29" max="29" width="8.1796875" bestFit="1" customWidth="1"/>
    <col min="30" max="30" width="6.1796875" bestFit="1" customWidth="1"/>
    <col min="31" max="31" width="6.453125" customWidth="1"/>
    <col min="32" max="32" width="6.1796875" bestFit="1" customWidth="1"/>
    <col min="33" max="36" width="5.81640625" bestFit="1" customWidth="1"/>
    <col min="37" max="37" width="6.26953125" customWidth="1"/>
    <col min="38" max="38" width="5.81640625" bestFit="1" customWidth="1"/>
    <col min="39" max="40" width="6.453125" bestFit="1" customWidth="1"/>
    <col min="41" max="41" width="7.81640625" bestFit="1" customWidth="1"/>
    <col min="42" max="42" width="7.453125" bestFit="1" customWidth="1"/>
    <col min="43" max="43" width="9" bestFit="1" customWidth="1"/>
    <col min="44" max="44" width="5.81640625" bestFit="1" customWidth="1"/>
    <col min="45" max="45" width="6" customWidth="1"/>
    <col min="46" max="46" width="5.81640625" bestFit="1" customWidth="1"/>
    <col min="47" max="47" width="6.1796875" bestFit="1" customWidth="1"/>
    <col min="48" max="48" width="7.453125" bestFit="1" customWidth="1"/>
    <col min="49" max="49" width="6.26953125" bestFit="1" customWidth="1"/>
    <col min="50" max="50" width="5.81640625" bestFit="1" customWidth="1"/>
    <col min="51" max="51" width="6.26953125" customWidth="1"/>
    <col min="52" max="52" width="5.81640625" bestFit="1" customWidth="1"/>
    <col min="53" max="53" width="5.81640625" customWidth="1"/>
    <col min="54" max="54" width="5.81640625" bestFit="1" customWidth="1"/>
    <col min="55" max="55" width="5.7265625" customWidth="1"/>
    <col min="56" max="56" width="5.81640625" bestFit="1" customWidth="1"/>
    <col min="57" max="57" width="5.81640625" customWidth="1"/>
    <col min="58" max="58" width="7.453125" bestFit="1" customWidth="1"/>
    <col min="59" max="59" width="6.1796875" bestFit="1" customWidth="1"/>
    <col min="60" max="60" width="5.81640625" bestFit="1" customWidth="1"/>
    <col min="61" max="61" width="64.453125" bestFit="1" customWidth="1"/>
  </cols>
  <sheetData>
    <row r="1" spans="1:61" ht="18.5" x14ac:dyDescent="0.45">
      <c r="A1" s="184" t="s">
        <v>397</v>
      </c>
      <c r="B1" s="184"/>
      <c r="C1" s="184"/>
      <c r="D1" s="184"/>
      <c r="E1" s="184"/>
    </row>
    <row r="2" spans="1:61" x14ac:dyDescent="0.35">
      <c r="G2" s="185" t="s">
        <v>1</v>
      </c>
      <c r="H2" s="185"/>
      <c r="I2" s="185"/>
      <c r="J2" s="185"/>
      <c r="K2" s="185"/>
      <c r="L2" s="185"/>
      <c r="M2" s="185"/>
      <c r="N2" s="185"/>
      <c r="O2" s="185"/>
      <c r="P2" s="185"/>
      <c r="Q2" s="185"/>
      <c r="R2" s="185"/>
      <c r="S2" s="185"/>
      <c r="T2" s="185"/>
      <c r="U2" s="185"/>
      <c r="V2" s="185"/>
      <c r="W2" s="185"/>
      <c r="X2" s="185"/>
      <c r="Y2" s="186" t="s">
        <v>2</v>
      </c>
      <c r="Z2" s="186"/>
      <c r="AA2" s="186"/>
      <c r="AB2" s="186"/>
      <c r="AC2" s="189" t="s">
        <v>4</v>
      </c>
      <c r="AD2" s="190"/>
      <c r="AE2" s="190"/>
      <c r="AF2" s="191"/>
      <c r="AG2" s="192" t="s">
        <v>5</v>
      </c>
      <c r="AH2" s="193"/>
      <c r="AI2" s="193"/>
      <c r="AJ2" s="194"/>
      <c r="AK2" s="187" t="s">
        <v>3</v>
      </c>
      <c r="AL2" s="188"/>
      <c r="AM2" s="188"/>
      <c r="AN2" s="188"/>
      <c r="AO2" s="188"/>
      <c r="AP2" s="188"/>
      <c r="AQ2" s="188"/>
      <c r="AR2" s="188"/>
      <c r="AS2" s="188"/>
      <c r="AT2" s="199"/>
      <c r="AU2" s="195" t="s">
        <v>398</v>
      </c>
      <c r="AV2" s="196"/>
      <c r="AW2" s="196"/>
      <c r="AX2" s="196"/>
      <c r="AY2" s="196"/>
      <c r="AZ2" s="196"/>
      <c r="BA2" s="196"/>
      <c r="BB2" s="196"/>
      <c r="BC2" s="196"/>
      <c r="BD2" s="197"/>
      <c r="BE2" s="198" t="s">
        <v>399</v>
      </c>
      <c r="BF2" s="198"/>
      <c r="BG2" s="198"/>
      <c r="BH2" s="198"/>
    </row>
    <row r="3" spans="1:61" ht="18.649999999999999" customHeight="1" x14ac:dyDescent="0.45">
      <c r="A3" s="182" t="s">
        <v>6</v>
      </c>
      <c r="B3" s="182" t="s">
        <v>7</v>
      </c>
      <c r="C3" s="182" t="s">
        <v>8</v>
      </c>
      <c r="D3" s="182" t="s">
        <v>9</v>
      </c>
      <c r="E3" s="182" t="s">
        <v>10</v>
      </c>
      <c r="F3" s="183" t="s">
        <v>11</v>
      </c>
      <c r="G3" s="177" t="s">
        <v>12</v>
      </c>
      <c r="H3" s="178"/>
      <c r="I3" s="177" t="s">
        <v>13</v>
      </c>
      <c r="J3" s="178"/>
      <c r="K3" s="177" t="s">
        <v>14</v>
      </c>
      <c r="L3" s="178"/>
      <c r="M3" s="177" t="s">
        <v>15</v>
      </c>
      <c r="N3" s="178"/>
      <c r="O3" s="177" t="s">
        <v>16</v>
      </c>
      <c r="P3" s="178"/>
      <c r="Q3" s="177" t="s">
        <v>17</v>
      </c>
      <c r="R3" s="178"/>
      <c r="S3" s="177" t="s">
        <v>18</v>
      </c>
      <c r="T3" s="178"/>
      <c r="U3" s="177" t="s">
        <v>19</v>
      </c>
      <c r="V3" s="178"/>
      <c r="W3" s="177" t="s">
        <v>20</v>
      </c>
      <c r="X3" s="178"/>
      <c r="Y3" s="179" t="s">
        <v>21</v>
      </c>
      <c r="Z3" s="180"/>
      <c r="AA3" s="181" t="s">
        <v>22</v>
      </c>
      <c r="AB3" s="180"/>
      <c r="AC3" s="171" t="s">
        <v>25</v>
      </c>
      <c r="AD3" s="172"/>
      <c r="AE3" s="171" t="s">
        <v>26</v>
      </c>
      <c r="AF3" s="172"/>
      <c r="AG3" s="173" t="s">
        <v>27</v>
      </c>
      <c r="AH3" s="174"/>
      <c r="AI3" s="173" t="s">
        <v>28</v>
      </c>
      <c r="AJ3" s="174"/>
      <c r="AK3" s="169" t="s">
        <v>23</v>
      </c>
      <c r="AL3" s="170"/>
      <c r="AM3" s="169" t="s">
        <v>24</v>
      </c>
      <c r="AN3" s="170"/>
      <c r="AO3" s="169" t="s">
        <v>400</v>
      </c>
      <c r="AP3" s="170"/>
      <c r="AQ3" s="169" t="s">
        <v>401</v>
      </c>
      <c r="AR3" s="170"/>
      <c r="AS3" s="169" t="s">
        <v>402</v>
      </c>
      <c r="AT3" s="170"/>
      <c r="AU3" s="202" t="s">
        <v>403</v>
      </c>
      <c r="AV3" s="203"/>
      <c r="AW3" s="204" t="s">
        <v>404</v>
      </c>
      <c r="AX3" s="205"/>
      <c r="AY3" s="204" t="s">
        <v>405</v>
      </c>
      <c r="AZ3" s="205"/>
      <c r="BA3" s="204" t="s">
        <v>406</v>
      </c>
      <c r="BB3" s="205"/>
      <c r="BC3" s="204" t="s">
        <v>407</v>
      </c>
      <c r="BD3" s="205"/>
      <c r="BE3" s="200" t="s">
        <v>408</v>
      </c>
      <c r="BF3" s="201"/>
      <c r="BG3" s="200" t="s">
        <v>409</v>
      </c>
      <c r="BH3" s="201"/>
      <c r="BI3" s="175" t="s">
        <v>29</v>
      </c>
    </row>
    <row r="4" spans="1:61" s="1" customFormat="1" ht="37" customHeight="1" x14ac:dyDescent="0.45">
      <c r="A4" s="182"/>
      <c r="B4" s="182"/>
      <c r="C4" s="182"/>
      <c r="D4" s="182"/>
      <c r="E4" s="182"/>
      <c r="F4" s="183"/>
      <c r="G4" s="66" t="s">
        <v>30</v>
      </c>
      <c r="H4" s="66" t="s">
        <v>31</v>
      </c>
      <c r="I4" s="66" t="s">
        <v>30</v>
      </c>
      <c r="J4" s="66" t="s">
        <v>31</v>
      </c>
      <c r="K4" s="66" t="s">
        <v>30</v>
      </c>
      <c r="L4" s="66" t="s">
        <v>31</v>
      </c>
      <c r="M4" s="66" t="s">
        <v>32</v>
      </c>
      <c r="N4" s="66" t="s">
        <v>31</v>
      </c>
      <c r="O4" s="66" t="s">
        <v>30</v>
      </c>
      <c r="P4" s="66" t="s">
        <v>31</v>
      </c>
      <c r="Q4" s="66" t="s">
        <v>30</v>
      </c>
      <c r="R4" s="66" t="s">
        <v>31</v>
      </c>
      <c r="S4" s="66" t="s">
        <v>30</v>
      </c>
      <c r="T4" s="66" t="s">
        <v>31</v>
      </c>
      <c r="U4" s="66" t="s">
        <v>30</v>
      </c>
      <c r="V4" s="66" t="s">
        <v>31</v>
      </c>
      <c r="W4" s="66" t="s">
        <v>30</v>
      </c>
      <c r="X4" s="66" t="s">
        <v>31</v>
      </c>
      <c r="Y4" s="23" t="s">
        <v>30</v>
      </c>
      <c r="Z4" s="23" t="s">
        <v>31</v>
      </c>
      <c r="AA4" s="23" t="s">
        <v>32</v>
      </c>
      <c r="AB4" s="23" t="s">
        <v>31</v>
      </c>
      <c r="AC4" s="17" t="s">
        <v>30</v>
      </c>
      <c r="AD4" s="17" t="s">
        <v>31</v>
      </c>
      <c r="AE4" s="17" t="s">
        <v>30</v>
      </c>
      <c r="AF4" s="17" t="s">
        <v>31</v>
      </c>
      <c r="AG4" s="26" t="s">
        <v>30</v>
      </c>
      <c r="AH4" s="26" t="s">
        <v>31</v>
      </c>
      <c r="AI4" s="26" t="s">
        <v>30</v>
      </c>
      <c r="AJ4" s="26" t="s">
        <v>31</v>
      </c>
      <c r="AK4" s="11" t="s">
        <v>32</v>
      </c>
      <c r="AL4" s="11" t="s">
        <v>31</v>
      </c>
      <c r="AM4" s="11" t="s">
        <v>30</v>
      </c>
      <c r="AN4" s="11" t="s">
        <v>31</v>
      </c>
      <c r="AO4" s="11" t="s">
        <v>30</v>
      </c>
      <c r="AP4" s="11" t="s">
        <v>31</v>
      </c>
      <c r="AQ4" s="11" t="s">
        <v>32</v>
      </c>
      <c r="AR4" s="11" t="s">
        <v>31</v>
      </c>
      <c r="AS4" s="11" t="s">
        <v>30</v>
      </c>
      <c r="AT4" s="11" t="s">
        <v>31</v>
      </c>
      <c r="AU4" s="8" t="s">
        <v>30</v>
      </c>
      <c r="AV4" s="8" t="s">
        <v>31</v>
      </c>
      <c r="AW4" s="8" t="s">
        <v>30</v>
      </c>
      <c r="AX4" s="8" t="s">
        <v>31</v>
      </c>
      <c r="AY4" s="8" t="s">
        <v>30</v>
      </c>
      <c r="AZ4" s="8" t="s">
        <v>31</v>
      </c>
      <c r="BA4" s="8" t="s">
        <v>30</v>
      </c>
      <c r="BB4" s="8" t="s">
        <v>31</v>
      </c>
      <c r="BC4" s="8" t="s">
        <v>30</v>
      </c>
      <c r="BD4" s="8" t="s">
        <v>31</v>
      </c>
      <c r="BE4" s="20" t="s">
        <v>30</v>
      </c>
      <c r="BF4" s="20" t="s">
        <v>31</v>
      </c>
      <c r="BG4" s="20" t="s">
        <v>30</v>
      </c>
      <c r="BH4" s="20" t="s">
        <v>31</v>
      </c>
      <c r="BI4" s="176"/>
    </row>
    <row r="5" spans="1:61" x14ac:dyDescent="0.35">
      <c r="A5" s="2"/>
      <c r="B5" s="70"/>
      <c r="C5" s="70"/>
      <c r="D5" s="70"/>
      <c r="E5" s="70"/>
      <c r="F5" s="43"/>
      <c r="G5" s="67"/>
      <c r="H5" s="67"/>
      <c r="I5" s="67"/>
      <c r="J5" s="67"/>
      <c r="K5" s="67"/>
      <c r="L5" s="67"/>
      <c r="M5" s="67"/>
      <c r="N5" s="67"/>
      <c r="O5" s="67"/>
      <c r="P5" s="67"/>
      <c r="Q5" s="67"/>
      <c r="R5" s="67"/>
      <c r="S5" s="67"/>
      <c r="T5" s="67"/>
      <c r="U5" s="67"/>
      <c r="V5" s="67"/>
      <c r="W5" s="67"/>
      <c r="X5" s="67"/>
      <c r="Y5" s="22"/>
      <c r="Z5" s="22"/>
      <c r="AA5" s="22"/>
      <c r="AB5" s="22"/>
      <c r="AC5" s="16"/>
      <c r="AD5" s="16"/>
      <c r="AE5" s="16"/>
      <c r="AF5" s="16"/>
      <c r="AG5" s="25"/>
      <c r="AH5" s="25"/>
      <c r="AI5" s="25"/>
      <c r="AJ5" s="25"/>
      <c r="AK5" s="10"/>
      <c r="AL5" s="10"/>
      <c r="AM5" s="10"/>
      <c r="AN5" s="10"/>
      <c r="AO5" s="10"/>
      <c r="AP5" s="10"/>
      <c r="AQ5" s="10"/>
      <c r="AR5" s="10"/>
      <c r="AS5" s="10"/>
      <c r="AT5" s="10"/>
      <c r="AU5" s="7"/>
      <c r="AV5" s="7"/>
      <c r="AW5" s="7"/>
      <c r="AX5" s="7"/>
      <c r="AY5" s="7"/>
      <c r="AZ5" s="7"/>
      <c r="BA5" s="7"/>
      <c r="BB5" s="7"/>
      <c r="BC5" s="7"/>
      <c r="BD5" s="7"/>
      <c r="BE5" s="19"/>
      <c r="BF5" s="19"/>
      <c r="BG5" s="19"/>
      <c r="BH5" s="19"/>
      <c r="BI5" s="2"/>
    </row>
    <row r="6" spans="1:61" x14ac:dyDescent="0.35">
      <c r="B6" t="s">
        <v>410</v>
      </c>
      <c r="C6" t="s">
        <v>85</v>
      </c>
      <c r="D6" t="s">
        <v>411</v>
      </c>
      <c r="E6" s="32">
        <v>44720</v>
      </c>
      <c r="F6" s="42" t="s">
        <v>412</v>
      </c>
      <c r="G6">
        <v>0</v>
      </c>
      <c r="H6">
        <v>330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Y6">
        <v>0</v>
      </c>
      <c r="AZ6">
        <v>0</v>
      </c>
      <c r="BA6">
        <v>0</v>
      </c>
      <c r="BB6">
        <v>0</v>
      </c>
      <c r="BC6">
        <v>0</v>
      </c>
      <c r="BD6">
        <v>0</v>
      </c>
      <c r="BE6">
        <v>0</v>
      </c>
      <c r="BF6">
        <v>0</v>
      </c>
      <c r="BG6">
        <v>0</v>
      </c>
      <c r="BH6">
        <v>0</v>
      </c>
    </row>
    <row r="7" spans="1:61" x14ac:dyDescent="0.35">
      <c r="B7" t="s">
        <v>413</v>
      </c>
      <c r="C7" t="s">
        <v>414</v>
      </c>
      <c r="D7" t="s">
        <v>415</v>
      </c>
      <c r="E7" s="32">
        <v>44699</v>
      </c>
      <c r="F7" s="42" t="s">
        <v>416</v>
      </c>
      <c r="G7">
        <v>0</v>
      </c>
      <c r="H7">
        <v>0</v>
      </c>
      <c r="I7">
        <v>0</v>
      </c>
      <c r="J7">
        <v>0</v>
      </c>
      <c r="K7">
        <v>0</v>
      </c>
      <c r="L7">
        <v>0</v>
      </c>
      <c r="M7">
        <v>0</v>
      </c>
      <c r="N7">
        <v>0</v>
      </c>
      <c r="O7">
        <v>0</v>
      </c>
      <c r="P7">
        <v>0</v>
      </c>
      <c r="Q7">
        <v>0</v>
      </c>
      <c r="R7">
        <v>320</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v>0</v>
      </c>
      <c r="BE7">
        <v>0</v>
      </c>
      <c r="BF7">
        <v>0</v>
      </c>
      <c r="BG7">
        <v>0</v>
      </c>
      <c r="BH7">
        <v>0</v>
      </c>
    </row>
    <row r="8" spans="1:61" x14ac:dyDescent="0.35">
      <c r="B8" t="s">
        <v>417</v>
      </c>
      <c r="C8" t="s">
        <v>40</v>
      </c>
      <c r="D8" t="s">
        <v>418</v>
      </c>
      <c r="E8" s="32">
        <v>44665</v>
      </c>
      <c r="F8" s="42" t="s">
        <v>419</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28</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row>
    <row r="9" spans="1:61" x14ac:dyDescent="0.35">
      <c r="B9" t="s">
        <v>420</v>
      </c>
      <c r="C9" t="s">
        <v>334</v>
      </c>
      <c r="D9" t="s">
        <v>421</v>
      </c>
      <c r="E9" s="32">
        <v>44670</v>
      </c>
      <c r="F9" s="42" t="s">
        <v>422</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40875</v>
      </c>
      <c r="AN9">
        <v>31399</v>
      </c>
      <c r="AO9">
        <v>0</v>
      </c>
      <c r="AP9">
        <v>0</v>
      </c>
      <c r="AQ9">
        <v>0</v>
      </c>
      <c r="AR9">
        <v>0</v>
      </c>
      <c r="AS9">
        <v>0</v>
      </c>
      <c r="AT9">
        <v>0</v>
      </c>
      <c r="AU9">
        <v>0</v>
      </c>
      <c r="AV9">
        <v>0</v>
      </c>
      <c r="AW9">
        <v>0</v>
      </c>
      <c r="AX9">
        <v>0</v>
      </c>
      <c r="AY9">
        <v>0</v>
      </c>
      <c r="AZ9">
        <v>0</v>
      </c>
      <c r="BA9">
        <v>0</v>
      </c>
      <c r="BB9">
        <v>0</v>
      </c>
      <c r="BC9">
        <v>0</v>
      </c>
      <c r="BD9">
        <v>0</v>
      </c>
      <c r="BE9">
        <v>0</v>
      </c>
      <c r="BF9">
        <v>0</v>
      </c>
      <c r="BG9">
        <v>0</v>
      </c>
      <c r="BH9">
        <v>0</v>
      </c>
    </row>
    <row r="10" spans="1:61" x14ac:dyDescent="0.35">
      <c r="B10" t="s">
        <v>423</v>
      </c>
      <c r="C10" t="s">
        <v>184</v>
      </c>
      <c r="D10" t="s">
        <v>424</v>
      </c>
      <c r="E10" s="32">
        <v>44670</v>
      </c>
      <c r="F10" s="42" t="s">
        <v>425</v>
      </c>
      <c r="G10">
        <v>0</v>
      </c>
      <c r="H10">
        <v>0</v>
      </c>
      <c r="I10">
        <v>0</v>
      </c>
      <c r="J10">
        <v>0</v>
      </c>
      <c r="K10">
        <v>0</v>
      </c>
      <c r="L10">
        <v>0</v>
      </c>
      <c r="M10">
        <v>0</v>
      </c>
      <c r="N10">
        <v>0</v>
      </c>
      <c r="O10">
        <v>0</v>
      </c>
      <c r="P10">
        <v>0</v>
      </c>
      <c r="Q10">
        <v>0</v>
      </c>
      <c r="R10">
        <v>0</v>
      </c>
      <c r="S10">
        <v>132</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row>
    <row r="11" spans="1:61" x14ac:dyDescent="0.35">
      <c r="B11" t="s">
        <v>426</v>
      </c>
      <c r="C11" t="s">
        <v>317</v>
      </c>
      <c r="D11" t="s">
        <v>427</v>
      </c>
      <c r="E11" s="32">
        <v>44652</v>
      </c>
      <c r="F11" s="42" t="s">
        <v>419</v>
      </c>
      <c r="G11">
        <v>0</v>
      </c>
      <c r="H11">
        <v>0</v>
      </c>
      <c r="I11">
        <v>0</v>
      </c>
      <c r="J11">
        <v>0</v>
      </c>
      <c r="K11">
        <v>0</v>
      </c>
      <c r="L11">
        <v>0</v>
      </c>
      <c r="M11">
        <v>0</v>
      </c>
      <c r="N11">
        <v>0</v>
      </c>
      <c r="O11">
        <v>0</v>
      </c>
      <c r="P11">
        <v>0</v>
      </c>
      <c r="Q11">
        <v>0</v>
      </c>
      <c r="R11">
        <v>0</v>
      </c>
      <c r="S11">
        <v>0</v>
      </c>
      <c r="T11">
        <v>28</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row>
    <row r="12" spans="1:61" x14ac:dyDescent="0.35">
      <c r="B12" t="s">
        <v>428</v>
      </c>
      <c r="C12" t="s">
        <v>37</v>
      </c>
      <c r="D12" t="s">
        <v>429</v>
      </c>
      <c r="E12" s="32">
        <v>44672</v>
      </c>
      <c r="F12" s="42" t="s">
        <v>430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560</v>
      </c>
      <c r="AM12">
        <v>560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row>
    <row r="13" spans="1:61" x14ac:dyDescent="0.35">
      <c r="B13" t="s">
        <v>431</v>
      </c>
      <c r="C13" t="s">
        <v>296</v>
      </c>
      <c r="D13" t="s">
        <v>432</v>
      </c>
      <c r="E13" s="32">
        <v>44671</v>
      </c>
      <c r="F13" s="42" t="s">
        <v>433</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63</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row>
    <row r="14" spans="1:61" x14ac:dyDescent="0.35">
      <c r="B14" t="s">
        <v>434</v>
      </c>
      <c r="C14" t="s">
        <v>435</v>
      </c>
      <c r="D14" t="s">
        <v>436</v>
      </c>
      <c r="E14" s="32">
        <v>44677</v>
      </c>
      <c r="F14" s="42" t="s">
        <v>437</v>
      </c>
      <c r="G14">
        <v>0</v>
      </c>
      <c r="H14">
        <v>0</v>
      </c>
      <c r="I14">
        <v>0</v>
      </c>
      <c r="J14">
        <v>0</v>
      </c>
      <c r="K14">
        <v>0</v>
      </c>
      <c r="L14">
        <v>0</v>
      </c>
      <c r="M14">
        <v>0</v>
      </c>
      <c r="N14">
        <v>0</v>
      </c>
      <c r="O14">
        <v>0</v>
      </c>
      <c r="P14">
        <v>0</v>
      </c>
      <c r="Q14">
        <v>0</v>
      </c>
      <c r="R14">
        <v>159</v>
      </c>
      <c r="S14">
        <v>0</v>
      </c>
      <c r="T14">
        <v>0</v>
      </c>
      <c r="U14">
        <v>0</v>
      </c>
      <c r="V14">
        <v>0</v>
      </c>
      <c r="W14">
        <v>0</v>
      </c>
      <c r="X14">
        <v>0</v>
      </c>
      <c r="Y14">
        <v>159</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row>
    <row r="15" spans="1:61" x14ac:dyDescent="0.35">
      <c r="B15" t="s">
        <v>438</v>
      </c>
      <c r="C15" t="s">
        <v>37</v>
      </c>
      <c r="D15" t="s">
        <v>439</v>
      </c>
      <c r="E15" s="32">
        <v>44707</v>
      </c>
      <c r="F15" s="42" t="s">
        <v>440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row>
    <row r="16" spans="1:61" x14ac:dyDescent="0.35">
      <c r="B16" t="s">
        <v>441</v>
      </c>
      <c r="C16" t="s">
        <v>181</v>
      </c>
      <c r="D16" t="s">
        <v>442</v>
      </c>
      <c r="E16" s="32">
        <v>44659</v>
      </c>
      <c r="F16" t="s">
        <v>443</v>
      </c>
      <c r="G16">
        <v>0</v>
      </c>
      <c r="H16">
        <v>0</v>
      </c>
      <c r="I16">
        <v>0</v>
      </c>
      <c r="J16">
        <v>0</v>
      </c>
      <c r="K16">
        <v>0</v>
      </c>
      <c r="L16">
        <v>0</v>
      </c>
      <c r="M16">
        <v>0</v>
      </c>
      <c r="N16">
        <v>0</v>
      </c>
      <c r="O16">
        <v>0</v>
      </c>
      <c r="P16">
        <v>0</v>
      </c>
      <c r="Q16">
        <v>0</v>
      </c>
      <c r="R16">
        <v>0</v>
      </c>
      <c r="S16">
        <v>0</v>
      </c>
      <c r="T16">
        <v>293</v>
      </c>
      <c r="U16">
        <v>0</v>
      </c>
      <c r="V16">
        <v>0</v>
      </c>
      <c r="W16">
        <v>0</v>
      </c>
      <c r="X16">
        <v>0</v>
      </c>
      <c r="Y16">
        <v>0</v>
      </c>
      <c r="Z16">
        <v>0</v>
      </c>
      <c r="AA16">
        <v>0</v>
      </c>
      <c r="AB16">
        <v>0</v>
      </c>
      <c r="AC16">
        <v>0</v>
      </c>
      <c r="AD16">
        <v>0</v>
      </c>
      <c r="AE16">
        <v>0</v>
      </c>
      <c r="AF16">
        <v>0</v>
      </c>
      <c r="AG16">
        <v>0</v>
      </c>
      <c r="AH16">
        <v>0</v>
      </c>
      <c r="AI16">
        <v>0</v>
      </c>
      <c r="AJ16">
        <v>0</v>
      </c>
      <c r="AK16">
        <v>0</v>
      </c>
      <c r="AL16">
        <v>882</v>
      </c>
      <c r="AM16">
        <v>0</v>
      </c>
      <c r="AN16">
        <v>2711</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row>
    <row r="17" spans="1:61" x14ac:dyDescent="0.35">
      <c r="B17" t="s">
        <v>444</v>
      </c>
      <c r="C17" t="s">
        <v>178</v>
      </c>
      <c r="D17" t="s">
        <v>445</v>
      </c>
      <c r="E17" s="32">
        <v>44718</v>
      </c>
      <c r="F17" s="42" t="s">
        <v>419</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2183</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row>
    <row r="18" spans="1:61" x14ac:dyDescent="0.35">
      <c r="B18" t="s">
        <v>446</v>
      </c>
      <c r="C18" t="s">
        <v>37</v>
      </c>
      <c r="D18" t="s">
        <v>447</v>
      </c>
      <c r="E18" s="32">
        <v>44734</v>
      </c>
      <c r="F18" s="42" t="s">
        <v>448</v>
      </c>
      <c r="G18">
        <v>0</v>
      </c>
      <c r="H18">
        <v>0</v>
      </c>
      <c r="I18">
        <v>0</v>
      </c>
      <c r="J18">
        <v>0</v>
      </c>
      <c r="K18">
        <v>0</v>
      </c>
      <c r="L18">
        <v>0</v>
      </c>
      <c r="M18">
        <v>0</v>
      </c>
      <c r="N18">
        <v>0</v>
      </c>
      <c r="O18">
        <v>0</v>
      </c>
      <c r="P18">
        <v>0</v>
      </c>
      <c r="Q18">
        <v>0</v>
      </c>
      <c r="R18">
        <v>0</v>
      </c>
      <c r="S18">
        <v>0</v>
      </c>
      <c r="T18">
        <v>181</v>
      </c>
      <c r="U18">
        <v>0</v>
      </c>
      <c r="V18">
        <v>0</v>
      </c>
      <c r="W18">
        <v>0</v>
      </c>
      <c r="X18">
        <v>0</v>
      </c>
      <c r="Y18">
        <v>0</v>
      </c>
      <c r="Z18">
        <v>0</v>
      </c>
      <c r="AA18">
        <v>0</v>
      </c>
      <c r="AB18">
        <v>0</v>
      </c>
      <c r="AC18">
        <v>0</v>
      </c>
      <c r="AD18">
        <v>0</v>
      </c>
      <c r="AE18">
        <v>0</v>
      </c>
      <c r="AF18">
        <v>0</v>
      </c>
      <c r="AG18">
        <v>0</v>
      </c>
      <c r="AH18">
        <v>0</v>
      </c>
      <c r="AI18">
        <v>0</v>
      </c>
      <c r="AJ18">
        <v>0</v>
      </c>
      <c r="AK18">
        <v>0</v>
      </c>
      <c r="AL18">
        <v>7200</v>
      </c>
      <c r="AM18">
        <v>0</v>
      </c>
      <c r="AN18">
        <v>7200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row>
    <row r="19" spans="1:61" x14ac:dyDescent="0.35">
      <c r="B19" t="s">
        <v>449</v>
      </c>
      <c r="C19" t="s">
        <v>37</v>
      </c>
      <c r="D19" t="s">
        <v>450</v>
      </c>
      <c r="E19" s="32">
        <v>44726</v>
      </c>
      <c r="F19" s="42" t="s">
        <v>451</v>
      </c>
      <c r="G19">
        <v>0</v>
      </c>
      <c r="H19">
        <v>0</v>
      </c>
      <c r="I19">
        <v>0</v>
      </c>
      <c r="J19">
        <v>0</v>
      </c>
      <c r="K19">
        <v>0</v>
      </c>
      <c r="L19">
        <v>0</v>
      </c>
      <c r="M19">
        <v>0</v>
      </c>
      <c r="N19">
        <v>0</v>
      </c>
      <c r="O19">
        <v>0</v>
      </c>
      <c r="P19">
        <v>0</v>
      </c>
      <c r="Q19">
        <v>0</v>
      </c>
      <c r="R19">
        <v>0</v>
      </c>
      <c r="S19">
        <v>1616</v>
      </c>
      <c r="T19">
        <v>0</v>
      </c>
      <c r="U19">
        <v>0</v>
      </c>
      <c r="V19">
        <v>0</v>
      </c>
      <c r="W19">
        <v>0</v>
      </c>
      <c r="X19">
        <v>0</v>
      </c>
      <c r="Y19">
        <v>0</v>
      </c>
      <c r="Z19">
        <v>2009</v>
      </c>
      <c r="AA19">
        <v>0</v>
      </c>
      <c r="AB19">
        <v>0</v>
      </c>
      <c r="AC19">
        <v>0</v>
      </c>
      <c r="AD19">
        <v>0</v>
      </c>
      <c r="AE19">
        <v>0</v>
      </c>
      <c r="AF19">
        <v>0</v>
      </c>
      <c r="AG19">
        <v>0</v>
      </c>
      <c r="AH19">
        <v>0</v>
      </c>
      <c r="AI19">
        <v>0</v>
      </c>
      <c r="AJ19">
        <v>0</v>
      </c>
      <c r="AK19">
        <v>0</v>
      </c>
      <c r="AL19">
        <v>0</v>
      </c>
      <c r="AM19">
        <v>430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row>
    <row r="20" spans="1:61" x14ac:dyDescent="0.35">
      <c r="B20" t="s">
        <v>452</v>
      </c>
      <c r="C20" t="s">
        <v>296</v>
      </c>
      <c r="D20" t="s">
        <v>453</v>
      </c>
      <c r="E20" s="32">
        <v>44676</v>
      </c>
      <c r="F20" s="42" t="s">
        <v>454</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row>
    <row r="21" spans="1:61" x14ac:dyDescent="0.35">
      <c r="B21" t="s">
        <v>455</v>
      </c>
      <c r="C21" t="s">
        <v>37</v>
      </c>
      <c r="D21" t="s">
        <v>456</v>
      </c>
      <c r="E21" s="32">
        <v>44662</v>
      </c>
      <c r="F21" s="42" t="s">
        <v>457</v>
      </c>
      <c r="G21">
        <v>0</v>
      </c>
      <c r="H21">
        <v>0</v>
      </c>
      <c r="I21">
        <v>0</v>
      </c>
      <c r="J21">
        <v>0</v>
      </c>
      <c r="K21">
        <v>0</v>
      </c>
      <c r="L21">
        <v>0</v>
      </c>
      <c r="M21">
        <v>0</v>
      </c>
      <c r="N21">
        <v>0</v>
      </c>
      <c r="O21">
        <v>0</v>
      </c>
      <c r="P21">
        <v>0</v>
      </c>
      <c r="Q21">
        <v>0</v>
      </c>
      <c r="R21">
        <v>0</v>
      </c>
      <c r="S21">
        <v>0</v>
      </c>
      <c r="T21">
        <v>0</v>
      </c>
      <c r="U21">
        <v>0</v>
      </c>
      <c r="V21">
        <v>0</v>
      </c>
      <c r="W21">
        <v>0</v>
      </c>
      <c r="X21">
        <v>0</v>
      </c>
      <c r="Y21">
        <v>0</v>
      </c>
      <c r="Z21">
        <v>1892</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row>
    <row r="22" spans="1:61" x14ac:dyDescent="0.35">
      <c r="B22" t="s">
        <v>458</v>
      </c>
      <c r="C22" t="s">
        <v>37</v>
      </c>
      <c r="D22" t="s">
        <v>459</v>
      </c>
      <c r="E22" s="32">
        <v>44663</v>
      </c>
      <c r="F22" s="42" t="s">
        <v>460</v>
      </c>
      <c r="G22">
        <v>0</v>
      </c>
      <c r="H22">
        <v>0</v>
      </c>
      <c r="I22">
        <v>0</v>
      </c>
      <c r="J22">
        <v>0</v>
      </c>
      <c r="K22">
        <v>0</v>
      </c>
      <c r="L22">
        <v>0</v>
      </c>
      <c r="M22">
        <v>0</v>
      </c>
      <c r="N22">
        <v>0</v>
      </c>
      <c r="O22">
        <v>0</v>
      </c>
      <c r="P22">
        <v>0</v>
      </c>
      <c r="Q22">
        <v>0</v>
      </c>
      <c r="R22">
        <v>216</v>
      </c>
      <c r="S22">
        <v>216</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row>
    <row r="23" spans="1:61" x14ac:dyDescent="0.35">
      <c r="B23" t="s">
        <v>461</v>
      </c>
      <c r="C23" t="s">
        <v>40</v>
      </c>
      <c r="D23" t="s">
        <v>462</v>
      </c>
      <c r="E23" s="32">
        <v>44736</v>
      </c>
      <c r="F23" s="42" t="s">
        <v>463</v>
      </c>
      <c r="G23">
        <v>0</v>
      </c>
      <c r="H23">
        <v>0</v>
      </c>
      <c r="I23">
        <v>0</v>
      </c>
      <c r="J23">
        <v>0</v>
      </c>
      <c r="K23">
        <v>0</v>
      </c>
      <c r="L23">
        <v>0</v>
      </c>
      <c r="M23">
        <v>0</v>
      </c>
      <c r="N23">
        <v>0</v>
      </c>
      <c r="O23">
        <v>0</v>
      </c>
      <c r="P23">
        <v>0</v>
      </c>
      <c r="Q23">
        <v>0</v>
      </c>
      <c r="R23">
        <v>0</v>
      </c>
      <c r="S23">
        <v>0</v>
      </c>
      <c r="T23">
        <v>201</v>
      </c>
      <c r="U23">
        <v>0</v>
      </c>
      <c r="V23">
        <v>0</v>
      </c>
      <c r="W23">
        <v>0</v>
      </c>
      <c r="X23">
        <v>0</v>
      </c>
      <c r="Y23">
        <v>201</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row>
    <row r="24" spans="1:61" x14ac:dyDescent="0.35">
      <c r="B24" t="s">
        <v>464</v>
      </c>
      <c r="C24" t="s">
        <v>296</v>
      </c>
      <c r="D24" t="s">
        <v>465</v>
      </c>
      <c r="E24" s="32">
        <v>44739</v>
      </c>
      <c r="F24" s="42" t="s">
        <v>466</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row>
    <row r="25" spans="1:61" s="40" customFormat="1" x14ac:dyDescent="0.35">
      <c r="A25" s="41"/>
      <c r="B25" s="41"/>
      <c r="C25" s="41"/>
      <c r="D25" s="41" t="s">
        <v>59</v>
      </c>
      <c r="E25" s="41"/>
      <c r="F25" s="45"/>
      <c r="G25" s="68">
        <f t="shared" ref="G25:AL25" si="0">SUM(G6:G24)</f>
        <v>0</v>
      </c>
      <c r="H25" s="68">
        <f t="shared" si="0"/>
        <v>330</v>
      </c>
      <c r="I25" s="68">
        <f t="shared" si="0"/>
        <v>0</v>
      </c>
      <c r="J25" s="68">
        <f t="shared" si="0"/>
        <v>0</v>
      </c>
      <c r="K25" s="68">
        <f t="shared" si="0"/>
        <v>0</v>
      </c>
      <c r="L25" s="68">
        <f t="shared" si="0"/>
        <v>0</v>
      </c>
      <c r="M25" s="68">
        <f t="shared" si="0"/>
        <v>0</v>
      </c>
      <c r="N25" s="68">
        <f t="shared" si="0"/>
        <v>0</v>
      </c>
      <c r="O25" s="68">
        <f t="shared" si="0"/>
        <v>0</v>
      </c>
      <c r="P25" s="68">
        <f t="shared" si="0"/>
        <v>0</v>
      </c>
      <c r="Q25" s="68">
        <f t="shared" si="0"/>
        <v>0</v>
      </c>
      <c r="R25" s="68">
        <f t="shared" si="0"/>
        <v>695</v>
      </c>
      <c r="S25" s="68">
        <f t="shared" si="0"/>
        <v>1964</v>
      </c>
      <c r="T25" s="68">
        <f t="shared" si="0"/>
        <v>703</v>
      </c>
      <c r="U25" s="68">
        <f t="shared" si="0"/>
        <v>0</v>
      </c>
      <c r="V25" s="68">
        <f t="shared" si="0"/>
        <v>0</v>
      </c>
      <c r="W25" s="68">
        <f t="shared" si="0"/>
        <v>0</v>
      </c>
      <c r="X25" s="68">
        <f t="shared" si="0"/>
        <v>0</v>
      </c>
      <c r="Y25" s="38">
        <f t="shared" si="0"/>
        <v>360</v>
      </c>
      <c r="Z25" s="38">
        <f t="shared" si="0"/>
        <v>3901</v>
      </c>
      <c r="AA25" s="38">
        <f t="shared" si="0"/>
        <v>0</v>
      </c>
      <c r="AB25" s="38">
        <f t="shared" si="0"/>
        <v>0</v>
      </c>
      <c r="AC25" s="36">
        <f t="shared" si="0"/>
        <v>0</v>
      </c>
      <c r="AD25" s="36">
        <f t="shared" si="0"/>
        <v>28</v>
      </c>
      <c r="AE25" s="36">
        <f t="shared" si="0"/>
        <v>0</v>
      </c>
      <c r="AF25" s="36">
        <f t="shared" si="0"/>
        <v>0</v>
      </c>
      <c r="AG25" s="39">
        <f t="shared" si="0"/>
        <v>0</v>
      </c>
      <c r="AH25" s="39">
        <f t="shared" si="0"/>
        <v>0</v>
      </c>
      <c r="AI25" s="39">
        <f t="shared" si="0"/>
        <v>0</v>
      </c>
      <c r="AJ25" s="39">
        <f t="shared" si="0"/>
        <v>0</v>
      </c>
      <c r="AK25" s="34">
        <f t="shared" si="0"/>
        <v>0</v>
      </c>
      <c r="AL25" s="34">
        <f t="shared" si="0"/>
        <v>8642</v>
      </c>
      <c r="AM25" s="34">
        <f t="shared" ref="AM25:BH25" si="1">SUM(AM6:AM24)</f>
        <v>41865</v>
      </c>
      <c r="AN25" s="34">
        <f t="shared" si="1"/>
        <v>43556</v>
      </c>
      <c r="AO25" s="34">
        <f t="shared" si="1"/>
        <v>0</v>
      </c>
      <c r="AP25" s="34">
        <f t="shared" si="1"/>
        <v>0</v>
      </c>
      <c r="AQ25" s="34">
        <f t="shared" si="1"/>
        <v>0</v>
      </c>
      <c r="AR25" s="34">
        <f t="shared" si="1"/>
        <v>0</v>
      </c>
      <c r="AS25" s="34">
        <f t="shared" si="1"/>
        <v>0</v>
      </c>
      <c r="AT25" s="34">
        <f t="shared" si="1"/>
        <v>0</v>
      </c>
      <c r="AU25" s="33">
        <f t="shared" si="1"/>
        <v>0</v>
      </c>
      <c r="AV25" s="33">
        <f t="shared" si="1"/>
        <v>0</v>
      </c>
      <c r="AW25" s="33">
        <f t="shared" si="1"/>
        <v>0</v>
      </c>
      <c r="AX25" s="33">
        <f t="shared" si="1"/>
        <v>0</v>
      </c>
      <c r="AY25" s="33">
        <f t="shared" si="1"/>
        <v>0</v>
      </c>
      <c r="AZ25" s="33">
        <f t="shared" si="1"/>
        <v>0</v>
      </c>
      <c r="BA25" s="33">
        <f t="shared" si="1"/>
        <v>0</v>
      </c>
      <c r="BB25" s="33">
        <f t="shared" si="1"/>
        <v>0</v>
      </c>
      <c r="BC25" s="33">
        <f t="shared" si="1"/>
        <v>0</v>
      </c>
      <c r="BD25" s="33">
        <f t="shared" si="1"/>
        <v>0</v>
      </c>
      <c r="BE25" s="37">
        <f t="shared" si="1"/>
        <v>0</v>
      </c>
      <c r="BF25" s="37">
        <f t="shared" si="1"/>
        <v>0</v>
      </c>
      <c r="BG25" s="37">
        <f t="shared" si="1"/>
        <v>0</v>
      </c>
      <c r="BH25" s="37">
        <f t="shared" si="1"/>
        <v>0</v>
      </c>
      <c r="BI25" s="41"/>
    </row>
    <row r="26" spans="1:61" s="40" customFormat="1" x14ac:dyDescent="0.35">
      <c r="A26" s="41"/>
      <c r="B26" s="41"/>
      <c r="C26" s="41"/>
      <c r="D26" s="41"/>
      <c r="E26" s="41"/>
      <c r="F26" s="45" t="s">
        <v>60</v>
      </c>
      <c r="G26" s="68">
        <f>G25+I25+K25+M25+O25+Q25+S25+U25+W25</f>
        <v>1964</v>
      </c>
      <c r="H26" s="68">
        <f>H25+J25+L25+N25+P25+R25+T25+V25+X25</f>
        <v>1728</v>
      </c>
      <c r="I26" s="68">
        <f>H26-G26</f>
        <v>-236</v>
      </c>
      <c r="J26" s="68"/>
      <c r="K26" s="68"/>
      <c r="L26" s="68"/>
      <c r="M26" s="68"/>
      <c r="N26" s="68"/>
      <c r="O26" s="68"/>
      <c r="P26" s="68"/>
      <c r="Q26" s="68"/>
      <c r="R26" s="68"/>
      <c r="S26" s="68"/>
      <c r="T26" s="68"/>
      <c r="U26" s="68"/>
      <c r="V26" s="68"/>
      <c r="W26" s="68"/>
      <c r="X26" s="68"/>
      <c r="Y26" s="38">
        <f>Y25+AA25</f>
        <v>360</v>
      </c>
      <c r="Z26" s="38">
        <f>Z25+AB25</f>
        <v>3901</v>
      </c>
      <c r="AA26" s="38">
        <f>Z26-Y26</f>
        <v>3541</v>
      </c>
      <c r="AB26" s="38"/>
      <c r="AC26" s="36">
        <f>AC25+AE25</f>
        <v>0</v>
      </c>
      <c r="AD26" s="36">
        <f>AD25+AF25</f>
        <v>28</v>
      </c>
      <c r="AE26" s="36">
        <f>AD26-AC26</f>
        <v>28</v>
      </c>
      <c r="AF26" s="36"/>
      <c r="AG26" s="39">
        <f>AH25-AG25</f>
        <v>0</v>
      </c>
      <c r="AH26" s="39"/>
      <c r="AI26" s="39">
        <f>AJ25-AI25</f>
        <v>0</v>
      </c>
      <c r="AJ26" s="39"/>
      <c r="AK26" s="34"/>
      <c r="AL26" s="34"/>
      <c r="AM26" s="34"/>
      <c r="AN26" s="34"/>
      <c r="AO26" s="34">
        <f>AO25+AQ25+AS25+AK25+AM25</f>
        <v>41865</v>
      </c>
      <c r="AP26" s="34">
        <f>AP25+AR25+AT25+AL25+AN25</f>
        <v>52198</v>
      </c>
      <c r="AQ26" s="34">
        <f>AP26-AO26</f>
        <v>10333</v>
      </c>
      <c r="AR26" s="34"/>
      <c r="AS26" s="34"/>
      <c r="AT26" s="34"/>
      <c r="AU26" s="33">
        <f>AU25+AW25+AY25+BA25+BC25</f>
        <v>0</v>
      </c>
      <c r="AV26" s="33">
        <f>AV25+AX25+AZ25+BB25+BD25</f>
        <v>0</v>
      </c>
      <c r="AW26" s="33">
        <f>AV26-AU26</f>
        <v>0</v>
      </c>
      <c r="AX26" s="33"/>
      <c r="AY26" s="33"/>
      <c r="AZ26" s="33"/>
      <c r="BA26" s="33"/>
      <c r="BB26" s="33"/>
      <c r="BC26" s="33"/>
      <c r="BD26" s="33"/>
      <c r="BE26" s="37">
        <f>BE25+BG25</f>
        <v>0</v>
      </c>
      <c r="BF26" s="37">
        <f>BF25+BH25</f>
        <v>0</v>
      </c>
      <c r="BG26" s="37">
        <f>BF26-BE26</f>
        <v>0</v>
      </c>
      <c r="BH26" s="37"/>
      <c r="BI26" s="41" t="s">
        <v>61</v>
      </c>
    </row>
    <row r="27" spans="1:61" x14ac:dyDescent="0.35">
      <c r="A27">
        <v>2</v>
      </c>
      <c r="B27" t="s">
        <v>467</v>
      </c>
      <c r="C27" t="s">
        <v>468</v>
      </c>
      <c r="D27" t="s">
        <v>469</v>
      </c>
      <c r="E27" s="32">
        <v>44764</v>
      </c>
      <c r="F27" s="42" t="s">
        <v>470</v>
      </c>
      <c r="G27">
        <v>2598</v>
      </c>
      <c r="H27">
        <v>2230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row>
    <row r="28" spans="1:61" x14ac:dyDescent="0.35">
      <c r="B28" t="s">
        <v>471</v>
      </c>
      <c r="C28" t="s">
        <v>120</v>
      </c>
      <c r="D28" t="s">
        <v>472</v>
      </c>
      <c r="E28" s="32">
        <v>44762</v>
      </c>
      <c r="F28" s="42" t="s">
        <v>473</v>
      </c>
      <c r="G28">
        <v>0</v>
      </c>
      <c r="H28">
        <v>0</v>
      </c>
      <c r="I28">
        <v>0</v>
      </c>
      <c r="J28">
        <v>0</v>
      </c>
      <c r="K28">
        <v>0</v>
      </c>
      <c r="L28">
        <v>0</v>
      </c>
      <c r="M28">
        <v>0</v>
      </c>
      <c r="N28">
        <v>0</v>
      </c>
      <c r="O28">
        <v>0</v>
      </c>
      <c r="P28">
        <v>0</v>
      </c>
      <c r="Q28">
        <v>0</v>
      </c>
      <c r="R28">
        <v>0</v>
      </c>
      <c r="S28">
        <v>997</v>
      </c>
      <c r="T28">
        <v>0</v>
      </c>
      <c r="U28">
        <v>0</v>
      </c>
      <c r="V28">
        <v>0</v>
      </c>
      <c r="W28">
        <v>0</v>
      </c>
      <c r="X28">
        <v>0</v>
      </c>
      <c r="Y28">
        <v>0</v>
      </c>
      <c r="Z28">
        <v>997</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row>
    <row r="29" spans="1:61" x14ac:dyDescent="0.35">
      <c r="B29" t="s">
        <v>474</v>
      </c>
      <c r="C29" t="s">
        <v>155</v>
      </c>
      <c r="D29" t="s">
        <v>475</v>
      </c>
      <c r="E29" s="32">
        <v>44761</v>
      </c>
      <c r="F29" s="42" t="s">
        <v>476</v>
      </c>
      <c r="G29">
        <v>0</v>
      </c>
      <c r="H29">
        <v>0</v>
      </c>
      <c r="I29">
        <v>0</v>
      </c>
      <c r="J29">
        <v>0</v>
      </c>
      <c r="K29">
        <v>0</v>
      </c>
      <c r="L29">
        <v>0</v>
      </c>
      <c r="M29">
        <v>0</v>
      </c>
      <c r="N29">
        <v>0</v>
      </c>
      <c r="O29">
        <v>0</v>
      </c>
      <c r="P29">
        <v>0</v>
      </c>
      <c r="Q29">
        <v>370</v>
      </c>
      <c r="R29">
        <v>0</v>
      </c>
      <c r="S29">
        <v>0</v>
      </c>
      <c r="T29">
        <v>0</v>
      </c>
      <c r="U29">
        <v>0</v>
      </c>
      <c r="V29">
        <v>0</v>
      </c>
      <c r="W29">
        <v>0</v>
      </c>
      <c r="X29">
        <v>0</v>
      </c>
      <c r="Y29">
        <v>0</v>
      </c>
      <c r="Z29">
        <v>307</v>
      </c>
      <c r="AA29">
        <v>0</v>
      </c>
      <c r="AB29">
        <v>63</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row>
    <row r="30" spans="1:61" x14ac:dyDescent="0.35">
      <c r="B30" t="s">
        <v>477</v>
      </c>
      <c r="C30" t="s">
        <v>37</v>
      </c>
      <c r="D30" t="s">
        <v>478</v>
      </c>
      <c r="E30" s="32">
        <v>44747</v>
      </c>
      <c r="F30" s="42" t="s">
        <v>479</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5183</v>
      </c>
      <c r="AH30">
        <v>0</v>
      </c>
      <c r="AI30">
        <v>0</v>
      </c>
      <c r="AJ30">
        <v>0</v>
      </c>
      <c r="AK30">
        <v>0</v>
      </c>
      <c r="AL30">
        <v>5183</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row>
    <row r="31" spans="1:61" x14ac:dyDescent="0.35">
      <c r="B31" t="s">
        <v>480</v>
      </c>
      <c r="C31" t="s">
        <v>239</v>
      </c>
      <c r="D31" t="s">
        <v>481</v>
      </c>
      <c r="E31" s="32">
        <v>44747</v>
      </c>
      <c r="F31" s="42" t="s">
        <v>482</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151</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0</v>
      </c>
      <c r="BI31" t="s">
        <v>483</v>
      </c>
    </row>
    <row r="32" spans="1:61" x14ac:dyDescent="0.35">
      <c r="B32" t="s">
        <v>484</v>
      </c>
      <c r="C32" t="s">
        <v>37</v>
      </c>
      <c r="D32" t="s">
        <v>485</v>
      </c>
      <c r="E32" s="32">
        <v>44755</v>
      </c>
      <c r="F32" s="42" t="s">
        <v>486</v>
      </c>
      <c r="G32">
        <v>0</v>
      </c>
      <c r="H32">
        <f>160+756</f>
        <v>916</v>
      </c>
      <c r="I32">
        <v>0</v>
      </c>
      <c r="J32">
        <v>0</v>
      </c>
      <c r="K32">
        <v>0</v>
      </c>
      <c r="L32">
        <v>0</v>
      </c>
      <c r="M32">
        <v>0</v>
      </c>
      <c r="N32">
        <v>0</v>
      </c>
      <c r="O32">
        <v>0</v>
      </c>
      <c r="P32">
        <v>0</v>
      </c>
      <c r="Q32">
        <v>0</v>
      </c>
      <c r="R32">
        <v>200</v>
      </c>
      <c r="S32">
        <v>0</v>
      </c>
      <c r="T32">
        <v>0</v>
      </c>
      <c r="U32">
        <v>0</v>
      </c>
      <c r="V32">
        <v>0</v>
      </c>
      <c r="W32">
        <v>0</v>
      </c>
      <c r="X32">
        <v>220</v>
      </c>
      <c r="Y32">
        <v>0</v>
      </c>
      <c r="Z32">
        <v>0</v>
      </c>
      <c r="AA32">
        <v>0</v>
      </c>
      <c r="AB32">
        <v>613</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row>
    <row r="33" spans="1:61" x14ac:dyDescent="0.35">
      <c r="B33" t="s">
        <v>487</v>
      </c>
      <c r="C33" t="s">
        <v>184</v>
      </c>
      <c r="D33" t="s">
        <v>488</v>
      </c>
      <c r="E33" s="32">
        <v>44768</v>
      </c>
      <c r="F33" s="42" t="s">
        <v>489</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972</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t="s">
        <v>483</v>
      </c>
    </row>
    <row r="34" spans="1:61" x14ac:dyDescent="0.35">
      <c r="B34" t="s">
        <v>490</v>
      </c>
      <c r="C34" t="s">
        <v>82</v>
      </c>
      <c r="D34" t="s">
        <v>300</v>
      </c>
      <c r="E34" s="32">
        <v>44806</v>
      </c>
      <c r="F34" s="42" t="s">
        <v>491</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78429</v>
      </c>
      <c r="AO34">
        <v>0</v>
      </c>
      <c r="AP34">
        <v>0</v>
      </c>
      <c r="AQ34">
        <v>0</v>
      </c>
      <c r="AR34">
        <v>0</v>
      </c>
      <c r="AS34">
        <v>0</v>
      </c>
      <c r="AT34">
        <v>0</v>
      </c>
      <c r="AU34">
        <v>0</v>
      </c>
      <c r="AV34">
        <v>0</v>
      </c>
      <c r="AW34">
        <v>0</v>
      </c>
      <c r="AX34">
        <v>0</v>
      </c>
      <c r="AY34">
        <v>0</v>
      </c>
      <c r="AZ34">
        <v>0</v>
      </c>
      <c r="BA34">
        <v>0</v>
      </c>
      <c r="BB34">
        <v>0</v>
      </c>
      <c r="BC34">
        <v>0</v>
      </c>
      <c r="BD34">
        <v>0</v>
      </c>
      <c r="BE34">
        <v>0</v>
      </c>
      <c r="BF34">
        <v>0</v>
      </c>
      <c r="BG34">
        <v>0</v>
      </c>
      <c r="BH34">
        <v>0</v>
      </c>
    </row>
    <row r="35" spans="1:61" x14ac:dyDescent="0.35">
      <c r="B35" t="s">
        <v>492</v>
      </c>
      <c r="C35" t="s">
        <v>493</v>
      </c>
      <c r="D35" t="s">
        <v>494</v>
      </c>
      <c r="E35" s="32">
        <v>44789</v>
      </c>
      <c r="F35" s="42" t="s">
        <v>495</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row>
    <row r="36" spans="1:61" x14ac:dyDescent="0.35">
      <c r="B36" t="s">
        <v>496</v>
      </c>
      <c r="C36" t="s">
        <v>497</v>
      </c>
      <c r="D36" t="s">
        <v>498</v>
      </c>
      <c r="E36" s="32">
        <v>44805</v>
      </c>
      <c r="F36" s="42" t="s">
        <v>499</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90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row>
    <row r="37" spans="1:61" x14ac:dyDescent="0.35">
      <c r="B37" t="s">
        <v>500</v>
      </c>
      <c r="C37" t="s">
        <v>40</v>
      </c>
      <c r="D37" t="s">
        <v>501</v>
      </c>
      <c r="E37" s="32">
        <v>44810</v>
      </c>
      <c r="F37" s="42" t="s">
        <v>502</v>
      </c>
      <c r="G37">
        <v>0</v>
      </c>
      <c r="H37">
        <v>120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row>
    <row r="38" spans="1:61" x14ac:dyDescent="0.35">
      <c r="B38" t="s">
        <v>503</v>
      </c>
      <c r="C38" t="s">
        <v>504</v>
      </c>
      <c r="D38" t="s">
        <v>505</v>
      </c>
      <c r="E38" s="32">
        <v>44813</v>
      </c>
      <c r="F38" s="42" t="s">
        <v>506</v>
      </c>
      <c r="G38">
        <v>0</v>
      </c>
      <c r="H38">
        <v>0</v>
      </c>
      <c r="I38">
        <v>0</v>
      </c>
      <c r="J38">
        <v>0</v>
      </c>
      <c r="K38">
        <v>0</v>
      </c>
      <c r="L38">
        <v>0</v>
      </c>
      <c r="M38">
        <v>0</v>
      </c>
      <c r="N38">
        <v>0</v>
      </c>
      <c r="O38">
        <v>0</v>
      </c>
      <c r="P38">
        <v>0</v>
      </c>
      <c r="Q38">
        <v>0</v>
      </c>
      <c r="R38">
        <v>0</v>
      </c>
      <c r="S38">
        <v>0</v>
      </c>
      <c r="T38">
        <v>0</v>
      </c>
      <c r="U38">
        <v>0</v>
      </c>
      <c r="V38">
        <v>0</v>
      </c>
      <c r="W38">
        <v>0</v>
      </c>
      <c r="X38">
        <v>0</v>
      </c>
      <c r="Y38">
        <v>0</v>
      </c>
      <c r="Z38">
        <v>0</v>
      </c>
      <c r="AA38">
        <v>122</v>
      </c>
      <c r="AB38">
        <v>0</v>
      </c>
      <c r="AC38">
        <v>0</v>
      </c>
      <c r="AD38">
        <v>0</v>
      </c>
      <c r="AE38">
        <v>0</v>
      </c>
      <c r="AF38">
        <v>0</v>
      </c>
      <c r="AG38">
        <v>0</v>
      </c>
      <c r="AH38">
        <v>0</v>
      </c>
      <c r="AI38">
        <v>0</v>
      </c>
      <c r="AJ38">
        <v>0</v>
      </c>
      <c r="AK38">
        <v>0</v>
      </c>
      <c r="AL38">
        <v>0</v>
      </c>
      <c r="AM38">
        <v>0</v>
      </c>
      <c r="AN38">
        <v>122</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row>
    <row r="39" spans="1:61" x14ac:dyDescent="0.35">
      <c r="B39" t="s">
        <v>507</v>
      </c>
      <c r="C39" t="s">
        <v>40</v>
      </c>
      <c r="D39" t="s">
        <v>508</v>
      </c>
      <c r="E39" s="32">
        <v>44812</v>
      </c>
      <c r="F39" s="42" t="s">
        <v>509</v>
      </c>
      <c r="G39">
        <v>0</v>
      </c>
      <c r="H39">
        <v>1780</v>
      </c>
      <c r="I39">
        <v>0</v>
      </c>
      <c r="J39">
        <v>0</v>
      </c>
      <c r="K39">
        <v>0</v>
      </c>
      <c r="L39">
        <v>1713</v>
      </c>
      <c r="M39">
        <v>0</v>
      </c>
      <c r="N39">
        <v>0</v>
      </c>
      <c r="O39">
        <v>0</v>
      </c>
      <c r="P39">
        <v>0</v>
      </c>
      <c r="Q39">
        <v>0</v>
      </c>
      <c r="R39">
        <v>0</v>
      </c>
      <c r="S39">
        <v>0</v>
      </c>
      <c r="T39">
        <v>9456</v>
      </c>
      <c r="U39">
        <v>0</v>
      </c>
      <c r="V39">
        <v>0</v>
      </c>
      <c r="W39">
        <v>0</v>
      </c>
      <c r="X39">
        <v>493</v>
      </c>
      <c r="Y39">
        <v>0</v>
      </c>
      <c r="Z39">
        <v>0</v>
      </c>
      <c r="AA39">
        <v>0</v>
      </c>
      <c r="AB39">
        <v>254</v>
      </c>
      <c r="AC39">
        <v>0</v>
      </c>
      <c r="AD39">
        <v>0</v>
      </c>
      <c r="AE39">
        <v>0</v>
      </c>
      <c r="AF39">
        <v>0</v>
      </c>
      <c r="AG39">
        <v>0</v>
      </c>
      <c r="AH39">
        <v>0</v>
      </c>
      <c r="AI39">
        <v>0</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0</v>
      </c>
      <c r="BF39">
        <v>0</v>
      </c>
      <c r="BG39">
        <v>0</v>
      </c>
      <c r="BH39">
        <v>0</v>
      </c>
    </row>
    <row r="40" spans="1:61" x14ac:dyDescent="0.35">
      <c r="B40" t="s">
        <v>510</v>
      </c>
      <c r="C40" t="s">
        <v>511</v>
      </c>
      <c r="D40" t="s">
        <v>512</v>
      </c>
      <c r="E40" s="32">
        <v>44812</v>
      </c>
      <c r="F40" s="42" t="s">
        <v>286</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t="s">
        <v>513</v>
      </c>
    </row>
    <row r="41" spans="1:61" s="40" customFormat="1" x14ac:dyDescent="0.35">
      <c r="A41" s="41"/>
      <c r="B41" s="41"/>
      <c r="C41" s="41"/>
      <c r="D41" s="41" t="s">
        <v>62</v>
      </c>
      <c r="E41" s="41"/>
      <c r="F41" s="45"/>
      <c r="G41" s="68">
        <f t="shared" ref="G41:AL41" si="2">SUM(G27:G40)</f>
        <v>2598</v>
      </c>
      <c r="H41" s="68">
        <f t="shared" si="2"/>
        <v>5046</v>
      </c>
      <c r="I41" s="68">
        <f t="shared" si="2"/>
        <v>0</v>
      </c>
      <c r="J41" s="68">
        <f t="shared" si="2"/>
        <v>0</v>
      </c>
      <c r="K41" s="68">
        <f t="shared" si="2"/>
        <v>0</v>
      </c>
      <c r="L41" s="68">
        <f t="shared" si="2"/>
        <v>1713</v>
      </c>
      <c r="M41" s="68">
        <f t="shared" si="2"/>
        <v>0</v>
      </c>
      <c r="N41" s="68">
        <f t="shared" si="2"/>
        <v>0</v>
      </c>
      <c r="O41" s="68">
        <f t="shared" si="2"/>
        <v>0</v>
      </c>
      <c r="P41" s="68">
        <f t="shared" si="2"/>
        <v>0</v>
      </c>
      <c r="Q41" s="68">
        <f t="shared" si="2"/>
        <v>370</v>
      </c>
      <c r="R41" s="68">
        <f t="shared" si="2"/>
        <v>200</v>
      </c>
      <c r="S41" s="68">
        <f t="shared" si="2"/>
        <v>997</v>
      </c>
      <c r="T41" s="68">
        <f t="shared" si="2"/>
        <v>9456</v>
      </c>
      <c r="U41" s="68">
        <f t="shared" si="2"/>
        <v>0</v>
      </c>
      <c r="V41" s="68">
        <f t="shared" si="2"/>
        <v>0</v>
      </c>
      <c r="W41" s="68">
        <f t="shared" si="2"/>
        <v>0</v>
      </c>
      <c r="X41" s="68">
        <f t="shared" si="2"/>
        <v>713</v>
      </c>
      <c r="Y41" s="38">
        <f t="shared" si="2"/>
        <v>0</v>
      </c>
      <c r="Z41" s="38">
        <f t="shared" si="2"/>
        <v>1304</v>
      </c>
      <c r="AA41" s="38">
        <f t="shared" si="2"/>
        <v>122</v>
      </c>
      <c r="AB41" s="38">
        <f t="shared" si="2"/>
        <v>930</v>
      </c>
      <c r="AC41" s="36">
        <f t="shared" si="2"/>
        <v>0</v>
      </c>
      <c r="AD41" s="36">
        <f t="shared" si="2"/>
        <v>0</v>
      </c>
      <c r="AE41" s="36">
        <f t="shared" si="2"/>
        <v>0</v>
      </c>
      <c r="AF41" s="36">
        <f t="shared" si="2"/>
        <v>90</v>
      </c>
      <c r="AG41" s="39">
        <f t="shared" si="2"/>
        <v>5183</v>
      </c>
      <c r="AH41" s="39">
        <f t="shared" si="2"/>
        <v>0</v>
      </c>
      <c r="AI41" s="39">
        <f t="shared" si="2"/>
        <v>1123</v>
      </c>
      <c r="AJ41" s="39">
        <f t="shared" si="2"/>
        <v>0</v>
      </c>
      <c r="AK41" s="34">
        <f t="shared" si="2"/>
        <v>0</v>
      </c>
      <c r="AL41" s="34">
        <f t="shared" si="2"/>
        <v>5183</v>
      </c>
      <c r="AM41" s="34">
        <f t="shared" ref="AM41:BH41" si="3">SUM(AM27:AM40)</f>
        <v>0</v>
      </c>
      <c r="AN41" s="34">
        <f t="shared" si="3"/>
        <v>78551</v>
      </c>
      <c r="AO41" s="34">
        <f t="shared" si="3"/>
        <v>0</v>
      </c>
      <c r="AP41" s="34">
        <f t="shared" si="3"/>
        <v>0</v>
      </c>
      <c r="AQ41" s="34">
        <f t="shared" si="3"/>
        <v>0</v>
      </c>
      <c r="AR41" s="34">
        <f t="shared" si="3"/>
        <v>0</v>
      </c>
      <c r="AS41" s="34">
        <f t="shared" si="3"/>
        <v>0</v>
      </c>
      <c r="AT41" s="34">
        <f t="shared" si="3"/>
        <v>0</v>
      </c>
      <c r="AU41" s="33">
        <f t="shared" si="3"/>
        <v>0</v>
      </c>
      <c r="AV41" s="33">
        <f t="shared" si="3"/>
        <v>0</v>
      </c>
      <c r="AW41" s="33">
        <f t="shared" si="3"/>
        <v>0</v>
      </c>
      <c r="AX41" s="33">
        <f t="shared" si="3"/>
        <v>0</v>
      </c>
      <c r="AY41" s="33">
        <f t="shared" si="3"/>
        <v>0</v>
      </c>
      <c r="AZ41" s="33">
        <f t="shared" si="3"/>
        <v>0</v>
      </c>
      <c r="BA41" s="33">
        <f t="shared" si="3"/>
        <v>0</v>
      </c>
      <c r="BB41" s="33">
        <f t="shared" si="3"/>
        <v>0</v>
      </c>
      <c r="BC41" s="33">
        <f t="shared" si="3"/>
        <v>0</v>
      </c>
      <c r="BD41" s="33">
        <f t="shared" si="3"/>
        <v>0</v>
      </c>
      <c r="BE41" s="37">
        <f t="shared" si="3"/>
        <v>0</v>
      </c>
      <c r="BF41" s="37">
        <f t="shared" si="3"/>
        <v>0</v>
      </c>
      <c r="BG41" s="37">
        <f t="shared" si="3"/>
        <v>0</v>
      </c>
      <c r="BH41" s="37">
        <f t="shared" si="3"/>
        <v>0</v>
      </c>
      <c r="BI41" s="41"/>
    </row>
    <row r="42" spans="1:61" s="40" customFormat="1" x14ac:dyDescent="0.35">
      <c r="A42" s="41"/>
      <c r="B42" s="41"/>
      <c r="C42" s="41"/>
      <c r="D42" s="41"/>
      <c r="E42" s="41"/>
      <c r="F42" s="45" t="s">
        <v>60</v>
      </c>
      <c r="G42" s="68">
        <f>G41+I41+K41+M41+O41+Q41+S41+U41+W41</f>
        <v>3965</v>
      </c>
      <c r="H42" s="68">
        <f>H41+J41+L41+N41+P41+R41+T41+V41+X41</f>
        <v>17128</v>
      </c>
      <c r="I42" s="68">
        <f>H42-G42</f>
        <v>13163</v>
      </c>
      <c r="J42" s="68"/>
      <c r="K42" s="68"/>
      <c r="L42" s="68"/>
      <c r="M42" s="68"/>
      <c r="N42" s="68"/>
      <c r="O42" s="68"/>
      <c r="P42" s="68"/>
      <c r="Q42" s="68"/>
      <c r="R42" s="68"/>
      <c r="S42" s="68"/>
      <c r="T42" s="68"/>
      <c r="U42" s="68"/>
      <c r="V42" s="68"/>
      <c r="W42" s="68"/>
      <c r="X42" s="68"/>
      <c r="Y42" s="38">
        <f>Y41+AA41</f>
        <v>122</v>
      </c>
      <c r="Z42" s="38">
        <f>Z41+AB41</f>
        <v>2234</v>
      </c>
      <c r="AA42" s="38">
        <f>Z42-Y42</f>
        <v>2112</v>
      </c>
      <c r="AB42" s="38"/>
      <c r="AC42" s="36">
        <f>AC41+AE41</f>
        <v>0</v>
      </c>
      <c r="AD42" s="36">
        <f>AD41+AF41</f>
        <v>90</v>
      </c>
      <c r="AE42" s="36">
        <f>AD42-AC42</f>
        <v>90</v>
      </c>
      <c r="AF42" s="36"/>
      <c r="AG42" s="39">
        <f>AH41-AG41</f>
        <v>-5183</v>
      </c>
      <c r="AH42" s="39"/>
      <c r="AI42" s="39">
        <f>AJ41-AI41</f>
        <v>-1123</v>
      </c>
      <c r="AJ42" s="39"/>
      <c r="AK42" s="34"/>
      <c r="AL42" s="34"/>
      <c r="AM42" s="34"/>
      <c r="AN42" s="34"/>
      <c r="AO42" s="34">
        <f>AO41+AQ41+AS41+AK41+AM41</f>
        <v>0</v>
      </c>
      <c r="AP42" s="34">
        <f>AP41+AR41+AT41+AL41+AN41</f>
        <v>83734</v>
      </c>
      <c r="AQ42" s="34">
        <f>AP42-AO42</f>
        <v>83734</v>
      </c>
      <c r="AR42" s="34"/>
      <c r="AS42" s="34"/>
      <c r="AT42" s="34"/>
      <c r="AU42" s="33">
        <f>AU41+AW41+AY41+BA41+BC41</f>
        <v>0</v>
      </c>
      <c r="AV42" s="33">
        <f>AV41+AX41+AZ41+BB41+BD41</f>
        <v>0</v>
      </c>
      <c r="AW42" s="33">
        <f>AV42-AU42</f>
        <v>0</v>
      </c>
      <c r="AX42" s="33"/>
      <c r="AY42" s="33"/>
      <c r="AZ42" s="33"/>
      <c r="BA42" s="33"/>
      <c r="BB42" s="33"/>
      <c r="BC42" s="33"/>
      <c r="BD42" s="33"/>
      <c r="BE42" s="37">
        <f>BE41+BG41</f>
        <v>0</v>
      </c>
      <c r="BF42" s="37">
        <f>BF41+BH41</f>
        <v>0</v>
      </c>
      <c r="BG42" s="37">
        <f>BF42-BE42</f>
        <v>0</v>
      </c>
      <c r="BH42" s="37"/>
      <c r="BI42" s="41" t="s">
        <v>61</v>
      </c>
    </row>
    <row r="43" spans="1:61" x14ac:dyDescent="0.35">
      <c r="B43" t="s">
        <v>514</v>
      </c>
      <c r="C43" t="s">
        <v>207</v>
      </c>
      <c r="D43" t="s">
        <v>515</v>
      </c>
      <c r="E43" s="32">
        <v>44875</v>
      </c>
      <c r="F43" s="42" t="s">
        <v>516</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111</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v>0</v>
      </c>
      <c r="BE43">
        <v>0</v>
      </c>
      <c r="BF43">
        <v>0</v>
      </c>
      <c r="BG43">
        <v>0</v>
      </c>
      <c r="BH43">
        <v>0</v>
      </c>
    </row>
    <row r="44" spans="1:61" x14ac:dyDescent="0.35">
      <c r="B44" t="s">
        <v>517</v>
      </c>
      <c r="C44" t="s">
        <v>239</v>
      </c>
      <c r="D44" t="s">
        <v>518</v>
      </c>
      <c r="E44" s="32">
        <v>44881</v>
      </c>
      <c r="F44" s="42" t="s">
        <v>519</v>
      </c>
      <c r="G44">
        <v>0</v>
      </c>
      <c r="H44">
        <v>0</v>
      </c>
      <c r="I44">
        <v>0</v>
      </c>
      <c r="J44">
        <v>0</v>
      </c>
      <c r="K44">
        <v>0</v>
      </c>
      <c r="L44">
        <v>0</v>
      </c>
      <c r="M44">
        <v>0</v>
      </c>
      <c r="N44">
        <v>0</v>
      </c>
      <c r="O44">
        <v>0</v>
      </c>
      <c r="P44">
        <v>0</v>
      </c>
      <c r="Q44">
        <v>0</v>
      </c>
      <c r="R44">
        <v>0</v>
      </c>
      <c r="S44">
        <v>0</v>
      </c>
      <c r="T44">
        <v>0</v>
      </c>
      <c r="U44">
        <v>0</v>
      </c>
      <c r="V44">
        <v>0</v>
      </c>
      <c r="W44">
        <v>0</v>
      </c>
      <c r="X44">
        <v>404</v>
      </c>
      <c r="Y44">
        <v>0</v>
      </c>
      <c r="Z44">
        <v>0</v>
      </c>
      <c r="AA44">
        <v>0</v>
      </c>
      <c r="AB44">
        <v>0</v>
      </c>
      <c r="AC44">
        <v>0</v>
      </c>
      <c r="AD44">
        <v>0</v>
      </c>
      <c r="AE44">
        <v>0</v>
      </c>
      <c r="AF44">
        <v>0</v>
      </c>
      <c r="AG44">
        <v>0</v>
      </c>
      <c r="AH44">
        <v>0</v>
      </c>
      <c r="AI44">
        <v>404</v>
      </c>
      <c r="AJ44">
        <v>0</v>
      </c>
      <c r="AK44">
        <v>0</v>
      </c>
      <c r="AL44">
        <v>0</v>
      </c>
      <c r="AM44">
        <v>0</v>
      </c>
      <c r="AN44">
        <v>0</v>
      </c>
      <c r="AO44">
        <v>0</v>
      </c>
      <c r="AP44">
        <v>0</v>
      </c>
      <c r="AQ44">
        <v>0</v>
      </c>
      <c r="AR44">
        <v>0</v>
      </c>
      <c r="AS44">
        <v>0</v>
      </c>
      <c r="AT44">
        <v>0</v>
      </c>
      <c r="AU44">
        <v>0</v>
      </c>
      <c r="AV44">
        <v>0</v>
      </c>
      <c r="AW44">
        <v>0</v>
      </c>
      <c r="AX44">
        <v>0</v>
      </c>
      <c r="AY44">
        <v>0</v>
      </c>
      <c r="AZ44">
        <v>0</v>
      </c>
      <c r="BA44">
        <v>0</v>
      </c>
      <c r="BB44">
        <v>0</v>
      </c>
      <c r="BC44">
        <v>0</v>
      </c>
      <c r="BD44">
        <v>0</v>
      </c>
      <c r="BE44">
        <v>0</v>
      </c>
      <c r="BF44">
        <v>0</v>
      </c>
      <c r="BG44">
        <v>0</v>
      </c>
      <c r="BH44">
        <v>0</v>
      </c>
    </row>
    <row r="45" spans="1:61" x14ac:dyDescent="0.35">
      <c r="B45" t="s">
        <v>520</v>
      </c>
      <c r="C45" t="s">
        <v>521</v>
      </c>
      <c r="D45" t="s">
        <v>522</v>
      </c>
      <c r="E45" s="32">
        <v>44886</v>
      </c>
      <c r="F45" s="42" t="s">
        <v>523</v>
      </c>
      <c r="G45">
        <v>0</v>
      </c>
      <c r="H45">
        <v>0</v>
      </c>
      <c r="I45">
        <v>0</v>
      </c>
      <c r="J45">
        <v>0</v>
      </c>
      <c r="K45">
        <v>0</v>
      </c>
      <c r="L45">
        <v>0</v>
      </c>
      <c r="M45">
        <v>0</v>
      </c>
      <c r="N45">
        <v>0</v>
      </c>
      <c r="O45">
        <v>0</v>
      </c>
      <c r="P45">
        <v>0</v>
      </c>
      <c r="Q45">
        <v>0</v>
      </c>
      <c r="R45">
        <v>0</v>
      </c>
      <c r="S45">
        <v>86</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row>
    <row r="46" spans="1:61" x14ac:dyDescent="0.35">
      <c r="B46" t="s">
        <v>524</v>
      </c>
      <c r="C46" t="s">
        <v>116</v>
      </c>
      <c r="D46" t="s">
        <v>525</v>
      </c>
      <c r="E46" s="32">
        <v>44894</v>
      </c>
      <c r="F46" s="42" t="s">
        <v>526</v>
      </c>
      <c r="G46">
        <v>0</v>
      </c>
      <c r="H46">
        <v>70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v>0</v>
      </c>
      <c r="AS46">
        <v>0</v>
      </c>
      <c r="AT46">
        <v>0</v>
      </c>
      <c r="AU46">
        <v>0</v>
      </c>
      <c r="AV46">
        <v>0</v>
      </c>
      <c r="AW46">
        <v>0</v>
      </c>
      <c r="AX46">
        <v>0</v>
      </c>
      <c r="AY46">
        <v>0</v>
      </c>
      <c r="AZ46">
        <v>0</v>
      </c>
      <c r="BA46">
        <v>0</v>
      </c>
      <c r="BB46">
        <v>0</v>
      </c>
      <c r="BC46">
        <v>0</v>
      </c>
      <c r="BD46">
        <v>0</v>
      </c>
      <c r="BE46">
        <v>0</v>
      </c>
      <c r="BF46">
        <v>0</v>
      </c>
      <c r="BG46">
        <v>0</v>
      </c>
      <c r="BH46">
        <v>0</v>
      </c>
    </row>
    <row r="47" spans="1:61" x14ac:dyDescent="0.35">
      <c r="B47" t="s">
        <v>527</v>
      </c>
      <c r="C47" t="s">
        <v>184</v>
      </c>
      <c r="D47" t="s">
        <v>528</v>
      </c>
      <c r="E47" s="32">
        <v>44897</v>
      </c>
      <c r="F47" s="42" t="s">
        <v>529</v>
      </c>
      <c r="G47">
        <v>0</v>
      </c>
      <c r="H47">
        <v>0</v>
      </c>
      <c r="I47">
        <v>0</v>
      </c>
      <c r="J47">
        <v>0</v>
      </c>
      <c r="K47">
        <v>0</v>
      </c>
      <c r="L47">
        <v>0</v>
      </c>
      <c r="M47">
        <v>0</v>
      </c>
      <c r="N47">
        <v>0</v>
      </c>
      <c r="O47">
        <v>0</v>
      </c>
      <c r="P47">
        <v>0</v>
      </c>
      <c r="Q47">
        <v>0</v>
      </c>
      <c r="R47">
        <v>0</v>
      </c>
      <c r="S47">
        <v>705</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0</v>
      </c>
      <c r="BH47">
        <v>0</v>
      </c>
    </row>
    <row r="48" spans="1:61" x14ac:dyDescent="0.35">
      <c r="B48" t="s">
        <v>530</v>
      </c>
      <c r="C48" t="s">
        <v>531</v>
      </c>
      <c r="D48" t="s">
        <v>532</v>
      </c>
      <c r="E48" s="32">
        <v>44897</v>
      </c>
      <c r="F48" s="42" t="s">
        <v>533</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150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row>
    <row r="49" spans="1:61" x14ac:dyDescent="0.35">
      <c r="B49" t="s">
        <v>534</v>
      </c>
      <c r="C49" t="s">
        <v>37</v>
      </c>
      <c r="D49" t="s">
        <v>535</v>
      </c>
      <c r="E49" s="32">
        <v>44903</v>
      </c>
      <c r="F49" s="42" t="s">
        <v>536</v>
      </c>
      <c r="G49">
        <v>1863</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1863</v>
      </c>
      <c r="AI49">
        <v>0</v>
      </c>
      <c r="AJ49">
        <v>0</v>
      </c>
      <c r="AK49">
        <v>0</v>
      </c>
      <c r="AL49">
        <v>0</v>
      </c>
      <c r="AM49">
        <v>0</v>
      </c>
      <c r="AN49">
        <v>0</v>
      </c>
      <c r="AO49">
        <v>0</v>
      </c>
      <c r="AP49">
        <v>0</v>
      </c>
      <c r="AQ49">
        <v>0</v>
      </c>
      <c r="AR49">
        <v>0</v>
      </c>
      <c r="AS49">
        <v>0</v>
      </c>
      <c r="AT49">
        <v>0</v>
      </c>
      <c r="AU49">
        <v>0</v>
      </c>
      <c r="AV49">
        <v>0</v>
      </c>
      <c r="AW49">
        <v>0</v>
      </c>
      <c r="AX49">
        <v>0</v>
      </c>
      <c r="AY49">
        <v>0</v>
      </c>
      <c r="AZ49">
        <v>0</v>
      </c>
      <c r="BA49">
        <v>0</v>
      </c>
      <c r="BB49">
        <v>0</v>
      </c>
      <c r="BC49">
        <v>0</v>
      </c>
      <c r="BD49">
        <v>0</v>
      </c>
      <c r="BE49">
        <v>0</v>
      </c>
      <c r="BF49">
        <v>0</v>
      </c>
      <c r="BG49">
        <v>0</v>
      </c>
      <c r="BH49">
        <v>0</v>
      </c>
    </row>
    <row r="50" spans="1:61" x14ac:dyDescent="0.35">
      <c r="B50" t="s">
        <v>537</v>
      </c>
      <c r="C50" t="s">
        <v>37</v>
      </c>
      <c r="D50" t="s">
        <v>538</v>
      </c>
      <c r="E50" s="32">
        <v>44904</v>
      </c>
      <c r="F50" s="42" t="s">
        <v>539</v>
      </c>
      <c r="G50">
        <v>0</v>
      </c>
      <c r="H50">
        <v>0</v>
      </c>
      <c r="I50">
        <v>0</v>
      </c>
      <c r="J50">
        <v>0</v>
      </c>
      <c r="K50">
        <v>354</v>
      </c>
      <c r="L50">
        <v>0</v>
      </c>
      <c r="M50">
        <v>0</v>
      </c>
      <c r="N50">
        <v>0</v>
      </c>
      <c r="O50">
        <v>0</v>
      </c>
      <c r="P50">
        <v>0</v>
      </c>
      <c r="Q50">
        <v>0</v>
      </c>
      <c r="R50">
        <v>0</v>
      </c>
      <c r="S50">
        <v>0</v>
      </c>
      <c r="T50">
        <v>0</v>
      </c>
      <c r="U50">
        <v>0</v>
      </c>
      <c r="V50">
        <v>0</v>
      </c>
      <c r="W50">
        <v>0</v>
      </c>
      <c r="X50">
        <v>0</v>
      </c>
      <c r="Y50">
        <v>0</v>
      </c>
      <c r="Z50">
        <v>0</v>
      </c>
      <c r="AA50">
        <v>0</v>
      </c>
      <c r="AB50">
        <v>354</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row>
    <row r="51" spans="1:61" x14ac:dyDescent="0.35">
      <c r="B51" t="s">
        <v>540</v>
      </c>
      <c r="C51" t="s">
        <v>541</v>
      </c>
      <c r="D51" t="s">
        <v>542</v>
      </c>
      <c r="E51" s="32">
        <v>44907</v>
      </c>
      <c r="F51" s="42" t="s">
        <v>543</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1245</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row>
    <row r="52" spans="1:61" s="40" customFormat="1" x14ac:dyDescent="0.35">
      <c r="A52" s="41"/>
      <c r="B52" s="41"/>
      <c r="C52" s="41"/>
      <c r="D52" s="41" t="s">
        <v>63</v>
      </c>
      <c r="E52" s="41"/>
      <c r="F52" s="45"/>
      <c r="G52" s="68">
        <f t="shared" ref="G52:AL52" si="4">SUM(G43:G51)</f>
        <v>1863</v>
      </c>
      <c r="H52" s="68">
        <f t="shared" si="4"/>
        <v>70</v>
      </c>
      <c r="I52" s="68">
        <f t="shared" si="4"/>
        <v>0</v>
      </c>
      <c r="J52" s="68">
        <f t="shared" si="4"/>
        <v>0</v>
      </c>
      <c r="K52" s="68">
        <f t="shared" si="4"/>
        <v>354</v>
      </c>
      <c r="L52" s="68">
        <f t="shared" si="4"/>
        <v>0</v>
      </c>
      <c r="M52" s="68">
        <f t="shared" si="4"/>
        <v>0</v>
      </c>
      <c r="N52" s="68">
        <f t="shared" si="4"/>
        <v>0</v>
      </c>
      <c r="O52" s="68">
        <f t="shared" si="4"/>
        <v>0</v>
      </c>
      <c r="P52" s="68">
        <f t="shared" si="4"/>
        <v>0</v>
      </c>
      <c r="Q52" s="68">
        <f t="shared" si="4"/>
        <v>0</v>
      </c>
      <c r="R52" s="68">
        <f t="shared" si="4"/>
        <v>0</v>
      </c>
      <c r="S52" s="68">
        <f t="shared" si="4"/>
        <v>791</v>
      </c>
      <c r="T52" s="68">
        <f t="shared" si="4"/>
        <v>0</v>
      </c>
      <c r="U52" s="68">
        <f t="shared" si="4"/>
        <v>0</v>
      </c>
      <c r="V52" s="68">
        <f t="shared" si="4"/>
        <v>0</v>
      </c>
      <c r="W52" s="68">
        <f t="shared" si="4"/>
        <v>0</v>
      </c>
      <c r="X52" s="68">
        <f t="shared" si="4"/>
        <v>404</v>
      </c>
      <c r="Y52" s="38">
        <f t="shared" si="4"/>
        <v>0</v>
      </c>
      <c r="Z52" s="38">
        <f t="shared" si="4"/>
        <v>0</v>
      </c>
      <c r="AA52" s="38">
        <f t="shared" si="4"/>
        <v>0</v>
      </c>
      <c r="AB52" s="38">
        <f t="shared" si="4"/>
        <v>504</v>
      </c>
      <c r="AC52" s="36">
        <f t="shared" si="4"/>
        <v>0</v>
      </c>
      <c r="AD52" s="36">
        <f t="shared" si="4"/>
        <v>0</v>
      </c>
      <c r="AE52" s="36">
        <f t="shared" si="4"/>
        <v>0</v>
      </c>
      <c r="AF52" s="36">
        <f t="shared" si="4"/>
        <v>0</v>
      </c>
      <c r="AG52" s="39">
        <f t="shared" si="4"/>
        <v>0</v>
      </c>
      <c r="AH52" s="39">
        <f t="shared" si="4"/>
        <v>1974</v>
      </c>
      <c r="AI52" s="39">
        <f t="shared" si="4"/>
        <v>404</v>
      </c>
      <c r="AJ52" s="39">
        <f t="shared" si="4"/>
        <v>0</v>
      </c>
      <c r="AK52" s="34">
        <f t="shared" si="4"/>
        <v>0</v>
      </c>
      <c r="AL52" s="34">
        <f t="shared" si="4"/>
        <v>1245</v>
      </c>
      <c r="AM52" s="34">
        <f t="shared" ref="AM52:BH52" si="5">SUM(AM43:AM51)</f>
        <v>0</v>
      </c>
      <c r="AN52" s="34">
        <f t="shared" si="5"/>
        <v>0</v>
      </c>
      <c r="AO52" s="34">
        <f t="shared" si="5"/>
        <v>0</v>
      </c>
      <c r="AP52" s="34">
        <f t="shared" si="5"/>
        <v>0</v>
      </c>
      <c r="AQ52" s="34">
        <f t="shared" si="5"/>
        <v>0</v>
      </c>
      <c r="AR52" s="34">
        <f t="shared" si="5"/>
        <v>0</v>
      </c>
      <c r="AS52" s="34">
        <f t="shared" si="5"/>
        <v>0</v>
      </c>
      <c r="AT52" s="34">
        <f t="shared" si="5"/>
        <v>0</v>
      </c>
      <c r="AU52" s="33">
        <f t="shared" si="5"/>
        <v>0</v>
      </c>
      <c r="AV52" s="33">
        <f t="shared" si="5"/>
        <v>0</v>
      </c>
      <c r="AW52" s="33">
        <f t="shared" si="5"/>
        <v>0</v>
      </c>
      <c r="AX52" s="33">
        <f t="shared" si="5"/>
        <v>0</v>
      </c>
      <c r="AY52" s="33">
        <f t="shared" si="5"/>
        <v>0</v>
      </c>
      <c r="AZ52" s="33">
        <f t="shared" si="5"/>
        <v>0</v>
      </c>
      <c r="BA52" s="33">
        <f t="shared" si="5"/>
        <v>0</v>
      </c>
      <c r="BB52" s="33">
        <f t="shared" si="5"/>
        <v>0</v>
      </c>
      <c r="BC52" s="33">
        <f t="shared" si="5"/>
        <v>0</v>
      </c>
      <c r="BD52" s="33">
        <f t="shared" si="5"/>
        <v>0</v>
      </c>
      <c r="BE52" s="37">
        <f t="shared" si="5"/>
        <v>0</v>
      </c>
      <c r="BF52" s="37">
        <f t="shared" si="5"/>
        <v>0</v>
      </c>
      <c r="BG52" s="37">
        <f t="shared" si="5"/>
        <v>0</v>
      </c>
      <c r="BH52" s="37">
        <f t="shared" si="5"/>
        <v>0</v>
      </c>
      <c r="BI52" s="41"/>
    </row>
    <row r="53" spans="1:61" s="40" customFormat="1" x14ac:dyDescent="0.35">
      <c r="A53" s="41"/>
      <c r="B53" s="41"/>
      <c r="C53" s="41"/>
      <c r="D53" s="41"/>
      <c r="E53" s="41"/>
      <c r="F53" s="45" t="s">
        <v>60</v>
      </c>
      <c r="G53" s="68">
        <f>G52+I52+K52+M52+O52+Q52+S52+U52+W52</f>
        <v>3008</v>
      </c>
      <c r="H53" s="68">
        <f>H52+J52+L52+N52+P52+R52+T52+V52+X52</f>
        <v>474</v>
      </c>
      <c r="I53" s="68">
        <f>H53-G53</f>
        <v>-2534</v>
      </c>
      <c r="J53" s="68"/>
      <c r="K53" s="68"/>
      <c r="L53" s="68"/>
      <c r="M53" s="68"/>
      <c r="N53" s="68"/>
      <c r="O53" s="68"/>
      <c r="P53" s="68"/>
      <c r="Q53" s="68"/>
      <c r="R53" s="68"/>
      <c r="S53" s="68"/>
      <c r="T53" s="68"/>
      <c r="U53" s="68"/>
      <c r="V53" s="68"/>
      <c r="W53" s="68"/>
      <c r="X53" s="68"/>
      <c r="Y53" s="38">
        <f>Y52+AA52</f>
        <v>0</v>
      </c>
      <c r="Z53" s="38">
        <f>Z52+AB52</f>
        <v>504</v>
      </c>
      <c r="AA53" s="38">
        <f>Z53-Y53</f>
        <v>504</v>
      </c>
      <c r="AB53" s="38"/>
      <c r="AC53" s="36">
        <f>AC52+AE52</f>
        <v>0</v>
      </c>
      <c r="AD53" s="36">
        <f>AD52+AF52</f>
        <v>0</v>
      </c>
      <c r="AE53" s="36">
        <f>AD53-AC53</f>
        <v>0</v>
      </c>
      <c r="AF53" s="36"/>
      <c r="AG53" s="39">
        <f>AH52-AG52</f>
        <v>1974</v>
      </c>
      <c r="AH53" s="39"/>
      <c r="AI53" s="39">
        <f>AJ52-AI52</f>
        <v>-404</v>
      </c>
      <c r="AJ53" s="39"/>
      <c r="AK53" s="34"/>
      <c r="AL53" s="34"/>
      <c r="AM53" s="34"/>
      <c r="AN53" s="34"/>
      <c r="AO53" s="34">
        <f>AO52+AQ52+AS52+AK52+AM52</f>
        <v>0</v>
      </c>
      <c r="AP53" s="34">
        <f>AP52+AR52+AT52+AL52+AN52</f>
        <v>1245</v>
      </c>
      <c r="AQ53" s="34">
        <f>AP53-AO53</f>
        <v>1245</v>
      </c>
      <c r="AR53" s="34"/>
      <c r="AS53" s="34"/>
      <c r="AT53" s="34"/>
      <c r="AU53" s="33">
        <f>AU52+AW52+AY52+BA52+BC52</f>
        <v>0</v>
      </c>
      <c r="AV53" s="33">
        <f>AV52+AX52+AZ52+BB52+BD52</f>
        <v>0</v>
      </c>
      <c r="AW53" s="33">
        <f>AV53-AU53</f>
        <v>0</v>
      </c>
      <c r="AX53" s="33"/>
      <c r="AY53" s="33"/>
      <c r="AZ53" s="33"/>
      <c r="BA53" s="33"/>
      <c r="BB53" s="33"/>
      <c r="BC53" s="33"/>
      <c r="BD53" s="33"/>
      <c r="BE53" s="37">
        <f>BE52+BG52</f>
        <v>0</v>
      </c>
      <c r="BF53" s="37">
        <f>BF52+BH52</f>
        <v>0</v>
      </c>
      <c r="BG53" s="37">
        <f>BF53-BE53</f>
        <v>0</v>
      </c>
      <c r="BH53" s="37"/>
      <c r="BI53" s="41" t="s">
        <v>61</v>
      </c>
    </row>
    <row r="54" spans="1:61" x14ac:dyDescent="0.35">
      <c r="A54" s="59"/>
      <c r="B54" s="59" t="s">
        <v>544</v>
      </c>
      <c r="C54" s="59" t="s">
        <v>184</v>
      </c>
      <c r="D54" s="59" t="s">
        <v>545</v>
      </c>
      <c r="E54" s="61">
        <v>44929</v>
      </c>
      <c r="F54" s="60" t="s">
        <v>546</v>
      </c>
      <c r="G54" s="60">
        <v>0</v>
      </c>
      <c r="H54" s="60">
        <v>0</v>
      </c>
      <c r="I54" s="60">
        <v>0</v>
      </c>
      <c r="J54" s="60">
        <v>0</v>
      </c>
      <c r="K54" s="60">
        <v>0</v>
      </c>
      <c r="L54" s="60">
        <v>0</v>
      </c>
      <c r="M54" s="60">
        <v>0</v>
      </c>
      <c r="N54" s="60">
        <v>0</v>
      </c>
      <c r="O54" s="60">
        <v>0</v>
      </c>
      <c r="P54" s="60">
        <v>0</v>
      </c>
      <c r="Q54" s="60">
        <v>0</v>
      </c>
      <c r="R54" s="60">
        <v>0</v>
      </c>
      <c r="S54" s="60">
        <v>66</v>
      </c>
      <c r="T54" s="60">
        <v>0</v>
      </c>
      <c r="U54" s="60">
        <v>0</v>
      </c>
      <c r="V54" s="60">
        <v>0</v>
      </c>
      <c r="W54" s="60">
        <v>0</v>
      </c>
      <c r="X54" s="60">
        <v>0</v>
      </c>
      <c r="Y54" s="60">
        <v>0</v>
      </c>
      <c r="Z54" s="60">
        <v>0</v>
      </c>
      <c r="AA54" s="60">
        <v>0</v>
      </c>
      <c r="AB54" s="60">
        <v>0</v>
      </c>
      <c r="AC54" s="60">
        <v>0</v>
      </c>
      <c r="AD54" s="60">
        <v>0</v>
      </c>
      <c r="AE54" s="60">
        <v>0</v>
      </c>
      <c r="AF54" s="60">
        <v>0</v>
      </c>
      <c r="AG54" s="60">
        <v>0</v>
      </c>
      <c r="AH54" s="60">
        <v>0</v>
      </c>
      <c r="AI54" s="60">
        <v>0</v>
      </c>
      <c r="AJ54" s="60">
        <v>0</v>
      </c>
      <c r="AK54" s="60">
        <v>0</v>
      </c>
      <c r="AL54" s="60">
        <v>0</v>
      </c>
      <c r="AM54" s="60">
        <v>0</v>
      </c>
      <c r="AN54" s="60">
        <v>0</v>
      </c>
      <c r="AO54" s="60">
        <v>0</v>
      </c>
      <c r="AP54" s="60">
        <v>0</v>
      </c>
      <c r="AQ54" s="60">
        <v>0</v>
      </c>
      <c r="AR54" s="60">
        <v>0</v>
      </c>
      <c r="AS54" s="60">
        <v>0</v>
      </c>
      <c r="AT54" s="60">
        <v>0</v>
      </c>
      <c r="AU54" s="60">
        <v>0</v>
      </c>
      <c r="AV54" s="60">
        <v>0</v>
      </c>
      <c r="AW54" s="60">
        <v>0</v>
      </c>
      <c r="AX54" s="60">
        <v>0</v>
      </c>
      <c r="AY54" s="60">
        <v>0</v>
      </c>
      <c r="AZ54" s="60">
        <v>0</v>
      </c>
      <c r="BA54" s="60">
        <v>0</v>
      </c>
      <c r="BB54" s="60">
        <v>0</v>
      </c>
      <c r="BC54" s="60">
        <v>0</v>
      </c>
      <c r="BD54" s="60">
        <v>0</v>
      </c>
      <c r="BE54" s="60">
        <v>0</v>
      </c>
      <c r="BF54" s="60">
        <v>0</v>
      </c>
      <c r="BG54" s="60">
        <v>0</v>
      </c>
      <c r="BH54" s="60">
        <v>0</v>
      </c>
      <c r="BI54" s="59"/>
    </row>
    <row r="55" spans="1:61" x14ac:dyDescent="0.35">
      <c r="A55" s="59"/>
      <c r="B55" s="59" t="s">
        <v>547</v>
      </c>
      <c r="C55" s="59" t="s">
        <v>548</v>
      </c>
      <c r="D55" s="58" t="s">
        <v>549</v>
      </c>
      <c r="E55" s="61">
        <v>44936</v>
      </c>
      <c r="F55" s="62" t="s">
        <v>550</v>
      </c>
      <c r="G55" s="60">
        <v>0</v>
      </c>
      <c r="H55" s="60">
        <v>0</v>
      </c>
      <c r="I55" s="60">
        <v>0</v>
      </c>
      <c r="J55" s="60">
        <v>0</v>
      </c>
      <c r="K55" s="60">
        <v>0</v>
      </c>
      <c r="L55" s="60">
        <v>0</v>
      </c>
      <c r="M55" s="60">
        <v>0</v>
      </c>
      <c r="N55" s="60">
        <v>0</v>
      </c>
      <c r="O55" s="60">
        <v>0</v>
      </c>
      <c r="P55" s="60">
        <v>0</v>
      </c>
      <c r="Q55" s="60">
        <v>0</v>
      </c>
      <c r="R55" s="60">
        <v>0</v>
      </c>
      <c r="S55" s="60">
        <v>0</v>
      </c>
      <c r="T55" s="60">
        <v>0</v>
      </c>
      <c r="U55" s="60">
        <v>0</v>
      </c>
      <c r="V55" s="60">
        <v>0</v>
      </c>
      <c r="W55" s="60">
        <v>0</v>
      </c>
      <c r="X55" s="60">
        <v>0</v>
      </c>
      <c r="Y55" s="60">
        <v>0</v>
      </c>
      <c r="Z55" s="60">
        <v>420</v>
      </c>
      <c r="AA55" s="60">
        <v>0</v>
      </c>
      <c r="AB55" s="60">
        <v>0</v>
      </c>
      <c r="AC55" s="60">
        <v>0</v>
      </c>
      <c r="AD55" s="60">
        <v>0</v>
      </c>
      <c r="AE55" s="60">
        <v>0</v>
      </c>
      <c r="AF55" s="60">
        <v>0</v>
      </c>
      <c r="AG55" s="60">
        <v>0</v>
      </c>
      <c r="AH55" s="60">
        <v>0</v>
      </c>
      <c r="AI55" s="60">
        <v>0</v>
      </c>
      <c r="AJ55" s="60">
        <v>0</v>
      </c>
      <c r="AK55" s="60">
        <v>0</v>
      </c>
      <c r="AL55" s="60">
        <v>0</v>
      </c>
      <c r="AM55" s="60">
        <v>0</v>
      </c>
      <c r="AN55" s="60">
        <v>0</v>
      </c>
      <c r="AO55" s="60">
        <v>0</v>
      </c>
      <c r="AP55" s="60">
        <v>0</v>
      </c>
      <c r="AQ55" s="60">
        <v>0</v>
      </c>
      <c r="AR55" s="60">
        <v>0</v>
      </c>
      <c r="AS55" s="60">
        <v>0</v>
      </c>
      <c r="AT55" s="60">
        <v>0</v>
      </c>
      <c r="AU55" s="60">
        <v>0</v>
      </c>
      <c r="AV55" s="60">
        <v>0</v>
      </c>
      <c r="AW55" s="60">
        <v>0</v>
      </c>
      <c r="AX55" s="60">
        <v>0</v>
      </c>
      <c r="AY55" s="60">
        <v>0</v>
      </c>
      <c r="AZ55" s="60">
        <v>0</v>
      </c>
      <c r="BA55" s="60">
        <v>0</v>
      </c>
      <c r="BB55" s="60">
        <v>0</v>
      </c>
      <c r="BC55" s="60">
        <v>0</v>
      </c>
      <c r="BD55" s="60">
        <v>0</v>
      </c>
      <c r="BE55" s="60">
        <v>0</v>
      </c>
      <c r="BF55" s="60">
        <v>0</v>
      </c>
      <c r="BG55" s="60">
        <v>0</v>
      </c>
      <c r="BH55" s="60">
        <v>0</v>
      </c>
      <c r="BI55" s="59"/>
    </row>
    <row r="56" spans="1:61" x14ac:dyDescent="0.35">
      <c r="A56" s="59"/>
      <c r="B56" s="59" t="s">
        <v>551</v>
      </c>
      <c r="C56" s="59" t="s">
        <v>196</v>
      </c>
      <c r="D56" s="58" t="s">
        <v>552</v>
      </c>
      <c r="E56" s="61">
        <v>44936</v>
      </c>
      <c r="F56" s="62" t="s">
        <v>553</v>
      </c>
      <c r="G56" s="60">
        <v>0</v>
      </c>
      <c r="H56" s="60">
        <v>0</v>
      </c>
      <c r="I56" s="60">
        <v>0</v>
      </c>
      <c r="J56" s="60">
        <v>0</v>
      </c>
      <c r="K56" s="60">
        <v>0</v>
      </c>
      <c r="L56" s="60">
        <v>0</v>
      </c>
      <c r="M56" s="60">
        <v>0</v>
      </c>
      <c r="N56" s="60">
        <v>0</v>
      </c>
      <c r="O56" s="60">
        <v>0</v>
      </c>
      <c r="P56" s="60">
        <v>0</v>
      </c>
      <c r="Q56" s="60">
        <v>0</v>
      </c>
      <c r="R56" s="60">
        <v>0</v>
      </c>
      <c r="S56" s="60">
        <v>0</v>
      </c>
      <c r="T56" s="60">
        <v>0</v>
      </c>
      <c r="U56" s="60">
        <v>0</v>
      </c>
      <c r="V56" s="60">
        <v>0</v>
      </c>
      <c r="W56" s="60">
        <v>0</v>
      </c>
      <c r="X56" s="60">
        <v>0</v>
      </c>
      <c r="Y56" s="60">
        <v>0</v>
      </c>
      <c r="Z56" s="60">
        <v>91</v>
      </c>
      <c r="AA56" s="60">
        <v>0</v>
      </c>
      <c r="AB56" s="60">
        <v>0</v>
      </c>
      <c r="AC56" s="60">
        <v>0</v>
      </c>
      <c r="AD56" s="60">
        <v>0</v>
      </c>
      <c r="AE56" s="60">
        <v>0</v>
      </c>
      <c r="AF56" s="60">
        <v>0</v>
      </c>
      <c r="AG56" s="60">
        <v>0</v>
      </c>
      <c r="AH56" s="60">
        <v>0</v>
      </c>
      <c r="AI56" s="60">
        <v>0</v>
      </c>
      <c r="AJ56" s="60">
        <v>0</v>
      </c>
      <c r="AK56" s="60">
        <v>0</v>
      </c>
      <c r="AL56" s="60">
        <v>0</v>
      </c>
      <c r="AM56" s="60">
        <v>0</v>
      </c>
      <c r="AN56" s="60">
        <v>0</v>
      </c>
      <c r="AO56" s="60">
        <v>0</v>
      </c>
      <c r="AP56" s="60">
        <v>0</v>
      </c>
      <c r="AQ56" s="60">
        <v>0</v>
      </c>
      <c r="AR56" s="60">
        <v>0</v>
      </c>
      <c r="AS56" s="60">
        <v>0</v>
      </c>
      <c r="AT56" s="60">
        <v>0</v>
      </c>
      <c r="AU56" s="60">
        <v>0</v>
      </c>
      <c r="AV56" s="60">
        <v>0</v>
      </c>
      <c r="AW56" s="60">
        <v>0</v>
      </c>
      <c r="AX56" s="60">
        <v>0</v>
      </c>
      <c r="AY56" s="60">
        <v>0</v>
      </c>
      <c r="AZ56" s="60">
        <v>0</v>
      </c>
      <c r="BA56" s="60">
        <v>0</v>
      </c>
      <c r="BB56" s="60">
        <v>0</v>
      </c>
      <c r="BC56" s="60">
        <v>0</v>
      </c>
      <c r="BD56" s="60">
        <v>0</v>
      </c>
      <c r="BE56" s="60">
        <v>0</v>
      </c>
      <c r="BF56" s="60">
        <v>0</v>
      </c>
      <c r="BG56" s="60">
        <v>0</v>
      </c>
      <c r="BH56" s="60">
        <v>0</v>
      </c>
      <c r="BI56" s="59"/>
    </row>
    <row r="57" spans="1:61" x14ac:dyDescent="0.35">
      <c r="A57" s="59"/>
      <c r="B57" s="59" t="s">
        <v>554</v>
      </c>
      <c r="C57" s="59" t="s">
        <v>40</v>
      </c>
      <c r="D57" s="58" t="s">
        <v>555</v>
      </c>
      <c r="E57" s="61">
        <v>44938</v>
      </c>
      <c r="F57" s="62" t="s">
        <v>556</v>
      </c>
      <c r="G57" s="60">
        <v>0</v>
      </c>
      <c r="H57" s="60">
        <v>0</v>
      </c>
      <c r="I57" s="60">
        <v>0</v>
      </c>
      <c r="J57" s="60">
        <v>0</v>
      </c>
      <c r="K57" s="60">
        <v>0</v>
      </c>
      <c r="L57" s="60">
        <v>0</v>
      </c>
      <c r="M57" s="60">
        <v>0</v>
      </c>
      <c r="N57" s="60">
        <v>0</v>
      </c>
      <c r="O57" s="60">
        <v>0</v>
      </c>
      <c r="P57" s="60">
        <v>0</v>
      </c>
      <c r="Q57" s="60">
        <v>0</v>
      </c>
      <c r="R57" s="60">
        <v>0</v>
      </c>
      <c r="S57" s="60">
        <v>0</v>
      </c>
      <c r="T57" s="60">
        <v>32</v>
      </c>
      <c r="U57" s="60">
        <v>0</v>
      </c>
      <c r="V57" s="60">
        <v>0</v>
      </c>
      <c r="W57" s="60">
        <v>0</v>
      </c>
      <c r="X57" s="60">
        <v>0</v>
      </c>
      <c r="Y57" s="60">
        <v>0</v>
      </c>
      <c r="Z57" s="60">
        <v>0</v>
      </c>
      <c r="AA57" s="60">
        <v>0</v>
      </c>
      <c r="AB57" s="60">
        <v>0</v>
      </c>
      <c r="AC57" s="60">
        <v>0</v>
      </c>
      <c r="AD57" s="60">
        <v>0</v>
      </c>
      <c r="AE57" s="60">
        <v>0</v>
      </c>
      <c r="AF57" s="60">
        <v>0</v>
      </c>
      <c r="AG57" s="60">
        <v>0</v>
      </c>
      <c r="AH57" s="60">
        <v>0</v>
      </c>
      <c r="AI57" s="60">
        <v>0</v>
      </c>
      <c r="AJ57" s="60">
        <v>0</v>
      </c>
      <c r="AK57" s="60">
        <v>0</v>
      </c>
      <c r="AL57" s="60">
        <v>0</v>
      </c>
      <c r="AM57" s="60">
        <v>0</v>
      </c>
      <c r="AN57" s="60">
        <v>0</v>
      </c>
      <c r="AO57" s="60">
        <v>0</v>
      </c>
      <c r="AP57" s="60">
        <v>0</v>
      </c>
      <c r="AQ57" s="60">
        <v>0</v>
      </c>
      <c r="AR57" s="60">
        <v>0</v>
      </c>
      <c r="AS57" s="60">
        <v>0</v>
      </c>
      <c r="AT57" s="60">
        <v>0</v>
      </c>
      <c r="AU57" s="60">
        <v>0</v>
      </c>
      <c r="AV57" s="60">
        <v>0</v>
      </c>
      <c r="AW57" s="60">
        <v>0</v>
      </c>
      <c r="AX57" s="60">
        <v>0</v>
      </c>
      <c r="AY57" s="60">
        <v>0</v>
      </c>
      <c r="AZ57" s="60">
        <v>0</v>
      </c>
      <c r="BA57" s="60">
        <v>0</v>
      </c>
      <c r="BB57" s="60">
        <v>0</v>
      </c>
      <c r="BC57" s="60">
        <v>0</v>
      </c>
      <c r="BD57" s="60">
        <v>0</v>
      </c>
      <c r="BE57" s="60">
        <v>0</v>
      </c>
      <c r="BF57" s="60">
        <v>0</v>
      </c>
      <c r="BG57" s="60">
        <v>0</v>
      </c>
      <c r="BH57" s="60">
        <v>0</v>
      </c>
      <c r="BI57" s="59"/>
    </row>
    <row r="58" spans="1:61" x14ac:dyDescent="0.35">
      <c r="A58" s="59"/>
      <c r="B58" s="59" t="s">
        <v>557</v>
      </c>
      <c r="C58" s="59" t="s">
        <v>511</v>
      </c>
      <c r="D58" s="58" t="s">
        <v>558</v>
      </c>
      <c r="E58" s="61">
        <v>44943</v>
      </c>
      <c r="F58" s="62" t="s">
        <v>286</v>
      </c>
      <c r="G58" s="60">
        <v>0</v>
      </c>
      <c r="H58" s="60">
        <v>0</v>
      </c>
      <c r="I58" s="60">
        <v>0</v>
      </c>
      <c r="J58" s="60">
        <v>0</v>
      </c>
      <c r="K58" s="60">
        <v>0</v>
      </c>
      <c r="L58" s="60">
        <v>0</v>
      </c>
      <c r="M58" s="60">
        <v>0</v>
      </c>
      <c r="N58" s="60">
        <v>0</v>
      </c>
      <c r="O58" s="60">
        <v>0</v>
      </c>
      <c r="P58" s="60">
        <v>0</v>
      </c>
      <c r="Q58" s="60">
        <v>0</v>
      </c>
      <c r="R58" s="60">
        <v>0</v>
      </c>
      <c r="S58" s="60">
        <v>0</v>
      </c>
      <c r="T58" s="60">
        <v>0</v>
      </c>
      <c r="U58" s="60">
        <v>0</v>
      </c>
      <c r="V58" s="60">
        <v>0</v>
      </c>
      <c r="W58" s="60">
        <v>0</v>
      </c>
      <c r="X58" s="60">
        <v>0</v>
      </c>
      <c r="Y58" s="60">
        <v>0</v>
      </c>
      <c r="Z58" s="60">
        <v>0</v>
      </c>
      <c r="AA58" s="60">
        <v>0</v>
      </c>
      <c r="AB58" s="60">
        <v>0</v>
      </c>
      <c r="AC58" s="60">
        <v>0</v>
      </c>
      <c r="AD58" s="60">
        <v>0</v>
      </c>
      <c r="AE58" s="60">
        <v>0</v>
      </c>
      <c r="AF58" s="60">
        <v>4654</v>
      </c>
      <c r="AG58" s="60">
        <v>0</v>
      </c>
      <c r="AH58" s="60">
        <v>0</v>
      </c>
      <c r="AI58" s="60">
        <v>0</v>
      </c>
      <c r="AJ58" s="60">
        <v>0</v>
      </c>
      <c r="AK58" s="60">
        <v>0</v>
      </c>
      <c r="AL58" s="60">
        <v>0</v>
      </c>
      <c r="AM58" s="60">
        <v>0</v>
      </c>
      <c r="AN58" s="60">
        <v>0</v>
      </c>
      <c r="AO58" s="60">
        <v>0</v>
      </c>
      <c r="AP58" s="60">
        <v>0</v>
      </c>
      <c r="AQ58" s="60">
        <v>0</v>
      </c>
      <c r="AR58" s="60">
        <v>0</v>
      </c>
      <c r="AS58" s="60">
        <v>0</v>
      </c>
      <c r="AT58" s="60">
        <v>0</v>
      </c>
      <c r="AU58" s="60">
        <v>0</v>
      </c>
      <c r="AV58" s="60">
        <v>0</v>
      </c>
      <c r="AW58" s="60">
        <v>0</v>
      </c>
      <c r="AX58" s="60">
        <v>0</v>
      </c>
      <c r="AY58" s="60">
        <v>0</v>
      </c>
      <c r="AZ58" s="60">
        <v>0</v>
      </c>
      <c r="BA58" s="60">
        <v>0</v>
      </c>
      <c r="BB58" s="60">
        <v>0</v>
      </c>
      <c r="BC58" s="60">
        <v>0</v>
      </c>
      <c r="BD58" s="60">
        <v>0</v>
      </c>
      <c r="BE58" s="60">
        <v>0</v>
      </c>
      <c r="BF58" s="60">
        <v>0</v>
      </c>
      <c r="BG58" s="60">
        <v>0</v>
      </c>
      <c r="BH58" s="60">
        <v>0</v>
      </c>
      <c r="BI58" s="59"/>
    </row>
    <row r="59" spans="1:61" x14ac:dyDescent="0.35">
      <c r="A59" s="59"/>
      <c r="B59" s="59" t="s">
        <v>559</v>
      </c>
      <c r="C59" s="58" t="s">
        <v>560</v>
      </c>
      <c r="D59" s="58" t="s">
        <v>561</v>
      </c>
      <c r="E59" s="61">
        <v>44945</v>
      </c>
      <c r="F59" s="62" t="s">
        <v>562</v>
      </c>
      <c r="G59" s="60">
        <v>0</v>
      </c>
      <c r="H59" s="60">
        <v>0</v>
      </c>
      <c r="I59" s="60">
        <v>0</v>
      </c>
      <c r="J59" s="60">
        <v>0</v>
      </c>
      <c r="K59" s="60">
        <v>0</v>
      </c>
      <c r="L59" s="60">
        <v>0</v>
      </c>
      <c r="M59" s="60">
        <v>0</v>
      </c>
      <c r="N59" s="60">
        <v>0</v>
      </c>
      <c r="O59" s="60">
        <v>0</v>
      </c>
      <c r="P59" s="60">
        <v>0</v>
      </c>
      <c r="Q59" s="60">
        <v>0</v>
      </c>
      <c r="R59" s="60">
        <v>0</v>
      </c>
      <c r="S59" s="60">
        <v>0</v>
      </c>
      <c r="T59" s="60">
        <v>0</v>
      </c>
      <c r="U59" s="60">
        <v>0</v>
      </c>
      <c r="V59" s="60">
        <v>0</v>
      </c>
      <c r="W59" s="60">
        <v>0</v>
      </c>
      <c r="X59" s="60">
        <v>0</v>
      </c>
      <c r="Y59" s="60">
        <v>0</v>
      </c>
      <c r="Z59" s="60">
        <v>0</v>
      </c>
      <c r="AA59" s="60">
        <v>0</v>
      </c>
      <c r="AB59" s="60">
        <v>0</v>
      </c>
      <c r="AC59" s="60">
        <v>0</v>
      </c>
      <c r="AD59" s="60">
        <v>0</v>
      </c>
      <c r="AE59" s="60">
        <v>0</v>
      </c>
      <c r="AF59" s="60">
        <v>236</v>
      </c>
      <c r="AG59" s="60">
        <v>0</v>
      </c>
      <c r="AH59" s="60">
        <v>0</v>
      </c>
      <c r="AI59" s="60">
        <v>0</v>
      </c>
      <c r="AJ59" s="60">
        <v>0</v>
      </c>
      <c r="AK59" s="60">
        <v>0</v>
      </c>
      <c r="AL59" s="60">
        <v>0</v>
      </c>
      <c r="AM59" s="60">
        <v>0</v>
      </c>
      <c r="AN59" s="60">
        <v>0</v>
      </c>
      <c r="AO59" s="60">
        <v>0</v>
      </c>
      <c r="AP59" s="60">
        <v>0</v>
      </c>
      <c r="AQ59" s="60">
        <v>0</v>
      </c>
      <c r="AR59" s="60">
        <v>0</v>
      </c>
      <c r="AS59" s="60">
        <v>0</v>
      </c>
      <c r="AT59" s="60">
        <v>0</v>
      </c>
      <c r="AU59" s="60">
        <v>0</v>
      </c>
      <c r="AV59" s="60">
        <v>0</v>
      </c>
      <c r="AW59" s="60">
        <v>0</v>
      </c>
      <c r="AX59" s="60">
        <v>0</v>
      </c>
      <c r="AY59" s="60">
        <v>0</v>
      </c>
      <c r="AZ59" s="60">
        <v>0</v>
      </c>
      <c r="BA59" s="60">
        <v>0</v>
      </c>
      <c r="BB59" s="60">
        <v>0</v>
      </c>
      <c r="BC59" s="60">
        <v>0</v>
      </c>
      <c r="BD59" s="60">
        <v>0</v>
      </c>
      <c r="BE59" s="60">
        <v>0</v>
      </c>
      <c r="BF59" s="60">
        <v>0</v>
      </c>
      <c r="BG59" s="60">
        <v>0</v>
      </c>
      <c r="BH59" s="60">
        <v>0</v>
      </c>
      <c r="BI59" s="58"/>
    </row>
    <row r="60" spans="1:61" x14ac:dyDescent="0.35">
      <c r="A60" s="59"/>
      <c r="B60" s="58" t="s">
        <v>563</v>
      </c>
      <c r="C60" s="58" t="s">
        <v>40</v>
      </c>
      <c r="D60" s="58" t="s">
        <v>564</v>
      </c>
      <c r="E60" s="61">
        <v>44942</v>
      </c>
      <c r="F60" s="62" t="s">
        <v>565</v>
      </c>
      <c r="G60" s="60">
        <v>277</v>
      </c>
      <c r="H60" s="60">
        <v>0</v>
      </c>
      <c r="I60" s="60">
        <v>0</v>
      </c>
      <c r="J60" s="60">
        <v>0</v>
      </c>
      <c r="K60" s="60">
        <v>0</v>
      </c>
      <c r="L60" s="60">
        <v>0</v>
      </c>
      <c r="M60" s="60">
        <v>0</v>
      </c>
      <c r="N60" s="60">
        <v>277</v>
      </c>
      <c r="O60" s="60">
        <v>0</v>
      </c>
      <c r="P60" s="60">
        <v>0</v>
      </c>
      <c r="Q60" s="60">
        <v>0</v>
      </c>
      <c r="R60" s="60">
        <v>0</v>
      </c>
      <c r="S60" s="60">
        <v>0</v>
      </c>
      <c r="T60" s="60">
        <v>0</v>
      </c>
      <c r="U60" s="60">
        <v>0</v>
      </c>
      <c r="V60" s="60">
        <v>0</v>
      </c>
      <c r="W60" s="60">
        <v>0</v>
      </c>
      <c r="X60" s="60">
        <v>0</v>
      </c>
      <c r="Y60" s="60">
        <v>0</v>
      </c>
      <c r="Z60" s="60">
        <v>0</v>
      </c>
      <c r="AA60" s="60">
        <v>0</v>
      </c>
      <c r="AB60" s="60">
        <v>0</v>
      </c>
      <c r="AC60" s="60">
        <v>0</v>
      </c>
      <c r="AD60" s="60">
        <v>0</v>
      </c>
      <c r="AE60" s="60">
        <v>0</v>
      </c>
      <c r="AF60" s="60">
        <v>0</v>
      </c>
      <c r="AG60" s="60">
        <v>0</v>
      </c>
      <c r="AH60" s="60">
        <v>0</v>
      </c>
      <c r="AI60" s="60">
        <v>0</v>
      </c>
      <c r="AJ60" s="60">
        <v>0</v>
      </c>
      <c r="AK60" s="60">
        <v>0</v>
      </c>
      <c r="AL60" s="60">
        <v>0</v>
      </c>
      <c r="AM60" s="60">
        <v>0</v>
      </c>
      <c r="AN60" s="60">
        <v>0</v>
      </c>
      <c r="AO60" s="60">
        <v>0</v>
      </c>
      <c r="AP60" s="60">
        <v>0</v>
      </c>
      <c r="AQ60" s="60">
        <v>0</v>
      </c>
      <c r="AR60" s="60">
        <v>0</v>
      </c>
      <c r="AS60" s="60">
        <v>0</v>
      </c>
      <c r="AT60" s="60">
        <v>0</v>
      </c>
      <c r="AU60" s="60">
        <v>0</v>
      </c>
      <c r="AV60" s="60">
        <v>0</v>
      </c>
      <c r="AW60" s="60">
        <v>0</v>
      </c>
      <c r="AX60" s="60">
        <v>0</v>
      </c>
      <c r="AY60" s="60">
        <v>0</v>
      </c>
      <c r="AZ60" s="60">
        <v>0</v>
      </c>
      <c r="BA60" s="60">
        <v>0</v>
      </c>
      <c r="BB60" s="60">
        <v>0</v>
      </c>
      <c r="BC60" s="60">
        <v>0</v>
      </c>
      <c r="BD60" s="60">
        <v>0</v>
      </c>
      <c r="BE60" s="60">
        <v>0</v>
      </c>
      <c r="BF60" s="60">
        <v>0</v>
      </c>
      <c r="BG60" s="60">
        <v>0</v>
      </c>
      <c r="BH60" s="60">
        <v>0</v>
      </c>
      <c r="BI60" s="59"/>
    </row>
    <row r="61" spans="1:61" x14ac:dyDescent="0.35">
      <c r="A61" s="59"/>
      <c r="B61" s="58" t="s">
        <v>566</v>
      </c>
      <c r="C61" s="58" t="s">
        <v>37</v>
      </c>
      <c r="D61" s="58" t="s">
        <v>567</v>
      </c>
      <c r="E61" s="65">
        <v>44952</v>
      </c>
      <c r="F61" s="62" t="s">
        <v>568</v>
      </c>
      <c r="G61" s="60">
        <v>0</v>
      </c>
      <c r="H61" s="60">
        <v>0</v>
      </c>
      <c r="I61" s="60">
        <v>0</v>
      </c>
      <c r="J61" s="60">
        <v>0</v>
      </c>
      <c r="K61" s="60">
        <v>0</v>
      </c>
      <c r="L61" s="60">
        <v>0</v>
      </c>
      <c r="M61" s="60">
        <v>0</v>
      </c>
      <c r="N61" s="60">
        <v>0</v>
      </c>
      <c r="O61" s="60">
        <v>0</v>
      </c>
      <c r="P61" s="60">
        <v>0</v>
      </c>
      <c r="Q61" s="60">
        <v>0</v>
      </c>
      <c r="R61" s="60">
        <v>0</v>
      </c>
      <c r="S61" s="60">
        <v>0</v>
      </c>
      <c r="T61" s="60">
        <v>0</v>
      </c>
      <c r="U61" s="60">
        <v>0</v>
      </c>
      <c r="V61" s="60">
        <v>0</v>
      </c>
      <c r="W61" s="60">
        <v>0</v>
      </c>
      <c r="X61" s="60">
        <v>0</v>
      </c>
      <c r="Y61" s="60">
        <v>0</v>
      </c>
      <c r="Z61" s="60">
        <v>322</v>
      </c>
      <c r="AA61" s="60">
        <v>0</v>
      </c>
      <c r="AB61" s="60">
        <v>0</v>
      </c>
      <c r="AC61" s="60">
        <v>0</v>
      </c>
      <c r="AD61" s="60">
        <v>0</v>
      </c>
      <c r="AE61" s="60">
        <v>0</v>
      </c>
      <c r="AF61" s="60">
        <v>0</v>
      </c>
      <c r="AG61" s="60">
        <v>0</v>
      </c>
      <c r="AH61" s="60">
        <v>0</v>
      </c>
      <c r="AI61" s="60">
        <v>0</v>
      </c>
      <c r="AJ61" s="60">
        <v>0</v>
      </c>
      <c r="AK61" s="60">
        <v>0</v>
      </c>
      <c r="AL61" s="60">
        <v>0</v>
      </c>
      <c r="AM61" s="60">
        <v>0</v>
      </c>
      <c r="AN61" s="60">
        <v>0</v>
      </c>
      <c r="AO61" s="60">
        <v>0</v>
      </c>
      <c r="AP61" s="60">
        <v>0</v>
      </c>
      <c r="AQ61" s="60">
        <v>0</v>
      </c>
      <c r="AR61" s="60">
        <v>0</v>
      </c>
      <c r="AS61" s="60">
        <v>0</v>
      </c>
      <c r="AT61" s="60">
        <v>0</v>
      </c>
      <c r="AU61" s="60">
        <v>0</v>
      </c>
      <c r="AV61" s="60">
        <v>0</v>
      </c>
      <c r="AW61" s="60">
        <v>0</v>
      </c>
      <c r="AX61" s="60">
        <v>0</v>
      </c>
      <c r="AY61" s="60">
        <v>0</v>
      </c>
      <c r="AZ61" s="60">
        <v>0</v>
      </c>
      <c r="BA61" s="60">
        <v>0</v>
      </c>
      <c r="BB61" s="60">
        <v>0</v>
      </c>
      <c r="BC61" s="60">
        <v>0</v>
      </c>
      <c r="BD61" s="60">
        <v>0</v>
      </c>
      <c r="BE61" s="60">
        <v>0</v>
      </c>
      <c r="BF61" s="60">
        <v>0</v>
      </c>
      <c r="BG61" s="60">
        <v>0</v>
      </c>
      <c r="BH61" s="60">
        <v>0</v>
      </c>
      <c r="BI61" s="58"/>
    </row>
    <row r="62" spans="1:61" x14ac:dyDescent="0.35">
      <c r="A62" s="59"/>
      <c r="B62" s="58" t="s">
        <v>569</v>
      </c>
      <c r="C62" s="58" t="s">
        <v>116</v>
      </c>
      <c r="D62" s="58" t="s">
        <v>570</v>
      </c>
      <c r="E62" s="65">
        <v>44971</v>
      </c>
      <c r="F62" s="62" t="s">
        <v>571</v>
      </c>
      <c r="G62" s="60">
        <v>0</v>
      </c>
      <c r="H62" s="60">
        <v>0</v>
      </c>
      <c r="I62" s="60">
        <v>0</v>
      </c>
      <c r="J62" s="60">
        <v>0</v>
      </c>
      <c r="K62" s="60">
        <v>0</v>
      </c>
      <c r="L62" s="60">
        <v>0</v>
      </c>
      <c r="M62" s="60">
        <v>0</v>
      </c>
      <c r="N62" s="60">
        <v>0</v>
      </c>
      <c r="O62" s="60">
        <v>0</v>
      </c>
      <c r="P62" s="60">
        <v>0</v>
      </c>
      <c r="Q62" s="60">
        <v>0</v>
      </c>
      <c r="R62" s="60">
        <v>0</v>
      </c>
      <c r="S62" s="60">
        <v>98</v>
      </c>
      <c r="T62" s="60">
        <v>0</v>
      </c>
      <c r="U62" s="60">
        <v>0</v>
      </c>
      <c r="V62" s="60">
        <v>0</v>
      </c>
      <c r="W62" s="60">
        <v>0</v>
      </c>
      <c r="X62" s="60">
        <v>0</v>
      </c>
      <c r="Y62" s="60">
        <v>0</v>
      </c>
      <c r="Z62" s="60">
        <v>98</v>
      </c>
      <c r="AA62" s="60">
        <v>0</v>
      </c>
      <c r="AB62" s="60">
        <v>0</v>
      </c>
      <c r="AC62" s="60">
        <v>0</v>
      </c>
      <c r="AD62" s="60">
        <v>0</v>
      </c>
      <c r="AE62" s="60">
        <v>0</v>
      </c>
      <c r="AF62" s="60">
        <v>0</v>
      </c>
      <c r="AG62" s="60">
        <v>0</v>
      </c>
      <c r="AH62" s="60">
        <v>0</v>
      </c>
      <c r="AI62" s="60">
        <v>0</v>
      </c>
      <c r="AJ62" s="60">
        <v>0</v>
      </c>
      <c r="AK62" s="60">
        <v>0</v>
      </c>
      <c r="AL62" s="60">
        <v>0</v>
      </c>
      <c r="AM62" s="60">
        <v>0</v>
      </c>
      <c r="AN62" s="60">
        <v>0</v>
      </c>
      <c r="AO62" s="60">
        <v>0</v>
      </c>
      <c r="AP62" s="60">
        <v>0</v>
      </c>
      <c r="AQ62" s="60">
        <v>0</v>
      </c>
      <c r="AR62" s="60">
        <v>0</v>
      </c>
      <c r="AS62" s="60">
        <v>0</v>
      </c>
      <c r="AT62" s="60">
        <v>0</v>
      </c>
      <c r="AU62" s="60">
        <v>0</v>
      </c>
      <c r="AV62" s="60">
        <v>0</v>
      </c>
      <c r="AW62" s="60">
        <v>0</v>
      </c>
      <c r="AX62" s="60">
        <v>0</v>
      </c>
      <c r="AY62" s="60">
        <v>0</v>
      </c>
      <c r="AZ62" s="60">
        <v>0</v>
      </c>
      <c r="BA62" s="60">
        <v>0</v>
      </c>
      <c r="BB62" s="60">
        <v>0</v>
      </c>
      <c r="BC62" s="60">
        <v>0</v>
      </c>
      <c r="BD62" s="60">
        <v>0</v>
      </c>
      <c r="BE62" s="60">
        <v>0</v>
      </c>
      <c r="BF62" s="60">
        <v>0</v>
      </c>
      <c r="BG62" s="60">
        <v>0</v>
      </c>
      <c r="BH62" s="60">
        <v>0</v>
      </c>
      <c r="BI62" s="58"/>
    </row>
    <row r="63" spans="1:61" x14ac:dyDescent="0.35">
      <c r="A63" s="59"/>
      <c r="B63" s="58" t="s">
        <v>572</v>
      </c>
      <c r="C63" s="58" t="s">
        <v>152</v>
      </c>
      <c r="D63" s="58" t="s">
        <v>573</v>
      </c>
      <c r="E63" s="65">
        <v>44999</v>
      </c>
      <c r="F63" s="62" t="s">
        <v>286</v>
      </c>
      <c r="G63" s="60">
        <v>0</v>
      </c>
      <c r="H63" s="60">
        <v>0</v>
      </c>
      <c r="I63" s="60">
        <v>0</v>
      </c>
      <c r="J63" s="60">
        <v>0</v>
      </c>
      <c r="K63" s="60">
        <v>0</v>
      </c>
      <c r="L63" s="60">
        <v>0</v>
      </c>
      <c r="M63" s="60">
        <v>0</v>
      </c>
      <c r="N63" s="60">
        <v>0</v>
      </c>
      <c r="O63" s="60">
        <v>0</v>
      </c>
      <c r="P63" s="60">
        <v>0</v>
      </c>
      <c r="Q63" s="60">
        <v>0</v>
      </c>
      <c r="R63" s="60">
        <v>0</v>
      </c>
      <c r="S63" s="60">
        <v>0</v>
      </c>
      <c r="T63" s="60">
        <v>0</v>
      </c>
      <c r="U63" s="60">
        <v>0</v>
      </c>
      <c r="V63" s="60">
        <v>0</v>
      </c>
      <c r="W63" s="60">
        <v>0</v>
      </c>
      <c r="X63" s="60">
        <v>0</v>
      </c>
      <c r="Y63" s="60">
        <v>0</v>
      </c>
      <c r="Z63" s="60">
        <v>0</v>
      </c>
      <c r="AA63" s="60">
        <v>0</v>
      </c>
      <c r="AB63" s="60">
        <v>0</v>
      </c>
      <c r="AC63" s="60">
        <v>0</v>
      </c>
      <c r="AD63" s="60">
        <v>0</v>
      </c>
      <c r="AE63" s="60">
        <v>0</v>
      </c>
      <c r="AF63" s="60">
        <v>3988</v>
      </c>
      <c r="AG63" s="60">
        <v>0</v>
      </c>
      <c r="AH63" s="60">
        <v>0</v>
      </c>
      <c r="AI63" s="60">
        <v>0</v>
      </c>
      <c r="AJ63" s="60">
        <v>0</v>
      </c>
      <c r="AK63" s="60">
        <v>0</v>
      </c>
      <c r="AL63" s="60">
        <v>0</v>
      </c>
      <c r="AM63" s="60">
        <v>0</v>
      </c>
      <c r="AN63" s="60">
        <v>0</v>
      </c>
      <c r="AO63" s="60">
        <v>0</v>
      </c>
      <c r="AP63" s="60">
        <v>0</v>
      </c>
      <c r="AQ63" s="60">
        <v>0</v>
      </c>
      <c r="AR63" s="60">
        <v>0</v>
      </c>
      <c r="AS63" s="60">
        <v>0</v>
      </c>
      <c r="AT63" s="60">
        <v>0</v>
      </c>
      <c r="AU63" s="60">
        <v>0</v>
      </c>
      <c r="AV63" s="60">
        <v>0</v>
      </c>
      <c r="AW63" s="60">
        <v>0</v>
      </c>
      <c r="AX63" s="60">
        <v>0</v>
      </c>
      <c r="AY63" s="60">
        <v>0</v>
      </c>
      <c r="AZ63" s="60">
        <v>0</v>
      </c>
      <c r="BA63" s="60">
        <v>0</v>
      </c>
      <c r="BB63" s="60">
        <v>0</v>
      </c>
      <c r="BC63" s="60">
        <v>0</v>
      </c>
      <c r="BD63" s="60">
        <v>0</v>
      </c>
      <c r="BE63" s="60">
        <v>0</v>
      </c>
      <c r="BF63" s="60">
        <v>0</v>
      </c>
      <c r="BG63" s="60">
        <v>0</v>
      </c>
      <c r="BH63" s="60">
        <v>0</v>
      </c>
      <c r="BI63" s="58"/>
    </row>
    <row r="64" spans="1:61" x14ac:dyDescent="0.35">
      <c r="A64" s="59"/>
      <c r="B64" s="58" t="s">
        <v>574</v>
      </c>
      <c r="C64" s="58" t="s">
        <v>575</v>
      </c>
      <c r="D64" s="58" t="s">
        <v>576</v>
      </c>
      <c r="E64" s="65">
        <v>45001</v>
      </c>
      <c r="F64" s="62" t="s">
        <v>577</v>
      </c>
      <c r="G64" s="60">
        <v>0</v>
      </c>
      <c r="H64" s="60">
        <v>0</v>
      </c>
      <c r="I64" s="60">
        <v>0</v>
      </c>
      <c r="J64" s="60">
        <v>0</v>
      </c>
      <c r="K64" s="60">
        <v>0</v>
      </c>
      <c r="L64" s="60">
        <v>0</v>
      </c>
      <c r="M64" s="60">
        <v>0</v>
      </c>
      <c r="N64" s="60">
        <v>0</v>
      </c>
      <c r="O64" s="60">
        <v>0</v>
      </c>
      <c r="P64" s="60">
        <v>0</v>
      </c>
      <c r="Q64" s="60">
        <v>0</v>
      </c>
      <c r="R64" s="60">
        <v>0</v>
      </c>
      <c r="S64" s="60">
        <v>0</v>
      </c>
      <c r="T64" s="60">
        <v>0</v>
      </c>
      <c r="U64" s="60">
        <v>0</v>
      </c>
      <c r="V64" s="60">
        <v>0</v>
      </c>
      <c r="W64" s="60">
        <v>0</v>
      </c>
      <c r="X64" s="60">
        <v>499</v>
      </c>
      <c r="Y64" s="60">
        <v>0</v>
      </c>
      <c r="Z64" s="60">
        <v>0</v>
      </c>
      <c r="AA64" s="60">
        <v>0</v>
      </c>
      <c r="AB64" s="60">
        <v>0</v>
      </c>
      <c r="AC64" s="60">
        <v>0</v>
      </c>
      <c r="AD64" s="60">
        <v>0</v>
      </c>
      <c r="AE64" s="60">
        <v>0</v>
      </c>
      <c r="AF64" s="60">
        <v>0</v>
      </c>
      <c r="AG64" s="60">
        <v>0</v>
      </c>
      <c r="AH64" s="60">
        <v>0</v>
      </c>
      <c r="AI64" s="60">
        <v>0</v>
      </c>
      <c r="AJ64" s="60">
        <v>0</v>
      </c>
      <c r="AK64" s="60">
        <v>0</v>
      </c>
      <c r="AL64" s="60">
        <v>0</v>
      </c>
      <c r="AM64" s="60">
        <v>0</v>
      </c>
      <c r="AN64" s="60">
        <v>0</v>
      </c>
      <c r="AO64" s="60">
        <v>0</v>
      </c>
      <c r="AP64" s="60">
        <v>0</v>
      </c>
      <c r="AQ64" s="60">
        <v>0</v>
      </c>
      <c r="AR64" s="60">
        <v>0</v>
      </c>
      <c r="AS64" s="60">
        <v>0</v>
      </c>
      <c r="AT64" s="60">
        <v>0</v>
      </c>
      <c r="AU64" s="60">
        <v>0</v>
      </c>
      <c r="AV64" s="60">
        <v>0</v>
      </c>
      <c r="AW64" s="60">
        <v>0</v>
      </c>
      <c r="AX64" s="60">
        <v>0</v>
      </c>
      <c r="AY64" s="60">
        <v>0</v>
      </c>
      <c r="AZ64" s="60">
        <v>0</v>
      </c>
      <c r="BA64" s="60">
        <v>0</v>
      </c>
      <c r="BB64" s="60">
        <v>0</v>
      </c>
      <c r="BC64" s="60">
        <v>0</v>
      </c>
      <c r="BD64" s="60">
        <v>0</v>
      </c>
      <c r="BE64" s="60">
        <v>0</v>
      </c>
      <c r="BF64" s="60">
        <v>0</v>
      </c>
      <c r="BG64" s="60">
        <v>0</v>
      </c>
      <c r="BH64" s="60">
        <v>0</v>
      </c>
      <c r="BI64" s="58"/>
    </row>
    <row r="65" spans="1:61" x14ac:dyDescent="0.35">
      <c r="A65" s="59"/>
      <c r="B65" s="58" t="s">
        <v>578</v>
      </c>
      <c r="C65" s="58" t="s">
        <v>239</v>
      </c>
      <c r="D65" s="58" t="s">
        <v>579</v>
      </c>
      <c r="E65" s="65">
        <v>45001</v>
      </c>
      <c r="F65" s="62" t="s">
        <v>580</v>
      </c>
      <c r="G65" s="60">
        <v>0</v>
      </c>
      <c r="H65" s="60">
        <v>0</v>
      </c>
      <c r="I65" s="60">
        <v>0</v>
      </c>
      <c r="J65" s="60">
        <v>0</v>
      </c>
      <c r="K65" s="60">
        <v>0</v>
      </c>
      <c r="L65" s="60">
        <v>0</v>
      </c>
      <c r="M65" s="60">
        <v>0</v>
      </c>
      <c r="N65" s="60">
        <v>50</v>
      </c>
      <c r="O65" s="60">
        <v>0</v>
      </c>
      <c r="P65" s="60">
        <v>0</v>
      </c>
      <c r="Q65" s="60">
        <v>0</v>
      </c>
      <c r="R65" s="60">
        <v>0</v>
      </c>
      <c r="S65" s="60">
        <v>50</v>
      </c>
      <c r="T65" s="60">
        <v>0</v>
      </c>
      <c r="U65" s="60">
        <v>0</v>
      </c>
      <c r="V65" s="60">
        <v>0</v>
      </c>
      <c r="W65" s="60">
        <v>0</v>
      </c>
      <c r="X65" s="60">
        <v>0</v>
      </c>
      <c r="Y65" s="60">
        <v>0</v>
      </c>
      <c r="Z65" s="60">
        <v>0</v>
      </c>
      <c r="AA65" s="60">
        <v>0</v>
      </c>
      <c r="AB65" s="60">
        <v>0</v>
      </c>
      <c r="AC65" s="60">
        <v>0</v>
      </c>
      <c r="AD65" s="60">
        <v>0</v>
      </c>
      <c r="AE65" s="60">
        <v>0</v>
      </c>
      <c r="AF65" s="60">
        <v>0</v>
      </c>
      <c r="AG65" s="60">
        <v>0</v>
      </c>
      <c r="AH65" s="60">
        <v>0</v>
      </c>
      <c r="AI65" s="60">
        <v>0</v>
      </c>
      <c r="AJ65" s="60">
        <v>0</v>
      </c>
      <c r="AK65" s="60">
        <v>0</v>
      </c>
      <c r="AL65" s="60">
        <v>0</v>
      </c>
      <c r="AM65" s="60">
        <v>0</v>
      </c>
      <c r="AN65" s="60">
        <v>0</v>
      </c>
      <c r="AO65" s="60">
        <v>0</v>
      </c>
      <c r="AP65" s="60">
        <v>0</v>
      </c>
      <c r="AQ65" s="60">
        <v>0</v>
      </c>
      <c r="AR65" s="60">
        <v>0</v>
      </c>
      <c r="AS65" s="60">
        <v>0</v>
      </c>
      <c r="AT65" s="60">
        <v>0</v>
      </c>
      <c r="AU65" s="60">
        <v>0</v>
      </c>
      <c r="AV65" s="60">
        <v>0</v>
      </c>
      <c r="AW65" s="60">
        <v>0</v>
      </c>
      <c r="AX65" s="60">
        <v>0</v>
      </c>
      <c r="AY65" s="60">
        <v>0</v>
      </c>
      <c r="AZ65" s="60">
        <v>0</v>
      </c>
      <c r="BA65" s="60">
        <v>0</v>
      </c>
      <c r="BB65" s="60">
        <v>0</v>
      </c>
      <c r="BC65" s="60">
        <v>0</v>
      </c>
      <c r="BD65" s="60">
        <v>0</v>
      </c>
      <c r="BE65" s="60">
        <v>0</v>
      </c>
      <c r="BF65" s="60">
        <v>0</v>
      </c>
      <c r="BG65" s="60">
        <v>0</v>
      </c>
      <c r="BH65" s="60">
        <v>0</v>
      </c>
      <c r="BI65" s="58"/>
    </row>
    <row r="66" spans="1:61" x14ac:dyDescent="0.35">
      <c r="A66" s="59"/>
      <c r="B66" s="58" t="s">
        <v>581</v>
      </c>
      <c r="C66" s="58" t="s">
        <v>37</v>
      </c>
      <c r="D66" s="58" t="s">
        <v>582</v>
      </c>
      <c r="E66" s="65">
        <v>45008</v>
      </c>
      <c r="F66" s="62" t="s">
        <v>583</v>
      </c>
      <c r="G66" s="60">
        <v>0</v>
      </c>
      <c r="H66" s="60">
        <v>0</v>
      </c>
      <c r="I66" s="60">
        <v>0</v>
      </c>
      <c r="J66" s="60">
        <v>183</v>
      </c>
      <c r="K66" s="60">
        <v>0</v>
      </c>
      <c r="L66" s="60">
        <v>0</v>
      </c>
      <c r="M66" s="60">
        <v>0</v>
      </c>
      <c r="N66" s="60">
        <v>0</v>
      </c>
      <c r="O66" s="60">
        <v>0</v>
      </c>
      <c r="P66" s="60">
        <v>0</v>
      </c>
      <c r="Q66" s="60">
        <v>0</v>
      </c>
      <c r="R66" s="60">
        <v>0</v>
      </c>
      <c r="S66" s="60">
        <v>0</v>
      </c>
      <c r="T66" s="60">
        <v>0</v>
      </c>
      <c r="U66" s="60">
        <v>0</v>
      </c>
      <c r="V66" s="60">
        <v>0</v>
      </c>
      <c r="W66" s="60">
        <v>0</v>
      </c>
      <c r="X66" s="60">
        <v>0</v>
      </c>
      <c r="Y66" s="60">
        <v>0</v>
      </c>
      <c r="Z66" s="60">
        <v>0</v>
      </c>
      <c r="AA66" s="60">
        <v>0</v>
      </c>
      <c r="AB66" s="60">
        <v>0</v>
      </c>
      <c r="AC66" s="60">
        <v>0</v>
      </c>
      <c r="AD66" s="60">
        <v>0</v>
      </c>
      <c r="AE66" s="60">
        <v>0</v>
      </c>
      <c r="AF66" s="60">
        <v>0</v>
      </c>
      <c r="AG66" s="60">
        <v>0</v>
      </c>
      <c r="AH66" s="60">
        <v>0</v>
      </c>
      <c r="AI66" s="60">
        <v>0</v>
      </c>
      <c r="AJ66" s="60">
        <v>0</v>
      </c>
      <c r="AK66" s="60">
        <v>0</v>
      </c>
      <c r="AL66" s="60">
        <v>0</v>
      </c>
      <c r="AM66" s="60">
        <v>0</v>
      </c>
      <c r="AN66" s="60">
        <v>0</v>
      </c>
      <c r="AO66" s="60">
        <v>0</v>
      </c>
      <c r="AP66" s="60">
        <v>0</v>
      </c>
      <c r="AQ66" s="60">
        <v>0</v>
      </c>
      <c r="AR66" s="60">
        <v>0</v>
      </c>
      <c r="AS66" s="60">
        <v>0</v>
      </c>
      <c r="AT66" s="60">
        <v>0</v>
      </c>
      <c r="AU66" s="60">
        <v>0</v>
      </c>
      <c r="AV66" s="60">
        <v>0</v>
      </c>
      <c r="AW66" s="60">
        <v>0</v>
      </c>
      <c r="AX66" s="60">
        <v>0</v>
      </c>
      <c r="AY66" s="60">
        <v>0</v>
      </c>
      <c r="AZ66" s="60">
        <v>0</v>
      </c>
      <c r="BA66" s="60">
        <v>0</v>
      </c>
      <c r="BB66" s="60">
        <v>0</v>
      </c>
      <c r="BC66" s="60">
        <v>0</v>
      </c>
      <c r="BD66" s="60">
        <v>0</v>
      </c>
      <c r="BE66" s="60">
        <v>0</v>
      </c>
      <c r="BF66" s="60">
        <v>0</v>
      </c>
      <c r="BG66" s="60">
        <v>0</v>
      </c>
      <c r="BH66" s="60">
        <v>0</v>
      </c>
      <c r="BI66" s="58"/>
    </row>
    <row r="67" spans="1:61" x14ac:dyDescent="0.35">
      <c r="A67" s="59"/>
      <c r="B67" s="58" t="s">
        <v>584</v>
      </c>
      <c r="C67" s="58" t="s">
        <v>40</v>
      </c>
      <c r="D67" s="58" t="s">
        <v>585</v>
      </c>
      <c r="E67" s="61">
        <v>45005</v>
      </c>
      <c r="F67" s="62" t="s">
        <v>586</v>
      </c>
      <c r="G67" s="60">
        <v>3709</v>
      </c>
      <c r="H67" s="60">
        <v>0</v>
      </c>
      <c r="I67" s="60">
        <v>0</v>
      </c>
      <c r="J67" s="60">
        <v>0</v>
      </c>
      <c r="K67" s="60">
        <v>0</v>
      </c>
      <c r="L67" s="60">
        <v>0</v>
      </c>
      <c r="M67" s="60">
        <v>0</v>
      </c>
      <c r="N67" s="60">
        <v>0</v>
      </c>
      <c r="O67" s="60">
        <v>0</v>
      </c>
      <c r="P67" s="60">
        <v>0</v>
      </c>
      <c r="Q67" s="60">
        <v>0</v>
      </c>
      <c r="R67" s="60">
        <v>0</v>
      </c>
      <c r="S67" s="60">
        <v>0</v>
      </c>
      <c r="T67" s="60">
        <v>0</v>
      </c>
      <c r="U67" s="60">
        <v>0</v>
      </c>
      <c r="V67" s="60">
        <v>0</v>
      </c>
      <c r="W67" s="60">
        <v>0</v>
      </c>
      <c r="X67" s="60">
        <v>0</v>
      </c>
      <c r="Y67" s="60">
        <v>0</v>
      </c>
      <c r="Z67" s="60">
        <v>0</v>
      </c>
      <c r="AA67" s="60">
        <v>0</v>
      </c>
      <c r="AB67" s="60">
        <v>0</v>
      </c>
      <c r="AC67" s="60">
        <v>0</v>
      </c>
      <c r="AD67" s="60">
        <v>0</v>
      </c>
      <c r="AE67" s="60">
        <v>0</v>
      </c>
      <c r="AF67" s="60">
        <v>0</v>
      </c>
      <c r="AG67" s="60">
        <v>0</v>
      </c>
      <c r="AH67" s="60">
        <v>3709</v>
      </c>
      <c r="AI67" s="60">
        <v>0</v>
      </c>
      <c r="AJ67" s="60">
        <v>0</v>
      </c>
      <c r="AK67" s="60">
        <v>0</v>
      </c>
      <c r="AL67" s="60">
        <v>0</v>
      </c>
      <c r="AM67" s="60">
        <v>0</v>
      </c>
      <c r="AN67" s="60">
        <v>0</v>
      </c>
      <c r="AO67" s="60">
        <v>0</v>
      </c>
      <c r="AP67" s="60">
        <v>0</v>
      </c>
      <c r="AQ67" s="60">
        <v>0</v>
      </c>
      <c r="AR67" s="60">
        <v>0</v>
      </c>
      <c r="AS67" s="60">
        <v>0</v>
      </c>
      <c r="AT67" s="60">
        <v>0</v>
      </c>
      <c r="AU67" s="60">
        <v>0</v>
      </c>
      <c r="AV67" s="60">
        <v>0</v>
      </c>
      <c r="AW67" s="60">
        <v>0</v>
      </c>
      <c r="AX67" s="60">
        <v>0</v>
      </c>
      <c r="AY67" s="60">
        <v>0</v>
      </c>
      <c r="AZ67" s="60">
        <v>0</v>
      </c>
      <c r="BA67" s="60">
        <v>0</v>
      </c>
      <c r="BB67" s="60">
        <v>0</v>
      </c>
      <c r="BC67" s="60">
        <v>0</v>
      </c>
      <c r="BD67" s="60">
        <v>0</v>
      </c>
      <c r="BE67" s="60">
        <v>0</v>
      </c>
      <c r="BF67" s="60">
        <v>0</v>
      </c>
      <c r="BG67" s="60">
        <v>0</v>
      </c>
      <c r="BH67" s="60">
        <v>0</v>
      </c>
      <c r="BI67" s="59"/>
    </row>
    <row r="68" spans="1:61" s="40" customFormat="1" x14ac:dyDescent="0.35">
      <c r="A68" s="48"/>
      <c r="B68" s="48"/>
      <c r="C68" s="48"/>
      <c r="D68" s="48" t="s">
        <v>64</v>
      </c>
      <c r="E68" s="48"/>
      <c r="F68" s="49"/>
      <c r="G68" s="69">
        <f t="shared" ref="G68:AL68" si="6">SUM(G54:G67)</f>
        <v>3986</v>
      </c>
      <c r="H68" s="69">
        <f t="shared" si="6"/>
        <v>0</v>
      </c>
      <c r="I68" s="69">
        <f t="shared" si="6"/>
        <v>0</v>
      </c>
      <c r="J68" s="69">
        <f t="shared" si="6"/>
        <v>183</v>
      </c>
      <c r="K68" s="69">
        <f t="shared" si="6"/>
        <v>0</v>
      </c>
      <c r="L68" s="69">
        <f t="shared" si="6"/>
        <v>0</v>
      </c>
      <c r="M68" s="69">
        <f t="shared" si="6"/>
        <v>0</v>
      </c>
      <c r="N68" s="69">
        <f t="shared" si="6"/>
        <v>327</v>
      </c>
      <c r="O68" s="69">
        <f t="shared" si="6"/>
        <v>0</v>
      </c>
      <c r="P68" s="69">
        <f t="shared" si="6"/>
        <v>0</v>
      </c>
      <c r="Q68" s="69">
        <f t="shared" si="6"/>
        <v>0</v>
      </c>
      <c r="R68" s="69">
        <f t="shared" si="6"/>
        <v>0</v>
      </c>
      <c r="S68" s="69">
        <f t="shared" si="6"/>
        <v>214</v>
      </c>
      <c r="T68" s="69">
        <f t="shared" si="6"/>
        <v>32</v>
      </c>
      <c r="U68" s="69">
        <f t="shared" si="6"/>
        <v>0</v>
      </c>
      <c r="V68" s="69">
        <f t="shared" si="6"/>
        <v>0</v>
      </c>
      <c r="W68" s="69">
        <f t="shared" si="6"/>
        <v>0</v>
      </c>
      <c r="X68" s="69">
        <f t="shared" si="6"/>
        <v>499</v>
      </c>
      <c r="Y68" s="55">
        <f t="shared" si="6"/>
        <v>0</v>
      </c>
      <c r="Z68" s="55">
        <f t="shared" si="6"/>
        <v>931</v>
      </c>
      <c r="AA68" s="55">
        <f t="shared" si="6"/>
        <v>0</v>
      </c>
      <c r="AB68" s="55">
        <f t="shared" si="6"/>
        <v>0</v>
      </c>
      <c r="AC68" s="52">
        <f t="shared" si="6"/>
        <v>0</v>
      </c>
      <c r="AD68" s="52">
        <f t="shared" si="6"/>
        <v>0</v>
      </c>
      <c r="AE68" s="52">
        <f t="shared" si="6"/>
        <v>0</v>
      </c>
      <c r="AF68" s="52">
        <f t="shared" si="6"/>
        <v>8878</v>
      </c>
      <c r="AG68" s="56">
        <f t="shared" si="6"/>
        <v>0</v>
      </c>
      <c r="AH68" s="56">
        <f t="shared" si="6"/>
        <v>3709</v>
      </c>
      <c r="AI68" s="56">
        <f t="shared" si="6"/>
        <v>0</v>
      </c>
      <c r="AJ68" s="56">
        <f t="shared" si="6"/>
        <v>0</v>
      </c>
      <c r="AK68" s="51">
        <f t="shared" si="6"/>
        <v>0</v>
      </c>
      <c r="AL68" s="51">
        <f t="shared" si="6"/>
        <v>0</v>
      </c>
      <c r="AM68" s="51">
        <f t="shared" ref="AM68:BH68" si="7">SUM(AM54:AM67)</f>
        <v>0</v>
      </c>
      <c r="AN68" s="51">
        <f t="shared" si="7"/>
        <v>0</v>
      </c>
      <c r="AO68" s="51">
        <f t="shared" si="7"/>
        <v>0</v>
      </c>
      <c r="AP68" s="51">
        <f t="shared" si="7"/>
        <v>0</v>
      </c>
      <c r="AQ68" s="51">
        <f t="shared" si="7"/>
        <v>0</v>
      </c>
      <c r="AR68" s="51">
        <f t="shared" si="7"/>
        <v>0</v>
      </c>
      <c r="AS68" s="51">
        <f t="shared" si="7"/>
        <v>0</v>
      </c>
      <c r="AT68" s="51">
        <f t="shared" si="7"/>
        <v>0</v>
      </c>
      <c r="AU68" s="50">
        <f t="shared" si="7"/>
        <v>0</v>
      </c>
      <c r="AV68" s="50">
        <f t="shared" si="7"/>
        <v>0</v>
      </c>
      <c r="AW68" s="50">
        <f t="shared" si="7"/>
        <v>0</v>
      </c>
      <c r="AX68" s="50">
        <f t="shared" si="7"/>
        <v>0</v>
      </c>
      <c r="AY68" s="50">
        <f t="shared" si="7"/>
        <v>0</v>
      </c>
      <c r="AZ68" s="50">
        <f t="shared" si="7"/>
        <v>0</v>
      </c>
      <c r="BA68" s="50">
        <f t="shared" si="7"/>
        <v>0</v>
      </c>
      <c r="BB68" s="50">
        <f t="shared" si="7"/>
        <v>0</v>
      </c>
      <c r="BC68" s="50">
        <f t="shared" si="7"/>
        <v>0</v>
      </c>
      <c r="BD68" s="50">
        <f t="shared" si="7"/>
        <v>0</v>
      </c>
      <c r="BE68" s="53">
        <f t="shared" si="7"/>
        <v>0</v>
      </c>
      <c r="BF68" s="53">
        <f t="shared" si="7"/>
        <v>0</v>
      </c>
      <c r="BG68" s="53">
        <f t="shared" si="7"/>
        <v>0</v>
      </c>
      <c r="BH68" s="53">
        <f t="shared" si="7"/>
        <v>0</v>
      </c>
      <c r="BI68" s="48"/>
    </row>
    <row r="69" spans="1:61" s="40" customFormat="1" x14ac:dyDescent="0.35">
      <c r="A69" s="41"/>
      <c r="B69" s="41"/>
      <c r="C69" s="41"/>
      <c r="D69" s="41"/>
      <c r="E69" s="41"/>
      <c r="F69" s="45" t="s">
        <v>60</v>
      </c>
      <c r="G69" s="68">
        <f>G68+I68+K68+M68+O68+Q68+S68+U68+W68</f>
        <v>4200</v>
      </c>
      <c r="H69" s="68">
        <f>H68+J68+L68+N68+P68+R68+T68+V68+X68</f>
        <v>1041</v>
      </c>
      <c r="I69" s="68">
        <f>H69-G69</f>
        <v>-3159</v>
      </c>
      <c r="J69" s="68"/>
      <c r="K69" s="68"/>
      <c r="L69" s="68"/>
      <c r="M69" s="68"/>
      <c r="N69" s="68"/>
      <c r="O69" s="68"/>
      <c r="P69" s="68"/>
      <c r="Q69" s="68"/>
      <c r="R69" s="68"/>
      <c r="S69" s="68"/>
      <c r="T69" s="68"/>
      <c r="U69" s="68"/>
      <c r="V69" s="68"/>
      <c r="W69" s="68"/>
      <c r="X69" s="68"/>
      <c r="Y69" s="38">
        <f>Y68+AA68</f>
        <v>0</v>
      </c>
      <c r="Z69" s="38">
        <f>Z68+AB68</f>
        <v>931</v>
      </c>
      <c r="AA69" s="38">
        <f>Z69-Y69</f>
        <v>931</v>
      </c>
      <c r="AB69" s="38"/>
      <c r="AC69" s="36">
        <f>AC68+AE68</f>
        <v>0</v>
      </c>
      <c r="AD69" s="36">
        <f>AD68+AF68</f>
        <v>8878</v>
      </c>
      <c r="AE69" s="36">
        <f>AD69-AC69</f>
        <v>8878</v>
      </c>
      <c r="AF69" s="36"/>
      <c r="AG69" s="39">
        <f>AH68-AG68</f>
        <v>3709</v>
      </c>
      <c r="AH69" s="39"/>
      <c r="AI69" s="39">
        <f>AJ68-AI68</f>
        <v>0</v>
      </c>
      <c r="AJ69" s="39"/>
      <c r="AK69" s="34"/>
      <c r="AL69" s="34"/>
      <c r="AM69" s="34"/>
      <c r="AN69" s="34"/>
      <c r="AO69" s="34">
        <f>AO68+AQ68+AS68+AK68+AM68</f>
        <v>0</v>
      </c>
      <c r="AP69" s="34">
        <f>AP68+AR68+AT68+AL68+AN68</f>
        <v>0</v>
      </c>
      <c r="AQ69" s="34">
        <f>AP69-AO69</f>
        <v>0</v>
      </c>
      <c r="AR69" s="34"/>
      <c r="AS69" s="34"/>
      <c r="AT69" s="34"/>
      <c r="AU69" s="33">
        <f>AU68+AW68+AY68+BA68+BC68</f>
        <v>0</v>
      </c>
      <c r="AV69" s="33">
        <f>AV68+AX68+AZ68+BB68+BD68</f>
        <v>0</v>
      </c>
      <c r="AW69" s="33">
        <f>AV69-AU69</f>
        <v>0</v>
      </c>
      <c r="AX69" s="33"/>
      <c r="AY69" s="33"/>
      <c r="AZ69" s="33"/>
      <c r="BA69" s="33"/>
      <c r="BB69" s="33"/>
      <c r="BC69" s="33"/>
      <c r="BD69" s="33"/>
      <c r="BE69" s="37">
        <f>BE68+BG68</f>
        <v>0</v>
      </c>
      <c r="BF69" s="37">
        <f>BF68+BH68</f>
        <v>0</v>
      </c>
      <c r="BG69" s="37">
        <f>BF69-BE69</f>
        <v>0</v>
      </c>
      <c r="BH69" s="37"/>
      <c r="BI69" s="41" t="s">
        <v>61</v>
      </c>
    </row>
    <row r="70" spans="1:61" x14ac:dyDescent="0.35">
      <c r="A70" s="47"/>
      <c r="B70" s="47"/>
      <c r="C70" s="2"/>
      <c r="D70" s="2"/>
      <c r="E70" s="2"/>
      <c r="F70" s="43"/>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row>
    <row r="71" spans="1:61" s="27" customFormat="1" x14ac:dyDescent="0.35">
      <c r="A71" s="57"/>
      <c r="B71" s="57"/>
      <c r="C71" s="4"/>
      <c r="D71" s="4" t="s">
        <v>587</v>
      </c>
      <c r="E71" s="4"/>
      <c r="F71" s="46" t="s">
        <v>66</v>
      </c>
      <c r="G71" s="4">
        <f>G69+G53+G42+G26</f>
        <v>13137</v>
      </c>
      <c r="H71" s="4">
        <f>H69+H53+H42+H26</f>
        <v>20371</v>
      </c>
      <c r="I71" s="4">
        <f>H71-G71</f>
        <v>7234</v>
      </c>
      <c r="J71" s="4"/>
      <c r="K71" s="4"/>
      <c r="L71" s="4"/>
      <c r="M71" s="4"/>
      <c r="N71" s="4"/>
      <c r="O71" s="4"/>
      <c r="P71" s="4"/>
      <c r="Q71" s="4"/>
      <c r="R71" s="4"/>
      <c r="S71" s="4"/>
      <c r="T71" s="4"/>
      <c r="U71" s="4"/>
      <c r="V71" s="4"/>
      <c r="W71" s="4"/>
      <c r="X71" s="4"/>
      <c r="Y71" s="4">
        <f>Y69+Y53+Y42+Y26</f>
        <v>482</v>
      </c>
      <c r="Z71" s="4">
        <f>Z69+Z53+Z42+Z26</f>
        <v>7570</v>
      </c>
      <c r="AA71" s="4">
        <f>Z71-Y71</f>
        <v>7088</v>
      </c>
      <c r="AB71" s="4"/>
      <c r="AC71" s="4">
        <f>AC53+AC42+AC26+AC69</f>
        <v>0</v>
      </c>
      <c r="AD71" s="4">
        <f>AD69+AD53+AD42+AD26</f>
        <v>8996</v>
      </c>
      <c r="AE71" s="4">
        <f>AD71-AC71</f>
        <v>8996</v>
      </c>
      <c r="AF71" s="4"/>
      <c r="AG71" s="4">
        <f>AG69+AG53+AG42+AG26</f>
        <v>500</v>
      </c>
      <c r="AH71" s="4"/>
      <c r="AI71" s="4">
        <f>AI69+AI53+AI42+AI26</f>
        <v>-1527</v>
      </c>
      <c r="AJ71" s="4"/>
      <c r="AK71" s="4"/>
      <c r="AL71" s="4"/>
      <c r="AM71" s="4"/>
      <c r="AN71" s="4"/>
      <c r="AO71" s="4">
        <f>AO53+AO69+AO42+AO26</f>
        <v>41865</v>
      </c>
      <c r="AP71" s="4">
        <f>AP69+AP53+AP42+AP26</f>
        <v>137177</v>
      </c>
      <c r="AQ71" s="4">
        <f>AP71-AO71</f>
        <v>95312</v>
      </c>
      <c r="AR71" s="4"/>
      <c r="AS71" s="4"/>
      <c r="AT71" s="4"/>
      <c r="AU71" s="4">
        <f>AU42+AU26+AU53+AU69</f>
        <v>0</v>
      </c>
      <c r="AV71" s="4">
        <f>AV69+AV53+AV42+AV26</f>
        <v>0</v>
      </c>
      <c r="AW71" s="4">
        <f>AV71-AU71</f>
        <v>0</v>
      </c>
      <c r="AX71" s="4"/>
      <c r="AY71" s="4"/>
      <c r="AZ71" s="4"/>
      <c r="BA71" s="4"/>
      <c r="BB71" s="4"/>
      <c r="BC71" s="4"/>
      <c r="BD71" s="4"/>
      <c r="BE71" s="4">
        <f>BE69+BE53+BE42+BE26</f>
        <v>0</v>
      </c>
      <c r="BF71" s="4">
        <f>BF69+BF53+BF42+BF26</f>
        <v>0</v>
      </c>
      <c r="BG71" s="4">
        <f>BF71-BE71</f>
        <v>0</v>
      </c>
      <c r="BH71" s="4"/>
      <c r="BI71" s="41" t="s">
        <v>61</v>
      </c>
    </row>
  </sheetData>
  <mergeCells count="42">
    <mergeCell ref="U3:V3"/>
    <mergeCell ref="BG3:BH3"/>
    <mergeCell ref="BI3:BI4"/>
    <mergeCell ref="AU3:AV3"/>
    <mergeCell ref="AW3:AX3"/>
    <mergeCell ref="AY3:AZ3"/>
    <mergeCell ref="BA3:BB3"/>
    <mergeCell ref="BC3:BD3"/>
    <mergeCell ref="BE3:BF3"/>
    <mergeCell ref="AS3:AT3"/>
    <mergeCell ref="W3:X3"/>
    <mergeCell ref="Y3:Z3"/>
    <mergeCell ref="AA3:AB3"/>
    <mergeCell ref="AC3:AD3"/>
    <mergeCell ref="AE3:AF3"/>
    <mergeCell ref="AG3:AH3"/>
    <mergeCell ref="AI3:AJ3"/>
    <mergeCell ref="AK3:AL3"/>
    <mergeCell ref="AM3:AN3"/>
    <mergeCell ref="AO3:AP3"/>
    <mergeCell ref="AQ3:AR3"/>
    <mergeCell ref="AU2:BD2"/>
    <mergeCell ref="BE2:BH2"/>
    <mergeCell ref="A3:A4"/>
    <mergeCell ref="B3:B4"/>
    <mergeCell ref="C3:C4"/>
    <mergeCell ref="D3:D4"/>
    <mergeCell ref="E3:E4"/>
    <mergeCell ref="F3:F4"/>
    <mergeCell ref="G3:H3"/>
    <mergeCell ref="I3:J3"/>
    <mergeCell ref="AK2:AT2"/>
    <mergeCell ref="K3:L3"/>
    <mergeCell ref="M3:N3"/>
    <mergeCell ref="O3:P3"/>
    <mergeCell ref="Q3:R3"/>
    <mergeCell ref="S3:T3"/>
    <mergeCell ref="A1:E1"/>
    <mergeCell ref="G2:X2"/>
    <mergeCell ref="Y2:AB2"/>
    <mergeCell ref="AC2:AF2"/>
    <mergeCell ref="AG2:AJ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04"/>
  <sheetViews>
    <sheetView topLeftCell="C1" zoomScale="80" zoomScaleNormal="80" workbookViewId="0">
      <pane ySplit="4" topLeftCell="A63" activePane="bottomLeft" state="frozen"/>
      <selection pane="bottomLeft" activeCell="AL81" sqref="AL81"/>
    </sheetView>
  </sheetViews>
  <sheetFormatPr defaultRowHeight="14.5" x14ac:dyDescent="0.35"/>
  <cols>
    <col min="1" max="1" width="9.453125" bestFit="1" customWidth="1"/>
    <col min="2" max="2" width="18.7265625" bestFit="1" customWidth="1"/>
    <col min="3" max="3" width="22.81640625" bestFit="1" customWidth="1"/>
    <col min="4" max="4" width="37.453125" bestFit="1" customWidth="1"/>
    <col min="5" max="5" width="19.54296875" bestFit="1" customWidth="1"/>
    <col min="6" max="6" width="45.1796875" style="42" bestFit="1" customWidth="1"/>
    <col min="7" max="7" width="6.1796875" bestFit="1" customWidth="1"/>
    <col min="8" max="8" width="7.453125" bestFit="1" customWidth="1"/>
    <col min="9" max="9" width="6.26953125" bestFit="1" customWidth="1"/>
    <col min="10" max="10" width="5.81640625" bestFit="1" customWidth="1"/>
    <col min="11" max="11" width="5.453125" bestFit="1" customWidth="1"/>
    <col min="12" max="12" width="5.81640625" bestFit="1" customWidth="1"/>
    <col min="13" max="13" width="5.453125" bestFit="1" customWidth="1"/>
    <col min="14" max="14" width="5.81640625" bestFit="1" customWidth="1"/>
    <col min="15" max="15" width="5.453125" bestFit="1" customWidth="1"/>
    <col min="16" max="16" width="5.81640625" bestFit="1" customWidth="1"/>
    <col min="17" max="17" width="7.81640625" bestFit="1" customWidth="1"/>
    <col min="18" max="18" width="7.7265625" customWidth="1"/>
    <col min="19" max="19" width="9" bestFit="1" customWidth="1"/>
    <col min="20" max="20" width="5.81640625" bestFit="1" customWidth="1"/>
    <col min="21" max="21" width="5.453125" bestFit="1" customWidth="1"/>
    <col min="22" max="22" width="5.81640625" bestFit="1" customWidth="1"/>
    <col min="23" max="23" width="5.453125" bestFit="1" customWidth="1"/>
    <col min="24" max="24" width="9" customWidth="1"/>
    <col min="25" max="25" width="5.453125" bestFit="1" customWidth="1"/>
    <col min="26" max="26" width="8.81640625" customWidth="1"/>
    <col min="27" max="27" width="5.453125" bestFit="1" customWidth="1"/>
    <col min="28" max="28" width="6.1796875" bestFit="1" customWidth="1"/>
    <col min="29" max="29" width="6.54296875" bestFit="1" customWidth="1"/>
    <col min="30" max="30" width="6.1796875" bestFit="1" customWidth="1"/>
    <col min="31" max="31" width="5.453125" bestFit="1" customWidth="1"/>
    <col min="32" max="32" width="5.81640625" bestFit="1" customWidth="1"/>
    <col min="33" max="33" width="5.453125" bestFit="1" customWidth="1"/>
    <col min="34" max="34" width="7.453125" bestFit="1" customWidth="1"/>
    <col min="35" max="35" width="6.1796875" bestFit="1" customWidth="1"/>
    <col min="36" max="36" width="5.81640625" bestFit="1" customWidth="1"/>
    <col min="37" max="38" width="6.1796875" bestFit="1" customWidth="1"/>
    <col min="39" max="39" width="5.453125" bestFit="1" customWidth="1"/>
    <col min="40" max="40" width="5.81640625" bestFit="1" customWidth="1"/>
    <col min="41" max="41" width="5.453125" bestFit="1" customWidth="1"/>
    <col min="42" max="42" width="5.81640625" bestFit="1" customWidth="1"/>
    <col min="43" max="43" width="5.453125" bestFit="1" customWidth="1"/>
    <col min="44" max="44" width="5.81640625" bestFit="1" customWidth="1"/>
    <col min="45" max="45" width="5.453125" bestFit="1" customWidth="1"/>
    <col min="46" max="46" width="5.81640625" bestFit="1" customWidth="1"/>
    <col min="47" max="47" width="49.1796875" bestFit="1" customWidth="1"/>
  </cols>
  <sheetData>
    <row r="1" spans="1:47" ht="18.5" x14ac:dyDescent="0.45">
      <c r="A1" s="184" t="s">
        <v>588</v>
      </c>
      <c r="B1" s="184"/>
      <c r="C1" s="184"/>
      <c r="D1" s="184"/>
      <c r="E1" s="184"/>
    </row>
    <row r="3" spans="1:47" ht="18.649999999999999" customHeight="1" x14ac:dyDescent="0.45">
      <c r="A3" s="182" t="s">
        <v>6</v>
      </c>
      <c r="B3" s="182" t="s">
        <v>7</v>
      </c>
      <c r="C3" s="182" t="s">
        <v>8</v>
      </c>
      <c r="D3" s="182" t="s">
        <v>9</v>
      </c>
      <c r="E3" s="182" t="s">
        <v>10</v>
      </c>
      <c r="F3" s="183" t="s">
        <v>11</v>
      </c>
      <c r="G3" s="202" t="s">
        <v>403</v>
      </c>
      <c r="H3" s="203"/>
      <c r="I3" s="204" t="s">
        <v>404</v>
      </c>
      <c r="J3" s="205"/>
      <c r="K3" s="204" t="s">
        <v>405</v>
      </c>
      <c r="L3" s="205"/>
      <c r="M3" s="204" t="s">
        <v>406</v>
      </c>
      <c r="N3" s="205"/>
      <c r="O3" s="204" t="s">
        <v>407</v>
      </c>
      <c r="P3" s="205"/>
      <c r="Q3" s="169" t="s">
        <v>400</v>
      </c>
      <c r="R3" s="170"/>
      <c r="S3" s="169" t="s">
        <v>401</v>
      </c>
      <c r="T3" s="170"/>
      <c r="U3" s="169" t="s">
        <v>402</v>
      </c>
      <c r="V3" s="170"/>
      <c r="W3" s="169" t="s">
        <v>23</v>
      </c>
      <c r="X3" s="170"/>
      <c r="Y3" s="169" t="s">
        <v>24</v>
      </c>
      <c r="Z3" s="170"/>
      <c r="AA3" s="171" t="s">
        <v>25</v>
      </c>
      <c r="AB3" s="172"/>
      <c r="AC3" s="171" t="s">
        <v>26</v>
      </c>
      <c r="AD3" s="172"/>
      <c r="AE3" s="171" t="s">
        <v>589</v>
      </c>
      <c r="AF3" s="172"/>
      <c r="AG3" s="200" t="s">
        <v>408</v>
      </c>
      <c r="AH3" s="201"/>
      <c r="AI3" s="200" t="s">
        <v>409</v>
      </c>
      <c r="AJ3" s="201"/>
      <c r="AK3" s="206" t="s">
        <v>590</v>
      </c>
      <c r="AL3" s="207"/>
      <c r="AM3" s="179" t="s">
        <v>21</v>
      </c>
      <c r="AN3" s="180"/>
      <c r="AO3" s="181" t="s">
        <v>22</v>
      </c>
      <c r="AP3" s="180"/>
      <c r="AQ3" s="173" t="s">
        <v>27</v>
      </c>
      <c r="AR3" s="174"/>
      <c r="AS3" s="173" t="s">
        <v>28</v>
      </c>
      <c r="AT3" s="174"/>
      <c r="AU3" s="175" t="s">
        <v>29</v>
      </c>
    </row>
    <row r="4" spans="1:47" s="1" customFormat="1" ht="37" customHeight="1" x14ac:dyDescent="0.45">
      <c r="A4" s="182"/>
      <c r="B4" s="182"/>
      <c r="C4" s="182"/>
      <c r="D4" s="182"/>
      <c r="E4" s="182"/>
      <c r="F4" s="183"/>
      <c r="G4" s="8" t="s">
        <v>30</v>
      </c>
      <c r="H4" s="8" t="s">
        <v>31</v>
      </c>
      <c r="I4" s="8" t="s">
        <v>30</v>
      </c>
      <c r="J4" s="8" t="s">
        <v>31</v>
      </c>
      <c r="K4" s="8" t="s">
        <v>30</v>
      </c>
      <c r="L4" s="8" t="s">
        <v>31</v>
      </c>
      <c r="M4" s="8" t="s">
        <v>30</v>
      </c>
      <c r="N4" s="8" t="s">
        <v>31</v>
      </c>
      <c r="O4" s="8" t="s">
        <v>30</v>
      </c>
      <c r="P4" s="8" t="s">
        <v>31</v>
      </c>
      <c r="Q4" s="11" t="s">
        <v>30</v>
      </c>
      <c r="R4" s="11" t="s">
        <v>31</v>
      </c>
      <c r="S4" s="11" t="s">
        <v>32</v>
      </c>
      <c r="T4" s="11" t="s">
        <v>31</v>
      </c>
      <c r="U4" s="11" t="s">
        <v>30</v>
      </c>
      <c r="V4" s="11" t="s">
        <v>31</v>
      </c>
      <c r="W4" s="11" t="s">
        <v>32</v>
      </c>
      <c r="X4" s="11" t="s">
        <v>31</v>
      </c>
      <c r="Y4" s="11" t="s">
        <v>30</v>
      </c>
      <c r="Z4" s="11" t="s">
        <v>31</v>
      </c>
      <c r="AA4" s="17" t="s">
        <v>30</v>
      </c>
      <c r="AB4" s="17" t="s">
        <v>31</v>
      </c>
      <c r="AC4" s="17" t="s">
        <v>30</v>
      </c>
      <c r="AD4" s="17" t="s">
        <v>31</v>
      </c>
      <c r="AE4" s="17" t="s">
        <v>30</v>
      </c>
      <c r="AF4" s="17" t="s">
        <v>31</v>
      </c>
      <c r="AG4" s="20" t="s">
        <v>30</v>
      </c>
      <c r="AH4" s="20" t="s">
        <v>31</v>
      </c>
      <c r="AI4" s="20" t="s">
        <v>30</v>
      </c>
      <c r="AJ4" s="20" t="s">
        <v>31</v>
      </c>
      <c r="AK4" s="14" t="s">
        <v>30</v>
      </c>
      <c r="AL4" s="14" t="s">
        <v>31</v>
      </c>
      <c r="AM4" s="23" t="s">
        <v>30</v>
      </c>
      <c r="AN4" s="23" t="s">
        <v>31</v>
      </c>
      <c r="AO4" s="23" t="s">
        <v>32</v>
      </c>
      <c r="AP4" s="23" t="s">
        <v>31</v>
      </c>
      <c r="AQ4" s="26" t="s">
        <v>30</v>
      </c>
      <c r="AR4" s="26" t="s">
        <v>31</v>
      </c>
      <c r="AS4" s="26" t="s">
        <v>30</v>
      </c>
      <c r="AT4" s="26" t="s">
        <v>31</v>
      </c>
      <c r="AU4" s="176"/>
    </row>
    <row r="5" spans="1:47" x14ac:dyDescent="0.35">
      <c r="A5" s="2">
        <v>1</v>
      </c>
      <c r="B5" s="70"/>
      <c r="C5" s="70"/>
      <c r="D5" s="70"/>
      <c r="E5" s="2"/>
      <c r="F5" s="43"/>
      <c r="G5" s="7"/>
      <c r="H5" s="7"/>
      <c r="I5" s="7"/>
      <c r="J5" s="7"/>
      <c r="K5" s="7"/>
      <c r="L5" s="7"/>
      <c r="M5" s="7"/>
      <c r="N5" s="7"/>
      <c r="O5" s="7"/>
      <c r="P5" s="7"/>
      <c r="Q5" s="10"/>
      <c r="R5" s="10"/>
      <c r="S5" s="10"/>
      <c r="T5" s="10"/>
      <c r="U5" s="10"/>
      <c r="V5" s="10"/>
      <c r="W5" s="10"/>
      <c r="X5" s="10"/>
      <c r="Y5" s="10"/>
      <c r="Z5" s="10"/>
      <c r="AA5" s="16"/>
      <c r="AB5" s="16"/>
      <c r="AC5" s="16"/>
      <c r="AD5" s="16"/>
      <c r="AE5" s="16"/>
      <c r="AF5" s="16"/>
      <c r="AG5" s="19"/>
      <c r="AH5" s="19"/>
      <c r="AI5" s="19"/>
      <c r="AJ5" s="19"/>
      <c r="AK5" s="13"/>
      <c r="AL5" s="13"/>
      <c r="AM5" s="22"/>
      <c r="AN5" s="22"/>
      <c r="AO5" s="22"/>
      <c r="AP5" s="22"/>
      <c r="AQ5" s="25"/>
      <c r="AR5" s="25"/>
      <c r="AS5" s="25"/>
      <c r="AT5" s="25"/>
      <c r="AU5" s="2"/>
    </row>
    <row r="6" spans="1:47" x14ac:dyDescent="0.35">
      <c r="B6" t="s">
        <v>591</v>
      </c>
      <c r="C6" t="s">
        <v>40</v>
      </c>
      <c r="D6" t="s">
        <v>592</v>
      </c>
      <c r="E6" s="32">
        <v>44287</v>
      </c>
      <c r="F6" s="44" t="s">
        <v>425</v>
      </c>
      <c r="G6">
        <v>0</v>
      </c>
      <c r="H6">
        <v>0</v>
      </c>
      <c r="I6">
        <v>0</v>
      </c>
      <c r="J6">
        <v>0</v>
      </c>
      <c r="K6">
        <v>0</v>
      </c>
      <c r="L6">
        <v>0</v>
      </c>
      <c r="M6">
        <v>0</v>
      </c>
      <c r="N6">
        <v>0</v>
      </c>
      <c r="O6">
        <v>0</v>
      </c>
      <c r="P6">
        <v>0</v>
      </c>
      <c r="Q6">
        <v>3035</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row>
    <row r="7" spans="1:47" x14ac:dyDescent="0.35">
      <c r="B7" t="s">
        <v>593</v>
      </c>
      <c r="C7" t="s">
        <v>120</v>
      </c>
      <c r="D7" t="s">
        <v>594</v>
      </c>
      <c r="E7" s="32">
        <v>44313</v>
      </c>
      <c r="F7" s="42" t="s">
        <v>595</v>
      </c>
      <c r="G7">
        <v>0</v>
      </c>
      <c r="H7">
        <v>0</v>
      </c>
      <c r="I7">
        <v>0</v>
      </c>
      <c r="J7">
        <v>0</v>
      </c>
      <c r="K7">
        <v>0</v>
      </c>
      <c r="L7">
        <v>0</v>
      </c>
      <c r="M7">
        <v>0</v>
      </c>
      <c r="N7">
        <v>0</v>
      </c>
      <c r="O7">
        <v>0</v>
      </c>
      <c r="P7">
        <v>0</v>
      </c>
      <c r="Q7">
        <v>0</v>
      </c>
      <c r="R7">
        <v>2909</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c r="AO7">
        <v>0</v>
      </c>
      <c r="AP7">
        <v>0</v>
      </c>
      <c r="AQ7">
        <v>0</v>
      </c>
      <c r="AR7">
        <v>0</v>
      </c>
      <c r="AS7">
        <v>0</v>
      </c>
      <c r="AT7">
        <v>0</v>
      </c>
    </row>
    <row r="8" spans="1:47" x14ac:dyDescent="0.35">
      <c r="B8" t="s">
        <v>467</v>
      </c>
      <c r="C8" t="s">
        <v>468</v>
      </c>
      <c r="D8" t="s">
        <v>469</v>
      </c>
      <c r="E8" s="32">
        <v>44309</v>
      </c>
      <c r="F8" s="42" t="s">
        <v>596</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2436</v>
      </c>
      <c r="AL8">
        <v>2230</v>
      </c>
      <c r="AM8">
        <v>0</v>
      </c>
      <c r="AN8">
        <v>0</v>
      </c>
      <c r="AO8">
        <v>0</v>
      </c>
      <c r="AP8">
        <v>0</v>
      </c>
      <c r="AQ8">
        <v>159</v>
      </c>
      <c r="AR8">
        <v>0</v>
      </c>
      <c r="AS8">
        <v>0</v>
      </c>
      <c r="AT8">
        <v>0</v>
      </c>
    </row>
    <row r="9" spans="1:47" x14ac:dyDescent="0.35">
      <c r="B9" t="s">
        <v>597</v>
      </c>
      <c r="C9" t="s">
        <v>191</v>
      </c>
      <c r="D9" t="s">
        <v>598</v>
      </c>
      <c r="E9" s="32">
        <v>44315</v>
      </c>
      <c r="F9" s="42" t="s">
        <v>286</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4505</v>
      </c>
      <c r="AE9">
        <v>0</v>
      </c>
      <c r="AF9">
        <v>0</v>
      </c>
      <c r="AG9">
        <v>0</v>
      </c>
      <c r="AH9">
        <v>0</v>
      </c>
      <c r="AI9">
        <v>0</v>
      </c>
      <c r="AJ9">
        <v>0</v>
      </c>
      <c r="AK9">
        <v>0</v>
      </c>
      <c r="AL9">
        <v>0</v>
      </c>
      <c r="AM9">
        <v>0</v>
      </c>
      <c r="AN9">
        <v>0</v>
      </c>
      <c r="AO9">
        <v>0</v>
      </c>
      <c r="AP9">
        <v>0</v>
      </c>
      <c r="AQ9">
        <v>0</v>
      </c>
      <c r="AR9">
        <v>0</v>
      </c>
      <c r="AS9">
        <v>0</v>
      </c>
      <c r="AT9">
        <v>553</v>
      </c>
      <c r="AU9" t="s">
        <v>599</v>
      </c>
    </row>
    <row r="10" spans="1:47" x14ac:dyDescent="0.35">
      <c r="B10" t="s">
        <v>600</v>
      </c>
      <c r="C10" t="s">
        <v>82</v>
      </c>
      <c r="D10" t="s">
        <v>601</v>
      </c>
      <c r="E10" s="32">
        <v>44295</v>
      </c>
      <c r="F10" s="42" t="s">
        <v>602</v>
      </c>
      <c r="G10">
        <v>0</v>
      </c>
      <c r="H10">
        <v>0</v>
      </c>
      <c r="I10">
        <v>0</v>
      </c>
      <c r="J10">
        <v>0</v>
      </c>
      <c r="K10">
        <v>150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150</v>
      </c>
      <c r="AM10">
        <v>0</v>
      </c>
      <c r="AN10">
        <v>0</v>
      </c>
      <c r="AO10">
        <v>0</v>
      </c>
      <c r="AP10">
        <v>0</v>
      </c>
      <c r="AQ10">
        <v>0</v>
      </c>
      <c r="AR10">
        <v>0</v>
      </c>
      <c r="AS10">
        <v>0</v>
      </c>
      <c r="AT10">
        <v>0</v>
      </c>
      <c r="AU10" t="s">
        <v>603</v>
      </c>
    </row>
    <row r="11" spans="1:47" x14ac:dyDescent="0.35">
      <c r="B11" t="s">
        <v>604</v>
      </c>
      <c r="C11" t="s">
        <v>100</v>
      </c>
      <c r="D11" t="s">
        <v>605</v>
      </c>
      <c r="E11" s="32">
        <v>44302</v>
      </c>
      <c r="F11" s="42" t="s">
        <v>606</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100</v>
      </c>
      <c r="AI11">
        <v>0</v>
      </c>
      <c r="AJ11">
        <v>0</v>
      </c>
      <c r="AK11">
        <v>0</v>
      </c>
      <c r="AL11">
        <v>0</v>
      </c>
      <c r="AM11">
        <v>0</v>
      </c>
      <c r="AN11">
        <v>0</v>
      </c>
      <c r="AO11">
        <v>0</v>
      </c>
      <c r="AP11">
        <v>0</v>
      </c>
      <c r="AQ11">
        <v>0</v>
      </c>
      <c r="AR11">
        <v>0</v>
      </c>
      <c r="AS11">
        <v>0</v>
      </c>
      <c r="AT11">
        <v>0</v>
      </c>
    </row>
    <row r="12" spans="1:47" x14ac:dyDescent="0.35">
      <c r="B12" t="s">
        <v>607</v>
      </c>
      <c r="C12" t="s">
        <v>531</v>
      </c>
      <c r="D12" t="s">
        <v>608</v>
      </c>
      <c r="E12" s="32">
        <v>44307</v>
      </c>
      <c r="F12" s="42" t="s">
        <v>609</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228</v>
      </c>
      <c r="AQ12">
        <v>0</v>
      </c>
      <c r="AR12">
        <v>0</v>
      </c>
      <c r="AS12">
        <v>0</v>
      </c>
      <c r="AT12">
        <v>0</v>
      </c>
    </row>
    <row r="13" spans="1:47" x14ac:dyDescent="0.35">
      <c r="B13" t="s">
        <v>610</v>
      </c>
      <c r="C13" t="s">
        <v>611</v>
      </c>
      <c r="D13" t="s">
        <v>612</v>
      </c>
      <c r="E13" s="32">
        <v>44312</v>
      </c>
      <c r="F13" s="42" t="s">
        <v>613</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250</v>
      </c>
      <c r="AE13">
        <v>0</v>
      </c>
      <c r="AF13">
        <v>0</v>
      </c>
      <c r="AG13">
        <v>0</v>
      </c>
      <c r="AH13">
        <v>0</v>
      </c>
      <c r="AI13">
        <v>0</v>
      </c>
      <c r="AJ13">
        <v>0</v>
      </c>
      <c r="AK13">
        <v>0</v>
      </c>
      <c r="AL13">
        <v>0</v>
      </c>
      <c r="AM13">
        <v>0</v>
      </c>
      <c r="AN13">
        <v>0</v>
      </c>
      <c r="AO13">
        <v>0</v>
      </c>
      <c r="AP13">
        <v>0</v>
      </c>
      <c r="AQ13">
        <v>0</v>
      </c>
      <c r="AR13">
        <v>0</v>
      </c>
      <c r="AS13">
        <v>0</v>
      </c>
      <c r="AT13">
        <v>0</v>
      </c>
    </row>
    <row r="14" spans="1:47" x14ac:dyDescent="0.35">
      <c r="B14" t="s">
        <v>614</v>
      </c>
      <c r="C14" t="s">
        <v>94</v>
      </c>
      <c r="D14" t="s">
        <v>615</v>
      </c>
      <c r="E14" s="32">
        <v>44328</v>
      </c>
      <c r="F14" s="42" t="s">
        <v>616</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929</v>
      </c>
      <c r="AJ14">
        <v>0</v>
      </c>
      <c r="AK14">
        <v>0</v>
      </c>
      <c r="AL14">
        <v>929</v>
      </c>
      <c r="AM14">
        <v>0</v>
      </c>
      <c r="AN14">
        <v>0</v>
      </c>
      <c r="AO14">
        <v>0</v>
      </c>
      <c r="AP14">
        <v>0</v>
      </c>
      <c r="AQ14">
        <v>0</v>
      </c>
      <c r="AR14">
        <v>0</v>
      </c>
      <c r="AS14">
        <v>0</v>
      </c>
      <c r="AT14">
        <v>0</v>
      </c>
    </row>
    <row r="15" spans="1:47" x14ac:dyDescent="0.35">
      <c r="B15" t="s">
        <v>617</v>
      </c>
      <c r="C15" t="s">
        <v>40</v>
      </c>
      <c r="D15" t="s">
        <v>618</v>
      </c>
      <c r="E15" s="32">
        <v>44326</v>
      </c>
      <c r="F15" s="42" t="s">
        <v>616</v>
      </c>
      <c r="G15">
        <v>261</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261</v>
      </c>
      <c r="AM15">
        <v>0</v>
      </c>
      <c r="AN15">
        <v>0</v>
      </c>
      <c r="AO15">
        <v>0</v>
      </c>
      <c r="AP15">
        <v>0</v>
      </c>
      <c r="AQ15">
        <v>0</v>
      </c>
      <c r="AR15">
        <v>0</v>
      </c>
      <c r="AS15">
        <v>0</v>
      </c>
      <c r="AT15">
        <v>0</v>
      </c>
      <c r="AU15" t="s">
        <v>619</v>
      </c>
    </row>
    <row r="16" spans="1:47" x14ac:dyDescent="0.35">
      <c r="B16" t="s">
        <v>620</v>
      </c>
      <c r="C16" t="s">
        <v>40</v>
      </c>
      <c r="D16" t="s">
        <v>618</v>
      </c>
      <c r="E16" s="32">
        <v>44326</v>
      </c>
      <c r="F16" s="42" t="s">
        <v>616</v>
      </c>
      <c r="G16">
        <v>744</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744</v>
      </c>
      <c r="AM16">
        <v>0</v>
      </c>
      <c r="AN16">
        <v>0</v>
      </c>
      <c r="AO16">
        <v>0</v>
      </c>
      <c r="AP16">
        <v>0</v>
      </c>
      <c r="AQ16">
        <v>0</v>
      </c>
      <c r="AR16">
        <v>0</v>
      </c>
      <c r="AS16">
        <v>0</v>
      </c>
      <c r="AT16">
        <v>0</v>
      </c>
      <c r="AU16" t="s">
        <v>621</v>
      </c>
    </row>
    <row r="17" spans="2:47" x14ac:dyDescent="0.35">
      <c r="B17" t="s">
        <v>622</v>
      </c>
      <c r="C17" t="s">
        <v>623</v>
      </c>
      <c r="D17" t="s">
        <v>624</v>
      </c>
      <c r="E17" s="32">
        <v>44328</v>
      </c>
      <c r="F17" s="42" t="s">
        <v>625</v>
      </c>
      <c r="G17">
        <v>48</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48</v>
      </c>
      <c r="AS17">
        <v>0</v>
      </c>
      <c r="AT17">
        <v>0</v>
      </c>
    </row>
    <row r="18" spans="2:47" x14ac:dyDescent="0.35">
      <c r="B18" t="s">
        <v>626</v>
      </c>
      <c r="C18" t="s">
        <v>172</v>
      </c>
      <c r="D18" t="s">
        <v>627</v>
      </c>
      <c r="E18" s="32">
        <v>44326</v>
      </c>
      <c r="F18" s="42" t="s">
        <v>628</v>
      </c>
      <c r="G18">
        <v>0</v>
      </c>
      <c r="H18">
        <v>0</v>
      </c>
      <c r="I18">
        <v>0</v>
      </c>
      <c r="J18">
        <v>0</v>
      </c>
      <c r="K18">
        <v>0</v>
      </c>
      <c r="L18">
        <v>0</v>
      </c>
      <c r="M18">
        <v>0</v>
      </c>
      <c r="N18">
        <v>0</v>
      </c>
      <c r="O18">
        <v>0</v>
      </c>
      <c r="P18">
        <v>0</v>
      </c>
      <c r="Q18">
        <v>53</v>
      </c>
      <c r="R18">
        <v>0</v>
      </c>
      <c r="S18">
        <v>0</v>
      </c>
      <c r="T18">
        <v>0</v>
      </c>
      <c r="U18">
        <v>0</v>
      </c>
      <c r="V18">
        <v>0</v>
      </c>
      <c r="W18">
        <v>350</v>
      </c>
      <c r="X18">
        <v>0</v>
      </c>
      <c r="Y18">
        <v>350</v>
      </c>
      <c r="Z18">
        <v>0</v>
      </c>
      <c r="AA18">
        <v>0</v>
      </c>
      <c r="AB18">
        <v>0</v>
      </c>
      <c r="AC18">
        <v>0</v>
      </c>
      <c r="AD18">
        <v>0</v>
      </c>
      <c r="AE18">
        <v>0</v>
      </c>
      <c r="AF18">
        <v>0</v>
      </c>
      <c r="AG18">
        <v>0</v>
      </c>
      <c r="AH18">
        <v>0</v>
      </c>
      <c r="AI18">
        <v>0</v>
      </c>
      <c r="AJ18">
        <v>0</v>
      </c>
      <c r="AK18">
        <v>0</v>
      </c>
      <c r="AL18">
        <v>0</v>
      </c>
      <c r="AM18">
        <v>0</v>
      </c>
      <c r="AN18">
        <v>0</v>
      </c>
      <c r="AO18">
        <v>0</v>
      </c>
      <c r="AP18">
        <v>0</v>
      </c>
      <c r="AQ18">
        <v>0</v>
      </c>
      <c r="AR18">
        <v>753</v>
      </c>
      <c r="AS18">
        <v>0</v>
      </c>
      <c r="AT18">
        <v>0</v>
      </c>
      <c r="AU18" t="s">
        <v>629</v>
      </c>
    </row>
    <row r="19" spans="2:47" x14ac:dyDescent="0.35">
      <c r="B19" t="s">
        <v>630</v>
      </c>
      <c r="C19" t="s">
        <v>40</v>
      </c>
      <c r="D19" t="s">
        <v>631</v>
      </c>
      <c r="E19" s="32">
        <v>44326</v>
      </c>
      <c r="F19" s="42" t="s">
        <v>425</v>
      </c>
      <c r="G19">
        <v>0</v>
      </c>
      <c r="H19">
        <v>0</v>
      </c>
      <c r="I19">
        <v>0</v>
      </c>
      <c r="J19">
        <v>0</v>
      </c>
      <c r="K19">
        <v>0</v>
      </c>
      <c r="L19">
        <v>0</v>
      </c>
      <c r="M19">
        <v>0</v>
      </c>
      <c r="N19">
        <v>0</v>
      </c>
      <c r="O19">
        <v>0</v>
      </c>
      <c r="P19">
        <v>0</v>
      </c>
      <c r="Q19">
        <v>1263</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row>
    <row r="20" spans="2:47" x14ac:dyDescent="0.35">
      <c r="B20" t="s">
        <v>632</v>
      </c>
      <c r="C20" t="s">
        <v>40</v>
      </c>
      <c r="D20" t="s">
        <v>633</v>
      </c>
      <c r="E20" s="32">
        <v>44330</v>
      </c>
      <c r="F20" s="42" t="s">
        <v>425</v>
      </c>
      <c r="G20">
        <v>0</v>
      </c>
      <c r="H20">
        <v>0</v>
      </c>
      <c r="I20">
        <v>0</v>
      </c>
      <c r="J20">
        <v>0</v>
      </c>
      <c r="K20">
        <v>0</v>
      </c>
      <c r="L20">
        <v>0</v>
      </c>
      <c r="M20">
        <v>0</v>
      </c>
      <c r="N20">
        <v>0</v>
      </c>
      <c r="O20">
        <v>0</v>
      </c>
      <c r="P20">
        <v>0</v>
      </c>
      <c r="Q20">
        <v>7951</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row>
    <row r="21" spans="2:47" x14ac:dyDescent="0.35">
      <c r="B21" t="s">
        <v>634</v>
      </c>
      <c r="C21" t="s">
        <v>635</v>
      </c>
      <c r="D21" t="s">
        <v>636</v>
      </c>
      <c r="E21" s="32">
        <v>44329</v>
      </c>
      <c r="F21" s="42" t="s">
        <v>637</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216</v>
      </c>
      <c r="AU21" t="s">
        <v>637</v>
      </c>
    </row>
    <row r="22" spans="2:47" x14ac:dyDescent="0.35">
      <c r="B22" t="s">
        <v>638</v>
      </c>
      <c r="C22" t="s">
        <v>120</v>
      </c>
      <c r="D22" t="s">
        <v>639</v>
      </c>
      <c r="E22" s="32">
        <v>44333</v>
      </c>
      <c r="F22" s="42" t="s">
        <v>425</v>
      </c>
      <c r="G22">
        <v>0</v>
      </c>
      <c r="H22">
        <v>0</v>
      </c>
      <c r="I22">
        <v>0</v>
      </c>
      <c r="J22">
        <v>0</v>
      </c>
      <c r="K22">
        <v>0</v>
      </c>
      <c r="L22">
        <v>0</v>
      </c>
      <c r="M22">
        <v>0</v>
      </c>
      <c r="N22">
        <v>0</v>
      </c>
      <c r="O22">
        <v>0</v>
      </c>
      <c r="P22">
        <v>0</v>
      </c>
      <c r="Q22">
        <v>1773</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row>
    <row r="23" spans="2:47" x14ac:dyDescent="0.35">
      <c r="B23" t="s">
        <v>640</v>
      </c>
      <c r="C23" t="s">
        <v>116</v>
      </c>
      <c r="D23" t="s">
        <v>641</v>
      </c>
      <c r="E23" s="32">
        <v>44334</v>
      </c>
      <c r="F23" s="42" t="s">
        <v>642</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t="s">
        <v>643</v>
      </c>
    </row>
    <row r="24" spans="2:47" x14ac:dyDescent="0.35">
      <c r="B24" t="s">
        <v>644</v>
      </c>
      <c r="C24" t="s">
        <v>40</v>
      </c>
      <c r="D24" t="s">
        <v>645</v>
      </c>
      <c r="E24" s="32">
        <v>44341</v>
      </c>
      <c r="F24" s="42" t="s">
        <v>425</v>
      </c>
      <c r="G24">
        <v>0</v>
      </c>
      <c r="H24">
        <v>0</v>
      </c>
      <c r="I24">
        <v>0</v>
      </c>
      <c r="J24">
        <v>0</v>
      </c>
      <c r="K24">
        <v>0</v>
      </c>
      <c r="L24">
        <v>0</v>
      </c>
      <c r="M24">
        <v>0</v>
      </c>
      <c r="N24">
        <v>0</v>
      </c>
      <c r="O24">
        <v>0</v>
      </c>
      <c r="P24">
        <v>0</v>
      </c>
      <c r="Q24">
        <v>2137</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row>
    <row r="25" spans="2:47" x14ac:dyDescent="0.35">
      <c r="B25" t="s">
        <v>646</v>
      </c>
      <c r="C25" t="s">
        <v>40</v>
      </c>
      <c r="D25" t="s">
        <v>645</v>
      </c>
      <c r="E25" s="32">
        <v>44341</v>
      </c>
      <c r="F25" s="42" t="s">
        <v>425</v>
      </c>
      <c r="G25">
        <v>0</v>
      </c>
      <c r="H25">
        <v>0</v>
      </c>
      <c r="I25">
        <v>0</v>
      </c>
      <c r="J25">
        <v>0</v>
      </c>
      <c r="K25">
        <v>0</v>
      </c>
      <c r="L25">
        <v>0</v>
      </c>
      <c r="M25">
        <v>0</v>
      </c>
      <c r="N25">
        <v>0</v>
      </c>
      <c r="O25">
        <v>0</v>
      </c>
      <c r="P25">
        <v>0</v>
      </c>
      <c r="Q25">
        <v>1794</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row>
    <row r="26" spans="2:47" x14ac:dyDescent="0.35">
      <c r="B26" t="s">
        <v>647</v>
      </c>
      <c r="C26" t="s">
        <v>40</v>
      </c>
      <c r="D26" t="s">
        <v>645</v>
      </c>
      <c r="E26" s="32">
        <v>44341</v>
      </c>
      <c r="F26" s="42" t="s">
        <v>425</v>
      </c>
      <c r="G26">
        <v>0</v>
      </c>
      <c r="H26">
        <v>0</v>
      </c>
      <c r="I26">
        <v>0</v>
      </c>
      <c r="J26">
        <v>0</v>
      </c>
      <c r="K26">
        <v>0</v>
      </c>
      <c r="L26">
        <v>0</v>
      </c>
      <c r="M26">
        <v>0</v>
      </c>
      <c r="N26">
        <v>0</v>
      </c>
      <c r="O26">
        <v>0</v>
      </c>
      <c r="P26">
        <v>0</v>
      </c>
      <c r="Q26">
        <v>1558</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row>
    <row r="27" spans="2:47" x14ac:dyDescent="0.35">
      <c r="B27" t="s">
        <v>648</v>
      </c>
      <c r="C27" t="s">
        <v>40</v>
      </c>
      <c r="D27" t="s">
        <v>645</v>
      </c>
      <c r="E27" s="32">
        <v>44341</v>
      </c>
      <c r="F27" s="42" t="s">
        <v>425</v>
      </c>
      <c r="G27">
        <v>0</v>
      </c>
      <c r="H27">
        <v>0</v>
      </c>
      <c r="I27">
        <v>0</v>
      </c>
      <c r="J27">
        <v>0</v>
      </c>
      <c r="K27">
        <v>0</v>
      </c>
      <c r="L27">
        <v>0</v>
      </c>
      <c r="M27">
        <v>0</v>
      </c>
      <c r="N27">
        <v>0</v>
      </c>
      <c r="O27">
        <v>0</v>
      </c>
      <c r="P27">
        <v>0</v>
      </c>
      <c r="Q27">
        <v>1157</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row>
    <row r="28" spans="2:47" x14ac:dyDescent="0.35">
      <c r="B28" t="s">
        <v>649</v>
      </c>
      <c r="C28" t="s">
        <v>40</v>
      </c>
      <c r="D28" t="s">
        <v>645</v>
      </c>
      <c r="E28" s="32">
        <v>44341</v>
      </c>
      <c r="F28" s="42" t="s">
        <v>425</v>
      </c>
      <c r="G28">
        <v>0</v>
      </c>
      <c r="H28">
        <v>0</v>
      </c>
      <c r="I28">
        <v>0</v>
      </c>
      <c r="J28">
        <v>0</v>
      </c>
      <c r="K28">
        <v>0</v>
      </c>
      <c r="L28">
        <v>0</v>
      </c>
      <c r="M28">
        <v>0</v>
      </c>
      <c r="N28">
        <v>0</v>
      </c>
      <c r="O28">
        <v>0</v>
      </c>
      <c r="P28">
        <v>0</v>
      </c>
      <c r="Q28">
        <v>2951</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row>
    <row r="29" spans="2:47" x14ac:dyDescent="0.35">
      <c r="B29" t="s">
        <v>650</v>
      </c>
      <c r="C29" t="s">
        <v>149</v>
      </c>
      <c r="D29" t="s">
        <v>651</v>
      </c>
      <c r="E29" s="32">
        <v>44344</v>
      </c>
      <c r="F29" s="42" t="s">
        <v>652</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J29">
        <v>0</v>
      </c>
      <c r="AK29">
        <v>0</v>
      </c>
      <c r="AL29">
        <v>0</v>
      </c>
      <c r="AM29">
        <v>0</v>
      </c>
      <c r="AN29">
        <v>0</v>
      </c>
      <c r="AO29">
        <v>0</v>
      </c>
      <c r="AP29">
        <v>0</v>
      </c>
      <c r="AQ29">
        <v>0</v>
      </c>
      <c r="AR29">
        <v>0</v>
      </c>
      <c r="AS29">
        <v>0</v>
      </c>
      <c r="AT29">
        <v>0</v>
      </c>
      <c r="AU29" t="s">
        <v>653</v>
      </c>
    </row>
    <row r="30" spans="2:47" x14ac:dyDescent="0.35">
      <c r="B30" t="s">
        <v>654</v>
      </c>
      <c r="C30" t="s">
        <v>82</v>
      </c>
      <c r="D30" t="s">
        <v>655</v>
      </c>
      <c r="E30" s="32">
        <v>44344</v>
      </c>
      <c r="F30" s="42" t="s">
        <v>656</v>
      </c>
      <c r="G30">
        <v>0</v>
      </c>
      <c r="H30">
        <v>10000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26000</v>
      </c>
      <c r="AI30">
        <v>0</v>
      </c>
      <c r="AJ30">
        <v>0</v>
      </c>
      <c r="AK30">
        <v>0</v>
      </c>
      <c r="AL30">
        <v>0</v>
      </c>
      <c r="AM30">
        <v>0</v>
      </c>
      <c r="AN30">
        <v>0</v>
      </c>
      <c r="AO30">
        <v>0</v>
      </c>
      <c r="AP30">
        <v>0</v>
      </c>
      <c r="AQ30">
        <v>0</v>
      </c>
      <c r="AR30">
        <v>0</v>
      </c>
      <c r="AS30">
        <v>0</v>
      </c>
      <c r="AT30">
        <v>0</v>
      </c>
    </row>
    <row r="31" spans="2:47" x14ac:dyDescent="0.35">
      <c r="B31" t="s">
        <v>657</v>
      </c>
      <c r="C31" t="s">
        <v>623</v>
      </c>
      <c r="D31" t="s">
        <v>658</v>
      </c>
      <c r="E31" s="32">
        <v>44351</v>
      </c>
      <c r="F31" s="42" t="s">
        <v>419</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282</v>
      </c>
      <c r="AE31">
        <v>0</v>
      </c>
      <c r="AF31">
        <v>0</v>
      </c>
      <c r="AG31">
        <v>0</v>
      </c>
      <c r="AH31">
        <v>0</v>
      </c>
      <c r="AI31">
        <v>0</v>
      </c>
      <c r="AJ31">
        <v>0</v>
      </c>
      <c r="AK31">
        <v>0</v>
      </c>
      <c r="AL31">
        <v>0</v>
      </c>
      <c r="AM31">
        <v>0</v>
      </c>
      <c r="AN31">
        <v>0</v>
      </c>
      <c r="AO31">
        <v>0</v>
      </c>
      <c r="AP31">
        <v>0</v>
      </c>
      <c r="AQ31">
        <v>0</v>
      </c>
      <c r="AR31">
        <v>0</v>
      </c>
      <c r="AT31">
        <v>0</v>
      </c>
    </row>
    <row r="32" spans="2:47" x14ac:dyDescent="0.35">
      <c r="B32" t="s">
        <v>659</v>
      </c>
      <c r="C32" t="s">
        <v>116</v>
      </c>
      <c r="D32" t="s">
        <v>660</v>
      </c>
      <c r="E32" s="32">
        <v>44350</v>
      </c>
      <c r="F32" s="42" t="s">
        <v>661</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380</v>
      </c>
      <c r="AI32">
        <v>0</v>
      </c>
      <c r="AJ32">
        <v>0</v>
      </c>
      <c r="AK32">
        <v>0</v>
      </c>
      <c r="AL32">
        <v>0</v>
      </c>
      <c r="AM32">
        <v>0</v>
      </c>
      <c r="AN32">
        <v>0</v>
      </c>
      <c r="AO32">
        <v>0</v>
      </c>
      <c r="AP32">
        <v>0</v>
      </c>
      <c r="AQ32">
        <v>0</v>
      </c>
      <c r="AR32">
        <v>0</v>
      </c>
      <c r="AS32">
        <v>0</v>
      </c>
      <c r="AT32">
        <v>0</v>
      </c>
    </row>
    <row r="33" spans="1:47" x14ac:dyDescent="0.35">
      <c r="B33" t="s">
        <v>662</v>
      </c>
      <c r="C33" t="s">
        <v>40</v>
      </c>
      <c r="D33" t="s">
        <v>592</v>
      </c>
      <c r="E33" s="32">
        <v>44358</v>
      </c>
      <c r="F33" s="42" t="s">
        <v>347</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t="s">
        <v>643</v>
      </c>
    </row>
    <row r="34" spans="1:47" x14ac:dyDescent="0.35">
      <c r="B34" t="s">
        <v>663</v>
      </c>
      <c r="C34" t="s">
        <v>116</v>
      </c>
      <c r="D34" t="s">
        <v>664</v>
      </c>
      <c r="E34" s="32">
        <v>44366</v>
      </c>
      <c r="F34" s="42" t="s">
        <v>665</v>
      </c>
      <c r="G34">
        <v>111</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row>
    <row r="35" spans="1:47" x14ac:dyDescent="0.35">
      <c r="B35" t="s">
        <v>666</v>
      </c>
      <c r="C35" t="s">
        <v>40</v>
      </c>
      <c r="D35" t="s">
        <v>555</v>
      </c>
      <c r="E35" s="32">
        <v>44376</v>
      </c>
      <c r="F35" s="42" t="s">
        <v>425</v>
      </c>
      <c r="G35">
        <v>0</v>
      </c>
      <c r="H35">
        <v>0</v>
      </c>
      <c r="I35">
        <v>0</v>
      </c>
      <c r="J35">
        <v>0</v>
      </c>
      <c r="K35">
        <v>0</v>
      </c>
      <c r="L35">
        <v>0</v>
      </c>
      <c r="M35">
        <v>0</v>
      </c>
      <c r="N35">
        <v>0</v>
      </c>
      <c r="O35">
        <v>0</v>
      </c>
      <c r="P35">
        <v>0</v>
      </c>
      <c r="Q35">
        <v>1457</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row>
    <row r="36" spans="1:47" x14ac:dyDescent="0.35">
      <c r="B36" t="s">
        <v>667</v>
      </c>
      <c r="C36" t="s">
        <v>40</v>
      </c>
      <c r="D36" t="s">
        <v>668</v>
      </c>
      <c r="E36" s="32">
        <v>44375</v>
      </c>
      <c r="F36" s="42" t="s">
        <v>425</v>
      </c>
      <c r="G36">
        <v>0</v>
      </c>
      <c r="H36">
        <v>0</v>
      </c>
      <c r="I36">
        <v>0</v>
      </c>
      <c r="J36">
        <v>0</v>
      </c>
      <c r="K36">
        <v>0</v>
      </c>
      <c r="L36">
        <v>0</v>
      </c>
      <c r="M36">
        <v>0</v>
      </c>
      <c r="N36">
        <v>0</v>
      </c>
      <c r="O36">
        <v>0</v>
      </c>
      <c r="P36">
        <v>0</v>
      </c>
      <c r="Q36">
        <v>927</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row>
    <row r="37" spans="1:47" x14ac:dyDescent="0.35">
      <c r="B37" t="s">
        <v>669</v>
      </c>
      <c r="C37" t="s">
        <v>40</v>
      </c>
      <c r="D37" t="s">
        <v>418</v>
      </c>
      <c r="E37" s="32">
        <v>44375</v>
      </c>
      <c r="F37" s="42" t="s">
        <v>670</v>
      </c>
      <c r="G37">
        <v>0</v>
      </c>
      <c r="H37">
        <v>0</v>
      </c>
      <c r="I37">
        <v>0</v>
      </c>
      <c r="J37">
        <v>0</v>
      </c>
      <c r="K37">
        <v>0</v>
      </c>
      <c r="L37">
        <v>0</v>
      </c>
      <c r="M37">
        <v>0</v>
      </c>
      <c r="N37">
        <v>0</v>
      </c>
      <c r="O37">
        <v>0</v>
      </c>
      <c r="P37">
        <v>0</v>
      </c>
      <c r="Q37">
        <v>2700</v>
      </c>
      <c r="R37">
        <v>0</v>
      </c>
      <c r="S37">
        <v>0</v>
      </c>
      <c r="T37">
        <v>0</v>
      </c>
      <c r="U37">
        <v>0</v>
      </c>
      <c r="V37">
        <v>0</v>
      </c>
      <c r="W37">
        <v>0</v>
      </c>
      <c r="X37">
        <v>0</v>
      </c>
      <c r="Y37">
        <v>0</v>
      </c>
      <c r="Z37">
        <v>0</v>
      </c>
      <c r="AA37">
        <v>0</v>
      </c>
      <c r="AB37">
        <v>2168</v>
      </c>
      <c r="AC37">
        <v>0</v>
      </c>
      <c r="AD37">
        <v>0</v>
      </c>
      <c r="AE37">
        <v>0</v>
      </c>
      <c r="AF37">
        <v>0</v>
      </c>
      <c r="AG37">
        <v>0</v>
      </c>
      <c r="AH37">
        <v>0</v>
      </c>
      <c r="AI37">
        <v>0</v>
      </c>
      <c r="AJ37">
        <v>0</v>
      </c>
      <c r="AK37">
        <v>0</v>
      </c>
      <c r="AL37">
        <v>667</v>
      </c>
      <c r="AM37">
        <v>0</v>
      </c>
      <c r="AN37">
        <v>0</v>
      </c>
      <c r="AO37">
        <v>0</v>
      </c>
      <c r="AP37">
        <v>0</v>
      </c>
      <c r="AQ37">
        <v>0</v>
      </c>
      <c r="AR37">
        <v>0</v>
      </c>
      <c r="AS37">
        <v>0</v>
      </c>
      <c r="AT37">
        <v>0</v>
      </c>
    </row>
    <row r="38" spans="1:47" x14ac:dyDescent="0.35">
      <c r="B38" t="s">
        <v>671</v>
      </c>
      <c r="C38" t="s">
        <v>82</v>
      </c>
      <c r="D38" t="s">
        <v>672</v>
      </c>
      <c r="E38" s="32">
        <v>44368</v>
      </c>
      <c r="F38" s="42" t="s">
        <v>673</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t="s">
        <v>643</v>
      </c>
    </row>
    <row r="39" spans="1:47" x14ac:dyDescent="0.35">
      <c r="B39" t="s">
        <v>674</v>
      </c>
      <c r="C39" t="s">
        <v>40</v>
      </c>
      <c r="D39" t="s">
        <v>675</v>
      </c>
      <c r="E39" s="32">
        <v>44371</v>
      </c>
      <c r="F39" s="42" t="s">
        <v>676</v>
      </c>
      <c r="G39">
        <v>138</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138</v>
      </c>
      <c r="AI39">
        <v>0</v>
      </c>
      <c r="AJ39">
        <v>0</v>
      </c>
      <c r="AK39">
        <v>0</v>
      </c>
      <c r="AL39">
        <v>0</v>
      </c>
      <c r="AM39">
        <v>0</v>
      </c>
      <c r="AN39">
        <v>0</v>
      </c>
      <c r="AO39">
        <v>0</v>
      </c>
      <c r="AP39">
        <v>0</v>
      </c>
      <c r="AQ39">
        <v>0</v>
      </c>
      <c r="AR39">
        <v>0</v>
      </c>
      <c r="AS39">
        <v>0</v>
      </c>
      <c r="AT39">
        <v>0</v>
      </c>
    </row>
    <row r="40" spans="1:47" s="40" customFormat="1" x14ac:dyDescent="0.35">
      <c r="A40" s="41"/>
      <c r="B40" s="41"/>
      <c r="C40" s="41"/>
      <c r="D40" s="41" t="s">
        <v>59</v>
      </c>
      <c r="E40" s="41">
        <f>H40+J40+L40+N40+P40+R40+T40+V40+X40+Z40+AL40+AB40+AD40+AF40+AH40+AJ40+AN40+AP40+AR40+AT40-AS40-AQ40-AO40-AM40-AI40-AG40-AE40-AC40-AA40-AK40-Y40-W40-U40-S40-Q40-O40-M40-K40-I40-G40</f>
        <v>19079</v>
      </c>
      <c r="F40" s="45"/>
      <c r="G40" s="33">
        <f t="shared" ref="G40:AT40" si="0">SUM(G6:G39)</f>
        <v>1302</v>
      </c>
      <c r="H40" s="33">
        <f t="shared" si="0"/>
        <v>10000</v>
      </c>
      <c r="I40" s="33">
        <f t="shared" si="0"/>
        <v>0</v>
      </c>
      <c r="J40" s="33">
        <f t="shared" si="0"/>
        <v>0</v>
      </c>
      <c r="K40" s="33">
        <f t="shared" si="0"/>
        <v>150</v>
      </c>
      <c r="L40" s="33">
        <f t="shared" si="0"/>
        <v>0</v>
      </c>
      <c r="M40" s="33">
        <f t="shared" si="0"/>
        <v>0</v>
      </c>
      <c r="N40" s="33">
        <f t="shared" si="0"/>
        <v>0</v>
      </c>
      <c r="O40" s="33">
        <f t="shared" si="0"/>
        <v>0</v>
      </c>
      <c r="P40" s="33">
        <f t="shared" si="0"/>
        <v>0</v>
      </c>
      <c r="Q40" s="34">
        <f t="shared" si="0"/>
        <v>28756</v>
      </c>
      <c r="R40" s="34">
        <f t="shared" si="0"/>
        <v>2909</v>
      </c>
      <c r="S40" s="34">
        <f t="shared" si="0"/>
        <v>0</v>
      </c>
      <c r="T40" s="34">
        <f t="shared" si="0"/>
        <v>0</v>
      </c>
      <c r="U40" s="34">
        <f t="shared" si="0"/>
        <v>0</v>
      </c>
      <c r="V40" s="34">
        <f t="shared" si="0"/>
        <v>0</v>
      </c>
      <c r="W40" s="34">
        <f t="shared" si="0"/>
        <v>350</v>
      </c>
      <c r="X40" s="34">
        <f t="shared" si="0"/>
        <v>0</v>
      </c>
      <c r="Y40" s="34">
        <f t="shared" si="0"/>
        <v>350</v>
      </c>
      <c r="Z40" s="34">
        <f t="shared" si="0"/>
        <v>0</v>
      </c>
      <c r="AA40" s="36">
        <f t="shared" si="0"/>
        <v>0</v>
      </c>
      <c r="AB40" s="36">
        <f t="shared" si="0"/>
        <v>2168</v>
      </c>
      <c r="AC40" s="36">
        <f t="shared" si="0"/>
        <v>0</v>
      </c>
      <c r="AD40" s="36">
        <f t="shared" si="0"/>
        <v>5037</v>
      </c>
      <c r="AE40" s="36">
        <f t="shared" si="0"/>
        <v>0</v>
      </c>
      <c r="AF40" s="36">
        <f t="shared" si="0"/>
        <v>0</v>
      </c>
      <c r="AG40" s="37">
        <f t="shared" si="0"/>
        <v>0</v>
      </c>
      <c r="AH40" s="37">
        <f t="shared" si="0"/>
        <v>26618</v>
      </c>
      <c r="AI40" s="37">
        <f t="shared" si="0"/>
        <v>929</v>
      </c>
      <c r="AJ40" s="37">
        <f t="shared" si="0"/>
        <v>0</v>
      </c>
      <c r="AK40" s="35">
        <f t="shared" si="0"/>
        <v>2436</v>
      </c>
      <c r="AL40" s="35">
        <f t="shared" si="0"/>
        <v>4981</v>
      </c>
      <c r="AM40" s="38">
        <f t="shared" si="0"/>
        <v>0</v>
      </c>
      <c r="AN40" s="38">
        <f t="shared" si="0"/>
        <v>0</v>
      </c>
      <c r="AO40" s="38">
        <f t="shared" si="0"/>
        <v>0</v>
      </c>
      <c r="AP40" s="38">
        <f t="shared" si="0"/>
        <v>228</v>
      </c>
      <c r="AQ40" s="39">
        <f t="shared" si="0"/>
        <v>159</v>
      </c>
      <c r="AR40" s="39">
        <f t="shared" si="0"/>
        <v>801</v>
      </c>
      <c r="AS40" s="39">
        <f t="shared" si="0"/>
        <v>0</v>
      </c>
      <c r="AT40" s="39">
        <f t="shared" si="0"/>
        <v>769</v>
      </c>
      <c r="AU40" s="41"/>
    </row>
    <row r="41" spans="1:47" s="40" customFormat="1" x14ac:dyDescent="0.35">
      <c r="A41" s="41"/>
      <c r="B41" s="41"/>
      <c r="C41" s="41"/>
      <c r="D41" s="41"/>
      <c r="E41" s="41"/>
      <c r="F41" s="45" t="s">
        <v>60</v>
      </c>
      <c r="G41" s="33">
        <f>G40+I40+K40+M40+O40</f>
        <v>1452</v>
      </c>
      <c r="H41" s="33">
        <f>H40+J40+L40+N40+P40</f>
        <v>10000</v>
      </c>
      <c r="I41" s="33">
        <f>H41-G41</f>
        <v>8548</v>
      </c>
      <c r="J41" s="33"/>
      <c r="K41" s="33"/>
      <c r="L41" s="33"/>
      <c r="M41" s="33"/>
      <c r="N41" s="33"/>
      <c r="O41" s="33"/>
      <c r="P41" s="33"/>
      <c r="Q41" s="34">
        <f>Q40+S40+U40+W40+Y40</f>
        <v>29456</v>
      </c>
      <c r="R41" s="34">
        <f>R40+T40+V40+X40+Z40</f>
        <v>2909</v>
      </c>
      <c r="S41" s="34">
        <f>R41-Q41</f>
        <v>-26547</v>
      </c>
      <c r="T41" s="34"/>
      <c r="U41" s="34"/>
      <c r="V41" s="34"/>
      <c r="W41" s="34"/>
      <c r="X41" s="34"/>
      <c r="Y41" s="34"/>
      <c r="Z41" s="34"/>
      <c r="AA41" s="36">
        <f>AA40+AC40+AE40</f>
        <v>0</v>
      </c>
      <c r="AB41" s="36">
        <f>AB40+AD40+AF40</f>
        <v>7205</v>
      </c>
      <c r="AC41" s="36">
        <f>AB41-AA41</f>
        <v>7205</v>
      </c>
      <c r="AD41" s="36"/>
      <c r="AE41" s="36"/>
      <c r="AF41" s="36"/>
      <c r="AG41" s="37">
        <f>AG40+AI40</f>
        <v>929</v>
      </c>
      <c r="AH41" s="37">
        <f>AH40+AJ40</f>
        <v>26618</v>
      </c>
      <c r="AI41" s="37">
        <f>AH41-AG41</f>
        <v>25689</v>
      </c>
      <c r="AJ41" s="37"/>
      <c r="AK41" s="35">
        <f>AL40-AK40</f>
        <v>2545</v>
      </c>
      <c r="AL41" s="35"/>
      <c r="AM41" s="38">
        <f>AM40+AO40</f>
        <v>0</v>
      </c>
      <c r="AN41" s="38">
        <f>AN40+AP40</f>
        <v>228</v>
      </c>
      <c r="AO41" s="38">
        <f>AN41-AM41</f>
        <v>228</v>
      </c>
      <c r="AP41" s="38"/>
      <c r="AQ41" s="39">
        <f>AR40-AQ40</f>
        <v>642</v>
      </c>
      <c r="AR41" s="39"/>
      <c r="AS41" s="39">
        <f>AT40-AS40</f>
        <v>769</v>
      </c>
      <c r="AT41" s="39"/>
      <c r="AU41" s="41" t="s">
        <v>61</v>
      </c>
    </row>
    <row r="42" spans="1:47" x14ac:dyDescent="0.35">
      <c r="B42" t="s">
        <v>677</v>
      </c>
      <c r="C42" t="s">
        <v>37</v>
      </c>
      <c r="D42" t="s">
        <v>678</v>
      </c>
      <c r="E42" s="32">
        <v>44382</v>
      </c>
      <c r="F42" s="42" t="s">
        <v>425</v>
      </c>
      <c r="G42">
        <v>0</v>
      </c>
      <c r="H42">
        <v>0</v>
      </c>
      <c r="I42">
        <v>0</v>
      </c>
      <c r="J42">
        <v>0</v>
      </c>
      <c r="K42">
        <v>0</v>
      </c>
      <c r="L42">
        <v>0</v>
      </c>
      <c r="M42">
        <v>0</v>
      </c>
      <c r="N42">
        <v>0</v>
      </c>
      <c r="O42">
        <v>55</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v>0</v>
      </c>
      <c r="AT42">
        <v>0</v>
      </c>
    </row>
    <row r="43" spans="1:47" x14ac:dyDescent="0.35">
      <c r="B43" t="s">
        <v>679</v>
      </c>
      <c r="C43" t="s">
        <v>184</v>
      </c>
      <c r="D43" t="s">
        <v>680</v>
      </c>
      <c r="E43" s="32">
        <v>44383</v>
      </c>
      <c r="F43" s="42" t="s">
        <v>419</v>
      </c>
      <c r="G43">
        <v>0</v>
      </c>
      <c r="H43">
        <v>0</v>
      </c>
      <c r="I43">
        <v>0</v>
      </c>
      <c r="J43">
        <v>0</v>
      </c>
      <c r="K43">
        <v>0</v>
      </c>
      <c r="L43">
        <v>0</v>
      </c>
      <c r="M43">
        <v>0</v>
      </c>
      <c r="N43">
        <v>0</v>
      </c>
      <c r="O43">
        <v>0</v>
      </c>
      <c r="P43">
        <v>0</v>
      </c>
      <c r="Q43">
        <v>0</v>
      </c>
      <c r="R43">
        <v>0</v>
      </c>
      <c r="S43">
        <v>0</v>
      </c>
      <c r="T43">
        <v>0</v>
      </c>
      <c r="U43">
        <v>0</v>
      </c>
      <c r="V43">
        <v>0</v>
      </c>
      <c r="W43">
        <v>0</v>
      </c>
      <c r="X43">
        <v>0</v>
      </c>
      <c r="Y43">
        <v>0</v>
      </c>
      <c r="Z43">
        <v>360</v>
      </c>
      <c r="AA43">
        <v>0</v>
      </c>
      <c r="AB43">
        <v>0</v>
      </c>
      <c r="AC43">
        <v>0</v>
      </c>
      <c r="AD43">
        <v>0</v>
      </c>
      <c r="AE43">
        <v>0</v>
      </c>
      <c r="AF43">
        <v>0</v>
      </c>
      <c r="AG43">
        <v>0</v>
      </c>
      <c r="AH43">
        <v>0</v>
      </c>
      <c r="AI43">
        <v>0</v>
      </c>
      <c r="AJ43">
        <v>0</v>
      </c>
      <c r="AK43">
        <v>0</v>
      </c>
      <c r="AL43">
        <v>0</v>
      </c>
      <c r="AM43">
        <v>0</v>
      </c>
      <c r="AN43">
        <v>0</v>
      </c>
      <c r="AO43">
        <v>0</v>
      </c>
      <c r="AP43">
        <v>0</v>
      </c>
      <c r="AQ43">
        <v>0</v>
      </c>
      <c r="AR43">
        <v>0</v>
      </c>
      <c r="AS43">
        <v>0</v>
      </c>
      <c r="AT43">
        <v>0</v>
      </c>
    </row>
    <row r="44" spans="1:47" x14ac:dyDescent="0.35">
      <c r="B44" t="s">
        <v>681</v>
      </c>
      <c r="C44" t="s">
        <v>682</v>
      </c>
      <c r="D44" t="s">
        <v>683</v>
      </c>
      <c r="E44" s="32">
        <v>44383</v>
      </c>
      <c r="F44" s="42" t="s">
        <v>684</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127</v>
      </c>
      <c r="AM44">
        <v>0</v>
      </c>
      <c r="AN44">
        <v>0</v>
      </c>
      <c r="AO44">
        <v>0</v>
      </c>
      <c r="AP44">
        <v>0</v>
      </c>
      <c r="AQ44">
        <v>0</v>
      </c>
      <c r="AR44">
        <v>0</v>
      </c>
      <c r="AS44">
        <v>0</v>
      </c>
      <c r="AT44">
        <v>0</v>
      </c>
      <c r="AU44" t="s">
        <v>685</v>
      </c>
    </row>
    <row r="46" spans="1:47" x14ac:dyDescent="0.35">
      <c r="B46" t="s">
        <v>686</v>
      </c>
      <c r="C46" t="s">
        <v>40</v>
      </c>
      <c r="D46" t="s">
        <v>687</v>
      </c>
      <c r="E46" s="32">
        <v>44411</v>
      </c>
      <c r="F46" s="42" t="s">
        <v>688</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161</v>
      </c>
      <c r="AL46">
        <v>0</v>
      </c>
      <c r="AM46">
        <v>0</v>
      </c>
      <c r="AN46">
        <v>161</v>
      </c>
      <c r="AO46">
        <v>0</v>
      </c>
      <c r="AP46">
        <v>0</v>
      </c>
      <c r="AQ46">
        <v>0</v>
      </c>
      <c r="AR46">
        <v>0</v>
      </c>
      <c r="AS46">
        <v>0</v>
      </c>
      <c r="AT46">
        <v>0</v>
      </c>
      <c r="AU46" t="s">
        <v>689</v>
      </c>
    </row>
    <row r="47" spans="1:47" x14ac:dyDescent="0.35">
      <c r="B47" t="s">
        <v>690</v>
      </c>
      <c r="C47" t="s">
        <v>263</v>
      </c>
      <c r="D47" t="s">
        <v>691</v>
      </c>
      <c r="E47" s="32">
        <v>44414</v>
      </c>
      <c r="F47" s="42" t="s">
        <v>425</v>
      </c>
      <c r="G47">
        <v>0</v>
      </c>
      <c r="H47">
        <v>0</v>
      </c>
      <c r="I47">
        <v>0</v>
      </c>
      <c r="J47">
        <v>0</v>
      </c>
      <c r="K47">
        <v>0</v>
      </c>
      <c r="L47">
        <v>0</v>
      </c>
      <c r="M47">
        <v>0</v>
      </c>
      <c r="N47">
        <v>0</v>
      </c>
      <c r="O47">
        <v>0</v>
      </c>
      <c r="P47">
        <v>0</v>
      </c>
      <c r="Q47">
        <v>112.8</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v>0</v>
      </c>
      <c r="AS47">
        <v>0</v>
      </c>
      <c r="AT47">
        <v>0</v>
      </c>
    </row>
    <row r="48" spans="1:47" x14ac:dyDescent="0.35">
      <c r="B48" t="s">
        <v>692</v>
      </c>
      <c r="C48" t="s">
        <v>207</v>
      </c>
      <c r="D48" t="s">
        <v>693</v>
      </c>
      <c r="E48" s="32">
        <v>44414</v>
      </c>
      <c r="F48" s="42" t="s">
        <v>694</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290</v>
      </c>
      <c r="AL48">
        <v>0</v>
      </c>
      <c r="AM48">
        <v>0</v>
      </c>
      <c r="AN48">
        <v>0</v>
      </c>
      <c r="AO48">
        <v>0</v>
      </c>
      <c r="AP48">
        <v>0</v>
      </c>
      <c r="AQ48">
        <v>0</v>
      </c>
      <c r="AR48">
        <v>293</v>
      </c>
      <c r="AS48">
        <v>0</v>
      </c>
      <c r="AT48">
        <v>0</v>
      </c>
      <c r="AU48" t="s">
        <v>695</v>
      </c>
    </row>
    <row r="49" spans="1:47" x14ac:dyDescent="0.35">
      <c r="B49" t="s">
        <v>696</v>
      </c>
      <c r="C49" t="s">
        <v>697</v>
      </c>
      <c r="D49" t="s">
        <v>698</v>
      </c>
      <c r="E49" s="32">
        <v>44426</v>
      </c>
      <c r="F49" s="42" t="s">
        <v>425</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v>0</v>
      </c>
      <c r="AS49">
        <v>0</v>
      </c>
      <c r="AT49">
        <v>0</v>
      </c>
      <c r="AU49" t="s">
        <v>643</v>
      </c>
    </row>
    <row r="50" spans="1:47" x14ac:dyDescent="0.35">
      <c r="B50" t="s">
        <v>699</v>
      </c>
      <c r="C50" t="s">
        <v>48</v>
      </c>
      <c r="D50" t="s">
        <v>700</v>
      </c>
      <c r="E50" s="32">
        <v>44466</v>
      </c>
      <c r="F50" s="42" t="s">
        <v>419</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121</v>
      </c>
      <c r="AM50">
        <v>0</v>
      </c>
      <c r="AN50">
        <v>0</v>
      </c>
      <c r="AO50">
        <v>0</v>
      </c>
      <c r="AP50">
        <v>0</v>
      </c>
      <c r="AQ50">
        <v>0</v>
      </c>
      <c r="AR50">
        <v>0</v>
      </c>
      <c r="AS50">
        <v>0</v>
      </c>
      <c r="AT50">
        <v>0</v>
      </c>
      <c r="AU50" t="s">
        <v>701</v>
      </c>
    </row>
    <row r="51" spans="1:47" x14ac:dyDescent="0.35">
      <c r="B51" t="s">
        <v>702</v>
      </c>
      <c r="C51" t="s">
        <v>184</v>
      </c>
      <c r="D51" t="s">
        <v>703</v>
      </c>
      <c r="E51" s="32">
        <v>44467</v>
      </c>
      <c r="F51" s="42" t="s">
        <v>637</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1606</v>
      </c>
      <c r="AU51" t="s">
        <v>637</v>
      </c>
    </row>
    <row r="52" spans="1:47" x14ac:dyDescent="0.35">
      <c r="B52" t="s">
        <v>704</v>
      </c>
      <c r="C52" t="s">
        <v>37</v>
      </c>
      <c r="D52" t="s">
        <v>705</v>
      </c>
      <c r="E52" s="32">
        <v>44469</v>
      </c>
      <c r="F52" s="42" t="s">
        <v>706</v>
      </c>
      <c r="G52">
        <v>0</v>
      </c>
      <c r="H52">
        <v>0</v>
      </c>
      <c r="I52">
        <v>0</v>
      </c>
      <c r="J52">
        <v>0</v>
      </c>
      <c r="K52">
        <v>0</v>
      </c>
      <c r="L52">
        <v>0</v>
      </c>
      <c r="M52">
        <v>0</v>
      </c>
      <c r="N52">
        <v>0</v>
      </c>
      <c r="O52">
        <v>0</v>
      </c>
      <c r="P52">
        <v>0</v>
      </c>
      <c r="Q52">
        <v>0</v>
      </c>
      <c r="R52">
        <v>0</v>
      </c>
      <c r="S52">
        <v>0</v>
      </c>
      <c r="T52">
        <v>0</v>
      </c>
      <c r="U52">
        <v>0</v>
      </c>
      <c r="V52">
        <v>0</v>
      </c>
      <c r="W52">
        <v>0</v>
      </c>
      <c r="X52">
        <v>235</v>
      </c>
      <c r="Y52">
        <v>0</v>
      </c>
      <c r="Z52">
        <v>0</v>
      </c>
      <c r="AA52">
        <v>0</v>
      </c>
      <c r="AB52">
        <v>0</v>
      </c>
      <c r="AC52">
        <v>0</v>
      </c>
      <c r="AD52">
        <v>0</v>
      </c>
      <c r="AE52">
        <v>0</v>
      </c>
      <c r="AF52">
        <v>0</v>
      </c>
      <c r="AG52">
        <v>0</v>
      </c>
      <c r="AH52">
        <v>0</v>
      </c>
      <c r="AI52">
        <v>0</v>
      </c>
      <c r="AJ52">
        <v>0</v>
      </c>
      <c r="AK52">
        <v>0</v>
      </c>
      <c r="AL52">
        <v>0</v>
      </c>
      <c r="AM52">
        <v>0</v>
      </c>
      <c r="AN52">
        <v>0</v>
      </c>
      <c r="AO52">
        <v>0</v>
      </c>
      <c r="AP52">
        <v>0</v>
      </c>
      <c r="AQ52">
        <v>0</v>
      </c>
      <c r="AR52">
        <v>0</v>
      </c>
      <c r="AS52">
        <v>0</v>
      </c>
      <c r="AT52">
        <v>0</v>
      </c>
    </row>
    <row r="53" spans="1:47" s="40" customFormat="1" x14ac:dyDescent="0.35">
      <c r="A53" s="41"/>
      <c r="B53" s="41"/>
      <c r="C53" s="41"/>
      <c r="D53" s="41" t="s">
        <v>62</v>
      </c>
      <c r="E53" s="41">
        <f>H53+J53+L53+N53+P53+R53+T53+V53+X53+Z53+AL53+AB53+AD53+AF53+AH53+AJ53+AN53+AP53+AR53+AT53-AS53-AQ53-AO53-AM53-AI53-AG53-AE53-AC53-AA53-AK53-Y53-W53-U53-S53-Q53-O53-M53-K53-I53-G53</f>
        <v>2284.1999999999998</v>
      </c>
      <c r="F53" s="45"/>
      <c r="G53" s="33">
        <f t="shared" ref="G53:AT53" si="1">SUM(G42:G52)</f>
        <v>0</v>
      </c>
      <c r="H53" s="33">
        <f t="shared" si="1"/>
        <v>0</v>
      </c>
      <c r="I53" s="33">
        <f t="shared" si="1"/>
        <v>0</v>
      </c>
      <c r="J53" s="33">
        <f t="shared" si="1"/>
        <v>0</v>
      </c>
      <c r="K53" s="33">
        <f t="shared" si="1"/>
        <v>0</v>
      </c>
      <c r="L53" s="33">
        <f t="shared" si="1"/>
        <v>0</v>
      </c>
      <c r="M53" s="33">
        <f t="shared" si="1"/>
        <v>0</v>
      </c>
      <c r="N53" s="33">
        <f t="shared" si="1"/>
        <v>0</v>
      </c>
      <c r="O53" s="33">
        <f t="shared" si="1"/>
        <v>55</v>
      </c>
      <c r="P53" s="33">
        <f t="shared" si="1"/>
        <v>0</v>
      </c>
      <c r="Q53" s="34">
        <f t="shared" si="1"/>
        <v>112.8</v>
      </c>
      <c r="R53" s="34">
        <f t="shared" si="1"/>
        <v>0</v>
      </c>
      <c r="S53" s="34">
        <f t="shared" si="1"/>
        <v>0</v>
      </c>
      <c r="T53" s="34">
        <f t="shared" si="1"/>
        <v>0</v>
      </c>
      <c r="U53" s="34">
        <f t="shared" si="1"/>
        <v>0</v>
      </c>
      <c r="V53" s="34">
        <f t="shared" si="1"/>
        <v>0</v>
      </c>
      <c r="W53" s="34">
        <f t="shared" si="1"/>
        <v>0</v>
      </c>
      <c r="X53" s="34">
        <f t="shared" si="1"/>
        <v>235</v>
      </c>
      <c r="Y53" s="34">
        <f t="shared" si="1"/>
        <v>0</v>
      </c>
      <c r="Z53" s="34">
        <f t="shared" si="1"/>
        <v>360</v>
      </c>
      <c r="AA53" s="36">
        <f t="shared" si="1"/>
        <v>0</v>
      </c>
      <c r="AB53" s="36">
        <f t="shared" si="1"/>
        <v>0</v>
      </c>
      <c r="AC53" s="36">
        <f t="shared" si="1"/>
        <v>0</v>
      </c>
      <c r="AD53" s="36">
        <f t="shared" si="1"/>
        <v>0</v>
      </c>
      <c r="AE53" s="36">
        <f t="shared" si="1"/>
        <v>0</v>
      </c>
      <c r="AF53" s="36">
        <f t="shared" si="1"/>
        <v>0</v>
      </c>
      <c r="AG53" s="37">
        <f t="shared" si="1"/>
        <v>0</v>
      </c>
      <c r="AH53" s="37">
        <f t="shared" si="1"/>
        <v>0</v>
      </c>
      <c r="AI53" s="37">
        <f t="shared" si="1"/>
        <v>0</v>
      </c>
      <c r="AJ53" s="37">
        <f t="shared" si="1"/>
        <v>0</v>
      </c>
      <c r="AK53" s="35">
        <f t="shared" si="1"/>
        <v>451</v>
      </c>
      <c r="AL53" s="35">
        <f t="shared" si="1"/>
        <v>248</v>
      </c>
      <c r="AM53" s="38">
        <f t="shared" si="1"/>
        <v>0</v>
      </c>
      <c r="AN53" s="38">
        <f t="shared" si="1"/>
        <v>161</v>
      </c>
      <c r="AO53" s="38">
        <f t="shared" si="1"/>
        <v>0</v>
      </c>
      <c r="AP53" s="38">
        <f t="shared" si="1"/>
        <v>0</v>
      </c>
      <c r="AQ53" s="39">
        <f t="shared" si="1"/>
        <v>0</v>
      </c>
      <c r="AR53" s="39">
        <f t="shared" si="1"/>
        <v>293</v>
      </c>
      <c r="AS53" s="39">
        <f t="shared" si="1"/>
        <v>0</v>
      </c>
      <c r="AT53" s="39">
        <f t="shared" si="1"/>
        <v>1606</v>
      </c>
      <c r="AU53" s="41"/>
    </row>
    <row r="54" spans="1:47" s="40" customFormat="1" x14ac:dyDescent="0.35">
      <c r="A54" s="41"/>
      <c r="B54" s="41"/>
      <c r="C54" s="41"/>
      <c r="D54" s="41"/>
      <c r="E54" s="41"/>
      <c r="F54" s="45" t="s">
        <v>60</v>
      </c>
      <c r="G54" s="33">
        <f>G53+I53+K53+M53+O53</f>
        <v>55</v>
      </c>
      <c r="H54" s="33">
        <f>H53+J53+L53+N53+P53</f>
        <v>0</v>
      </c>
      <c r="I54" s="33">
        <f>H54-G54</f>
        <v>-55</v>
      </c>
      <c r="J54" s="33"/>
      <c r="K54" s="33"/>
      <c r="L54" s="33"/>
      <c r="M54" s="33"/>
      <c r="N54" s="33"/>
      <c r="O54" s="33"/>
      <c r="P54" s="33"/>
      <c r="Q54" s="34">
        <f>Q53+S53+U53+W53+Y53</f>
        <v>112.8</v>
      </c>
      <c r="R54" s="34">
        <f>R53+T53+V53+X53+Z53</f>
        <v>595</v>
      </c>
      <c r="S54" s="34">
        <f>R54-Q54</f>
        <v>482.2</v>
      </c>
      <c r="T54" s="34"/>
      <c r="U54" s="34"/>
      <c r="V54" s="34"/>
      <c r="W54" s="34"/>
      <c r="X54" s="34"/>
      <c r="Y54" s="34"/>
      <c r="Z54" s="34"/>
      <c r="AA54" s="36">
        <f>AA53+AC53+AE53</f>
        <v>0</v>
      </c>
      <c r="AB54" s="36">
        <f>AB53+AD53+AF53</f>
        <v>0</v>
      </c>
      <c r="AC54" s="36">
        <f>AB54-AA54</f>
        <v>0</v>
      </c>
      <c r="AD54" s="36"/>
      <c r="AE54" s="36"/>
      <c r="AF54" s="36"/>
      <c r="AG54" s="37">
        <f>AG53+AI53</f>
        <v>0</v>
      </c>
      <c r="AH54" s="37">
        <f>AH53+AJ53</f>
        <v>0</v>
      </c>
      <c r="AI54" s="37">
        <f>AH54-AG54</f>
        <v>0</v>
      </c>
      <c r="AJ54" s="37"/>
      <c r="AK54" s="35">
        <f>AL53-AK53</f>
        <v>-203</v>
      </c>
      <c r="AL54" s="35"/>
      <c r="AM54" s="38">
        <f>AM53+AO53</f>
        <v>0</v>
      </c>
      <c r="AN54" s="38">
        <f>AN53+AP53</f>
        <v>161</v>
      </c>
      <c r="AO54" s="38">
        <f>AN54-AM54</f>
        <v>161</v>
      </c>
      <c r="AP54" s="38"/>
      <c r="AQ54" s="39">
        <f>AR53-AQ53</f>
        <v>293</v>
      </c>
      <c r="AR54" s="39"/>
      <c r="AS54" s="39">
        <f>AT53-AS53</f>
        <v>1606</v>
      </c>
      <c r="AT54" s="39"/>
      <c r="AU54" s="41" t="s">
        <v>61</v>
      </c>
    </row>
    <row r="55" spans="1:47" x14ac:dyDescent="0.35">
      <c r="A55">
        <v>3</v>
      </c>
      <c r="B55" t="s">
        <v>707</v>
      </c>
      <c r="C55" t="s">
        <v>40</v>
      </c>
      <c r="D55" t="s">
        <v>708</v>
      </c>
      <c r="E55" s="32">
        <v>44470</v>
      </c>
      <c r="F55" s="42" t="s">
        <v>709</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505</v>
      </c>
      <c r="AC55">
        <v>0</v>
      </c>
      <c r="AD55">
        <v>0</v>
      </c>
      <c r="AE55">
        <v>0</v>
      </c>
      <c r="AF55">
        <v>0</v>
      </c>
      <c r="AG55">
        <v>0</v>
      </c>
      <c r="AH55">
        <v>0</v>
      </c>
      <c r="AI55">
        <v>0</v>
      </c>
      <c r="AJ55">
        <v>0</v>
      </c>
      <c r="AK55">
        <v>0</v>
      </c>
      <c r="AL55">
        <v>0</v>
      </c>
      <c r="AM55">
        <v>505</v>
      </c>
      <c r="AN55">
        <v>0</v>
      </c>
      <c r="AO55">
        <v>0</v>
      </c>
      <c r="AP55">
        <v>0</v>
      </c>
      <c r="AQ55">
        <v>0</v>
      </c>
      <c r="AR55">
        <v>0</v>
      </c>
      <c r="AS55">
        <v>0</v>
      </c>
      <c r="AT55">
        <v>0</v>
      </c>
    </row>
    <row r="56" spans="1:47" x14ac:dyDescent="0.35">
      <c r="B56" t="s">
        <v>710</v>
      </c>
      <c r="C56" t="s">
        <v>511</v>
      </c>
      <c r="D56" t="s">
        <v>711</v>
      </c>
      <c r="E56" s="32">
        <v>44475</v>
      </c>
      <c r="F56" s="42" t="s">
        <v>706</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24</v>
      </c>
      <c r="AC56">
        <v>0</v>
      </c>
      <c r="AD56">
        <v>0</v>
      </c>
      <c r="AE56">
        <v>0</v>
      </c>
      <c r="AF56">
        <v>0</v>
      </c>
      <c r="AG56">
        <v>0</v>
      </c>
      <c r="AH56">
        <v>0</v>
      </c>
      <c r="AI56">
        <v>0</v>
      </c>
      <c r="AJ56">
        <v>0</v>
      </c>
      <c r="AK56">
        <v>0</v>
      </c>
      <c r="AL56">
        <v>0</v>
      </c>
      <c r="AM56">
        <v>0</v>
      </c>
      <c r="AN56">
        <v>0</v>
      </c>
      <c r="AO56">
        <v>0</v>
      </c>
      <c r="AP56">
        <v>0</v>
      </c>
      <c r="AQ56">
        <v>0</v>
      </c>
      <c r="AR56">
        <v>0</v>
      </c>
      <c r="AS56">
        <v>0</v>
      </c>
      <c r="AT56">
        <v>0</v>
      </c>
    </row>
    <row r="57" spans="1:47" x14ac:dyDescent="0.35">
      <c r="B57" t="s">
        <v>712</v>
      </c>
      <c r="C57" t="s">
        <v>239</v>
      </c>
      <c r="D57" t="s">
        <v>713</v>
      </c>
      <c r="E57" s="32">
        <v>44475</v>
      </c>
      <c r="F57" s="42" t="s">
        <v>714</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c r="AR57">
        <v>0</v>
      </c>
      <c r="AS57">
        <v>0</v>
      </c>
      <c r="AT57">
        <v>138</v>
      </c>
      <c r="AU57" t="s">
        <v>715</v>
      </c>
    </row>
    <row r="58" spans="1:47" x14ac:dyDescent="0.35">
      <c r="B58" t="s">
        <v>716</v>
      </c>
      <c r="C58" t="s">
        <v>74</v>
      </c>
      <c r="D58" t="s">
        <v>202</v>
      </c>
      <c r="E58" s="32">
        <v>44484</v>
      </c>
      <c r="F58" s="42" t="s">
        <v>706</v>
      </c>
      <c r="G58">
        <v>0</v>
      </c>
      <c r="H58">
        <v>0</v>
      </c>
      <c r="I58">
        <v>0</v>
      </c>
      <c r="J58">
        <v>0</v>
      </c>
      <c r="K58">
        <v>0</v>
      </c>
      <c r="L58">
        <v>0</v>
      </c>
      <c r="M58">
        <v>0</v>
      </c>
      <c r="N58">
        <v>0</v>
      </c>
      <c r="O58">
        <v>0</v>
      </c>
      <c r="P58">
        <v>0</v>
      </c>
      <c r="Q58">
        <v>0</v>
      </c>
      <c r="R58">
        <v>0</v>
      </c>
      <c r="S58">
        <v>0</v>
      </c>
      <c r="T58">
        <v>0</v>
      </c>
      <c r="U58">
        <v>0</v>
      </c>
      <c r="V58">
        <v>0</v>
      </c>
      <c r="W58">
        <v>0</v>
      </c>
      <c r="X58">
        <v>296</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row>
    <row r="59" spans="1:47" x14ac:dyDescent="0.35">
      <c r="B59" t="s">
        <v>717</v>
      </c>
      <c r="C59" t="s">
        <v>718</v>
      </c>
      <c r="D59" t="s">
        <v>719</v>
      </c>
      <c r="E59" s="32">
        <v>44497</v>
      </c>
      <c r="F59" s="42" t="s">
        <v>720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455</v>
      </c>
      <c r="AO59">
        <v>0</v>
      </c>
      <c r="AP59">
        <v>0</v>
      </c>
      <c r="AQ59">
        <v>455</v>
      </c>
      <c r="AR59">
        <v>0</v>
      </c>
      <c r="AS59">
        <v>0</v>
      </c>
      <c r="AT59">
        <v>0</v>
      </c>
    </row>
    <row r="60" spans="1:47" x14ac:dyDescent="0.35">
      <c r="B60" t="s">
        <v>721</v>
      </c>
      <c r="C60" t="s">
        <v>40</v>
      </c>
      <c r="D60" t="s">
        <v>418</v>
      </c>
      <c r="E60" s="32">
        <v>44498</v>
      </c>
      <c r="F60" s="42" t="s">
        <v>722</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505</v>
      </c>
      <c r="AC60">
        <v>0</v>
      </c>
      <c r="AD60">
        <v>0</v>
      </c>
      <c r="AE60">
        <v>0</v>
      </c>
      <c r="AF60">
        <v>0</v>
      </c>
      <c r="AG60">
        <v>0</v>
      </c>
      <c r="AH60">
        <v>0</v>
      </c>
      <c r="AI60">
        <v>0</v>
      </c>
      <c r="AJ60">
        <v>0</v>
      </c>
      <c r="AK60">
        <v>0</v>
      </c>
      <c r="AL60">
        <v>0</v>
      </c>
      <c r="AM60">
        <v>0</v>
      </c>
      <c r="AN60">
        <v>0</v>
      </c>
      <c r="AO60">
        <v>0</v>
      </c>
      <c r="AP60">
        <v>0</v>
      </c>
      <c r="AQ60">
        <v>0</v>
      </c>
      <c r="AR60">
        <v>0</v>
      </c>
      <c r="AS60">
        <v>0</v>
      </c>
      <c r="AT60">
        <v>0</v>
      </c>
    </row>
    <row r="61" spans="1:47" ht="29" x14ac:dyDescent="0.35">
      <c r="B61" t="s">
        <v>723</v>
      </c>
      <c r="C61" t="s">
        <v>152</v>
      </c>
      <c r="D61" t="s">
        <v>724</v>
      </c>
      <c r="E61" s="32">
        <v>44540</v>
      </c>
      <c r="F61" s="42" t="s">
        <v>725</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3172</v>
      </c>
      <c r="AK61">
        <v>0</v>
      </c>
      <c r="AL61">
        <v>0</v>
      </c>
      <c r="AM61">
        <v>0</v>
      </c>
      <c r="AN61">
        <v>0</v>
      </c>
      <c r="AO61">
        <v>0</v>
      </c>
      <c r="AP61">
        <v>143</v>
      </c>
      <c r="AQ61">
        <v>0</v>
      </c>
      <c r="AR61">
        <v>0</v>
      </c>
      <c r="AS61">
        <v>0</v>
      </c>
      <c r="AT61">
        <v>0</v>
      </c>
    </row>
    <row r="62" spans="1:47" x14ac:dyDescent="0.35">
      <c r="B62" t="s">
        <v>726</v>
      </c>
      <c r="C62" t="s">
        <v>116</v>
      </c>
      <c r="D62" t="s">
        <v>727</v>
      </c>
      <c r="E62" s="32">
        <v>44552</v>
      </c>
      <c r="F62" s="42" t="s">
        <v>728</v>
      </c>
      <c r="G62">
        <v>0</v>
      </c>
      <c r="H62">
        <v>0</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819.5</v>
      </c>
      <c r="AM62">
        <v>0</v>
      </c>
      <c r="AN62">
        <v>0</v>
      </c>
      <c r="AO62">
        <v>0</v>
      </c>
      <c r="AP62">
        <v>105</v>
      </c>
      <c r="AQ62">
        <v>0</v>
      </c>
      <c r="AR62">
        <v>83.5</v>
      </c>
      <c r="AS62">
        <v>0</v>
      </c>
      <c r="AT62">
        <v>0</v>
      </c>
      <c r="AU62" t="s">
        <v>701</v>
      </c>
    </row>
    <row r="63" spans="1:47" x14ac:dyDescent="0.35">
      <c r="B63" t="s">
        <v>729</v>
      </c>
      <c r="C63" t="s">
        <v>37</v>
      </c>
      <c r="D63" t="s">
        <v>730</v>
      </c>
      <c r="E63" s="32">
        <v>44532</v>
      </c>
      <c r="F63" s="42" t="s">
        <v>731</v>
      </c>
      <c r="G63">
        <v>0</v>
      </c>
      <c r="H63">
        <v>0</v>
      </c>
      <c r="I63">
        <v>0</v>
      </c>
      <c r="J63">
        <v>0</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650</v>
      </c>
      <c r="AL63">
        <v>0</v>
      </c>
      <c r="AM63">
        <v>0</v>
      </c>
      <c r="AN63">
        <v>0</v>
      </c>
      <c r="AO63">
        <v>0</v>
      </c>
      <c r="AP63">
        <v>0</v>
      </c>
      <c r="AQ63">
        <v>0</v>
      </c>
      <c r="AR63">
        <v>0</v>
      </c>
      <c r="AS63">
        <v>0</v>
      </c>
      <c r="AT63">
        <v>0</v>
      </c>
      <c r="AU63" t="s">
        <v>732</v>
      </c>
    </row>
    <row r="64" spans="1:47" x14ac:dyDescent="0.35">
      <c r="B64" t="s">
        <v>733</v>
      </c>
      <c r="C64" t="s">
        <v>82</v>
      </c>
      <c r="D64" t="s">
        <v>734</v>
      </c>
      <c r="E64" s="32">
        <v>44553</v>
      </c>
      <c r="F64" s="42" t="s">
        <v>735</v>
      </c>
      <c r="G64">
        <v>0</v>
      </c>
      <c r="H64">
        <v>0</v>
      </c>
      <c r="I64">
        <v>0</v>
      </c>
      <c r="J64">
        <v>0</v>
      </c>
      <c r="K64">
        <v>0</v>
      </c>
      <c r="L64">
        <v>0</v>
      </c>
      <c r="M64">
        <v>0</v>
      </c>
      <c r="N64">
        <v>0</v>
      </c>
      <c r="O64">
        <v>0</v>
      </c>
      <c r="P64">
        <v>0</v>
      </c>
      <c r="Q64">
        <v>0</v>
      </c>
      <c r="R64">
        <v>0</v>
      </c>
      <c r="S64">
        <v>0</v>
      </c>
      <c r="T64">
        <v>0</v>
      </c>
      <c r="U64">
        <v>0</v>
      </c>
      <c r="V64">
        <v>0</v>
      </c>
      <c r="W64">
        <v>212</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row>
    <row r="65" spans="1:47" x14ac:dyDescent="0.35">
      <c r="B65" t="s">
        <v>736</v>
      </c>
      <c r="C65" t="s">
        <v>623</v>
      </c>
      <c r="D65" t="s">
        <v>658</v>
      </c>
      <c r="E65" s="32">
        <v>44523</v>
      </c>
      <c r="F65" s="42" t="s">
        <v>706</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26</v>
      </c>
      <c r="AE65">
        <v>0</v>
      </c>
      <c r="AF65">
        <v>0</v>
      </c>
      <c r="AG65">
        <v>0</v>
      </c>
      <c r="AH65">
        <v>0</v>
      </c>
      <c r="AI65">
        <v>0</v>
      </c>
      <c r="AJ65">
        <v>0</v>
      </c>
      <c r="AK65">
        <v>0</v>
      </c>
      <c r="AL65">
        <v>0</v>
      </c>
      <c r="AM65">
        <v>0</v>
      </c>
      <c r="AN65">
        <v>0</v>
      </c>
      <c r="AO65">
        <v>0</v>
      </c>
      <c r="AP65">
        <v>0</v>
      </c>
      <c r="AQ65">
        <v>0</v>
      </c>
      <c r="AR65">
        <v>0</v>
      </c>
      <c r="AS65">
        <v>0</v>
      </c>
      <c r="AT65">
        <v>0</v>
      </c>
    </row>
    <row r="66" spans="1:47" x14ac:dyDescent="0.35">
      <c r="B66" t="s">
        <v>737</v>
      </c>
      <c r="C66" t="s">
        <v>738</v>
      </c>
      <c r="D66" t="s">
        <v>739</v>
      </c>
      <c r="E66" s="32">
        <v>44533</v>
      </c>
      <c r="F66" s="42" t="s">
        <v>740</v>
      </c>
      <c r="G66">
        <v>0</v>
      </c>
      <c r="H66">
        <v>0</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165</v>
      </c>
      <c r="AL66">
        <v>0</v>
      </c>
      <c r="AM66">
        <v>0</v>
      </c>
      <c r="AN66">
        <v>165</v>
      </c>
      <c r="AO66">
        <v>0</v>
      </c>
      <c r="AP66">
        <v>0</v>
      </c>
      <c r="AQ66">
        <v>0</v>
      </c>
      <c r="AR66">
        <v>0</v>
      </c>
      <c r="AS66">
        <v>0</v>
      </c>
      <c r="AT66">
        <v>0</v>
      </c>
      <c r="AU66" t="s">
        <v>732</v>
      </c>
    </row>
    <row r="67" spans="1:47" x14ac:dyDescent="0.35">
      <c r="B67" t="s">
        <v>741</v>
      </c>
      <c r="C67" t="s">
        <v>100</v>
      </c>
      <c r="D67" t="s">
        <v>605</v>
      </c>
      <c r="E67" s="32">
        <v>44552</v>
      </c>
      <c r="F67" s="42" t="s">
        <v>606</v>
      </c>
      <c r="G67">
        <v>0</v>
      </c>
      <c r="H67">
        <v>0</v>
      </c>
      <c r="I67">
        <v>0</v>
      </c>
      <c r="J67">
        <v>0</v>
      </c>
      <c r="K67">
        <v>0</v>
      </c>
      <c r="L67">
        <v>0</v>
      </c>
      <c r="M67">
        <v>0</v>
      </c>
      <c r="N67">
        <v>0</v>
      </c>
      <c r="O67">
        <v>0</v>
      </c>
      <c r="P67">
        <v>0</v>
      </c>
      <c r="Q67">
        <v>0</v>
      </c>
      <c r="R67">
        <v>0</v>
      </c>
      <c r="S67">
        <v>0</v>
      </c>
      <c r="T67">
        <v>0</v>
      </c>
      <c r="U67">
        <v>0</v>
      </c>
      <c r="V67">
        <v>0</v>
      </c>
      <c r="W67">
        <v>0</v>
      </c>
      <c r="X67">
        <v>0</v>
      </c>
      <c r="Y67">
        <v>0</v>
      </c>
      <c r="Z67">
        <v>0</v>
      </c>
      <c r="AA67">
        <v>0</v>
      </c>
      <c r="AB67">
        <v>0</v>
      </c>
      <c r="AC67">
        <v>0</v>
      </c>
      <c r="AD67">
        <v>0</v>
      </c>
      <c r="AE67">
        <v>0</v>
      </c>
      <c r="AF67">
        <v>0</v>
      </c>
      <c r="AG67">
        <v>0</v>
      </c>
      <c r="AH67">
        <v>0</v>
      </c>
      <c r="AI67">
        <v>0</v>
      </c>
      <c r="AJ67">
        <v>0</v>
      </c>
      <c r="AK67">
        <v>0</v>
      </c>
      <c r="AL67">
        <v>0</v>
      </c>
      <c r="AM67">
        <v>111</v>
      </c>
      <c r="AN67">
        <v>484</v>
      </c>
      <c r="AO67">
        <v>0</v>
      </c>
      <c r="AP67">
        <v>0</v>
      </c>
      <c r="AQ67">
        <v>0</v>
      </c>
      <c r="AR67">
        <v>0</v>
      </c>
      <c r="AS67">
        <v>0</v>
      </c>
      <c r="AT67">
        <v>0</v>
      </c>
    </row>
    <row r="68" spans="1:47" x14ac:dyDescent="0.35">
      <c r="B68" t="s">
        <v>742</v>
      </c>
      <c r="C68" t="s">
        <v>743</v>
      </c>
      <c r="D68" t="s">
        <v>744</v>
      </c>
      <c r="E68" s="32">
        <v>44551</v>
      </c>
      <c r="F68" s="42" t="s">
        <v>745</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600</v>
      </c>
      <c r="AS68">
        <v>0</v>
      </c>
      <c r="AT68">
        <v>0</v>
      </c>
    </row>
    <row r="69" spans="1:47" x14ac:dyDescent="0.35">
      <c r="B69" t="s">
        <v>746</v>
      </c>
      <c r="C69" t="s">
        <v>34</v>
      </c>
      <c r="D69" t="s">
        <v>747</v>
      </c>
      <c r="E69" s="32">
        <v>44545</v>
      </c>
      <c r="F69" s="42" t="s">
        <v>606</v>
      </c>
      <c r="G69">
        <v>0</v>
      </c>
      <c r="H69">
        <v>0</v>
      </c>
      <c r="I69">
        <v>0</v>
      </c>
      <c r="J69">
        <v>0</v>
      </c>
      <c r="K69">
        <v>0</v>
      </c>
      <c r="L69">
        <v>0</v>
      </c>
      <c r="M69">
        <v>0</v>
      </c>
      <c r="N69">
        <v>0</v>
      </c>
      <c r="O69">
        <v>0</v>
      </c>
      <c r="P69">
        <v>0</v>
      </c>
      <c r="Q69">
        <v>0</v>
      </c>
      <c r="R69">
        <v>0</v>
      </c>
      <c r="S69">
        <v>0</v>
      </c>
      <c r="T69">
        <v>0</v>
      </c>
      <c r="U69">
        <v>0</v>
      </c>
      <c r="V69">
        <v>0</v>
      </c>
      <c r="W69">
        <v>0</v>
      </c>
      <c r="X69">
        <v>0</v>
      </c>
      <c r="Y69">
        <v>0</v>
      </c>
      <c r="Z69">
        <v>0</v>
      </c>
      <c r="AA69">
        <v>0</v>
      </c>
      <c r="AB69">
        <v>0</v>
      </c>
      <c r="AC69">
        <v>0</v>
      </c>
      <c r="AD69">
        <v>0</v>
      </c>
      <c r="AE69">
        <v>0</v>
      </c>
      <c r="AF69">
        <v>0</v>
      </c>
      <c r="AG69">
        <v>0</v>
      </c>
      <c r="AH69">
        <v>0</v>
      </c>
      <c r="AI69">
        <v>0</v>
      </c>
      <c r="AJ69">
        <v>0</v>
      </c>
      <c r="AK69">
        <v>0</v>
      </c>
      <c r="AL69">
        <v>0</v>
      </c>
      <c r="AM69">
        <v>0</v>
      </c>
      <c r="AN69">
        <v>126</v>
      </c>
      <c r="AO69">
        <v>0</v>
      </c>
      <c r="AP69">
        <v>0</v>
      </c>
      <c r="AQ69">
        <v>0</v>
      </c>
      <c r="AR69">
        <v>0</v>
      </c>
      <c r="AS69">
        <v>0</v>
      </c>
      <c r="AT69">
        <v>0</v>
      </c>
    </row>
    <row r="70" spans="1:47" x14ac:dyDescent="0.35">
      <c r="B70" t="s">
        <v>748</v>
      </c>
      <c r="C70" t="s">
        <v>97</v>
      </c>
      <c r="D70" t="s">
        <v>749</v>
      </c>
      <c r="E70" s="32">
        <v>44511</v>
      </c>
      <c r="F70" s="42" t="s">
        <v>750</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388</v>
      </c>
      <c r="AR70">
        <v>0</v>
      </c>
      <c r="AS70">
        <v>0</v>
      </c>
      <c r="AT70">
        <v>0</v>
      </c>
    </row>
    <row r="71" spans="1:47" x14ac:dyDescent="0.35">
      <c r="B71" t="s">
        <v>751</v>
      </c>
      <c r="C71" t="s">
        <v>296</v>
      </c>
      <c r="D71" t="s">
        <v>465</v>
      </c>
      <c r="E71" s="32">
        <v>44525</v>
      </c>
      <c r="F71" s="42" t="s">
        <v>466</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v>0</v>
      </c>
      <c r="AU71" t="s">
        <v>643</v>
      </c>
    </row>
    <row r="72" spans="1:47" x14ac:dyDescent="0.35">
      <c r="B72" t="s">
        <v>752</v>
      </c>
      <c r="C72" t="s">
        <v>57</v>
      </c>
      <c r="D72" t="s">
        <v>753</v>
      </c>
      <c r="E72" s="32">
        <v>44525</v>
      </c>
      <c r="F72" s="42" t="s">
        <v>754</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72</v>
      </c>
      <c r="AO72">
        <v>0</v>
      </c>
      <c r="AP72">
        <v>0</v>
      </c>
      <c r="AQ72">
        <v>0</v>
      </c>
      <c r="AR72">
        <v>0</v>
      </c>
      <c r="AS72">
        <v>0</v>
      </c>
      <c r="AT72">
        <v>0</v>
      </c>
    </row>
    <row r="73" spans="1:47" x14ac:dyDescent="0.35">
      <c r="B73" t="s">
        <v>755</v>
      </c>
      <c r="C73" t="s">
        <v>756</v>
      </c>
      <c r="D73" t="s">
        <v>757</v>
      </c>
      <c r="E73" s="32">
        <v>44540</v>
      </c>
      <c r="F73" s="42" t="s">
        <v>758</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73</v>
      </c>
      <c r="AL73">
        <v>0</v>
      </c>
      <c r="AM73">
        <v>0</v>
      </c>
      <c r="AN73">
        <v>0</v>
      </c>
      <c r="AO73">
        <v>0</v>
      </c>
      <c r="AP73">
        <v>0</v>
      </c>
      <c r="AQ73">
        <v>0</v>
      </c>
      <c r="AR73">
        <v>73</v>
      </c>
      <c r="AS73">
        <v>0</v>
      </c>
      <c r="AT73">
        <v>0</v>
      </c>
      <c r="AU73" t="s">
        <v>701</v>
      </c>
    </row>
    <row r="74" spans="1:47" x14ac:dyDescent="0.35">
      <c r="B74" t="s">
        <v>759</v>
      </c>
      <c r="C74" t="s">
        <v>317</v>
      </c>
      <c r="D74" t="s">
        <v>760</v>
      </c>
      <c r="E74" s="32">
        <v>44540</v>
      </c>
      <c r="F74" s="42" t="s">
        <v>665</v>
      </c>
      <c r="G74">
        <v>0</v>
      </c>
      <c r="H74">
        <v>0</v>
      </c>
      <c r="I74">
        <v>0</v>
      </c>
      <c r="J74">
        <v>0</v>
      </c>
      <c r="K74">
        <v>0</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42</v>
      </c>
      <c r="AL74">
        <v>0</v>
      </c>
      <c r="AM74">
        <v>0</v>
      </c>
      <c r="AN74">
        <v>0</v>
      </c>
      <c r="AO74">
        <v>0</v>
      </c>
      <c r="AP74">
        <v>0</v>
      </c>
      <c r="AQ74">
        <v>0</v>
      </c>
      <c r="AR74">
        <v>0</v>
      </c>
      <c r="AS74">
        <v>0</v>
      </c>
      <c r="AT74">
        <v>0</v>
      </c>
      <c r="AU74" t="s">
        <v>701</v>
      </c>
    </row>
    <row r="75" spans="1:47" x14ac:dyDescent="0.35">
      <c r="B75" t="s">
        <v>761</v>
      </c>
      <c r="C75" t="s">
        <v>113</v>
      </c>
      <c r="D75" t="s">
        <v>762</v>
      </c>
      <c r="E75" s="32">
        <v>44512</v>
      </c>
      <c r="F75" s="42" t="s">
        <v>763</v>
      </c>
      <c r="G75">
        <v>0</v>
      </c>
      <c r="H75">
        <v>0</v>
      </c>
      <c r="I75">
        <v>0</v>
      </c>
      <c r="J75">
        <v>0</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0</v>
      </c>
      <c r="AH75">
        <v>0</v>
      </c>
      <c r="AI75">
        <v>0</v>
      </c>
      <c r="AJ75">
        <v>0</v>
      </c>
      <c r="AK75">
        <v>0</v>
      </c>
      <c r="AL75">
        <v>86</v>
      </c>
      <c r="AM75">
        <v>0</v>
      </c>
      <c r="AN75">
        <v>0</v>
      </c>
      <c r="AO75">
        <v>0</v>
      </c>
      <c r="AP75">
        <v>0</v>
      </c>
      <c r="AQ75">
        <v>0</v>
      </c>
      <c r="AR75">
        <v>0</v>
      </c>
      <c r="AS75">
        <v>0</v>
      </c>
      <c r="AT75">
        <v>0</v>
      </c>
      <c r="AU75" t="s">
        <v>764</v>
      </c>
    </row>
    <row r="76" spans="1:47" x14ac:dyDescent="0.35">
      <c r="B76" t="s">
        <v>765</v>
      </c>
      <c r="C76" t="s">
        <v>317</v>
      </c>
      <c r="D76" t="s">
        <v>766</v>
      </c>
      <c r="E76" s="32">
        <v>44503</v>
      </c>
      <c r="F76" s="42" t="s">
        <v>665</v>
      </c>
      <c r="G76">
        <v>55</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0</v>
      </c>
      <c r="AP76">
        <v>0</v>
      </c>
      <c r="AQ76">
        <v>0</v>
      </c>
      <c r="AR76">
        <v>0</v>
      </c>
      <c r="AS76">
        <v>0</v>
      </c>
      <c r="AT76">
        <v>0</v>
      </c>
    </row>
    <row r="77" spans="1:47" x14ac:dyDescent="0.35">
      <c r="B77" t="s">
        <v>767</v>
      </c>
      <c r="C77" t="s">
        <v>317</v>
      </c>
      <c r="D77" t="s">
        <v>346</v>
      </c>
      <c r="E77" s="32">
        <v>44561</v>
      </c>
      <c r="F77" s="42" t="s">
        <v>768</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t="s">
        <v>643</v>
      </c>
    </row>
    <row r="78" spans="1:47" s="40" customFormat="1" x14ac:dyDescent="0.35">
      <c r="A78" s="41"/>
      <c r="B78" s="41"/>
      <c r="C78" s="41"/>
      <c r="D78" s="41" t="s">
        <v>63</v>
      </c>
      <c r="E78" s="41">
        <f>H78+J78+L78+N78+P78+R78+T78+V78+X78+Z78+AL78+AB78+AD78+AF78+AH78+AJ78+AN78+AP78+AR78+AT78-AS78-AQ78-AO78-AM78-AI78-AG78-AE78-AC78-AA78-AK78-Y78-W78-U78-S78-Q78-O78-M78-K78-I78-G78</f>
        <v>5222</v>
      </c>
      <c r="F78" s="45"/>
      <c r="G78" s="33">
        <f t="shared" ref="G78:AT78" si="2">SUM(G55:G77)</f>
        <v>55</v>
      </c>
      <c r="H78" s="33">
        <f t="shared" si="2"/>
        <v>0</v>
      </c>
      <c r="I78" s="33">
        <f t="shared" si="2"/>
        <v>0</v>
      </c>
      <c r="J78" s="33">
        <f t="shared" si="2"/>
        <v>0</v>
      </c>
      <c r="K78" s="33">
        <f t="shared" si="2"/>
        <v>0</v>
      </c>
      <c r="L78" s="33">
        <f t="shared" si="2"/>
        <v>0</v>
      </c>
      <c r="M78" s="33">
        <f t="shared" si="2"/>
        <v>0</v>
      </c>
      <c r="N78" s="33">
        <f t="shared" si="2"/>
        <v>0</v>
      </c>
      <c r="O78" s="33">
        <f t="shared" si="2"/>
        <v>0</v>
      </c>
      <c r="P78" s="33">
        <f t="shared" si="2"/>
        <v>0</v>
      </c>
      <c r="Q78" s="34">
        <f t="shared" si="2"/>
        <v>0</v>
      </c>
      <c r="R78" s="34">
        <f t="shared" si="2"/>
        <v>0</v>
      </c>
      <c r="S78" s="34">
        <f t="shared" si="2"/>
        <v>0</v>
      </c>
      <c r="T78" s="34">
        <f t="shared" si="2"/>
        <v>0</v>
      </c>
      <c r="U78" s="34">
        <f t="shared" si="2"/>
        <v>0</v>
      </c>
      <c r="V78" s="34">
        <f t="shared" si="2"/>
        <v>0</v>
      </c>
      <c r="W78" s="34">
        <f t="shared" si="2"/>
        <v>212</v>
      </c>
      <c r="X78" s="34">
        <f t="shared" si="2"/>
        <v>296</v>
      </c>
      <c r="Y78" s="34">
        <f t="shared" si="2"/>
        <v>0</v>
      </c>
      <c r="Z78" s="34">
        <f t="shared" si="2"/>
        <v>0</v>
      </c>
      <c r="AA78" s="36">
        <f t="shared" si="2"/>
        <v>0</v>
      </c>
      <c r="AB78" s="36">
        <f t="shared" si="2"/>
        <v>1034</v>
      </c>
      <c r="AC78" s="36">
        <f t="shared" si="2"/>
        <v>0</v>
      </c>
      <c r="AD78" s="36">
        <f t="shared" si="2"/>
        <v>26</v>
      </c>
      <c r="AE78" s="36">
        <f t="shared" si="2"/>
        <v>0</v>
      </c>
      <c r="AF78" s="36">
        <f t="shared" si="2"/>
        <v>0</v>
      </c>
      <c r="AG78" s="37">
        <f t="shared" si="2"/>
        <v>0</v>
      </c>
      <c r="AH78" s="37">
        <f t="shared" si="2"/>
        <v>0</v>
      </c>
      <c r="AI78" s="37">
        <f t="shared" si="2"/>
        <v>0</v>
      </c>
      <c r="AJ78" s="37">
        <f t="shared" si="2"/>
        <v>3172</v>
      </c>
      <c r="AK78" s="35">
        <f t="shared" si="2"/>
        <v>930</v>
      </c>
      <c r="AL78" s="35">
        <f t="shared" si="2"/>
        <v>905.5</v>
      </c>
      <c r="AM78" s="38">
        <f t="shared" si="2"/>
        <v>616</v>
      </c>
      <c r="AN78" s="38">
        <f t="shared" si="2"/>
        <v>1302</v>
      </c>
      <c r="AO78" s="38">
        <f t="shared" si="2"/>
        <v>0</v>
      </c>
      <c r="AP78" s="38">
        <f t="shared" si="2"/>
        <v>248</v>
      </c>
      <c r="AQ78" s="39">
        <f t="shared" si="2"/>
        <v>843</v>
      </c>
      <c r="AR78" s="39">
        <f t="shared" si="2"/>
        <v>756.5</v>
      </c>
      <c r="AS78" s="39">
        <f t="shared" si="2"/>
        <v>0</v>
      </c>
      <c r="AT78" s="39">
        <f t="shared" si="2"/>
        <v>138</v>
      </c>
      <c r="AU78" s="41"/>
    </row>
    <row r="79" spans="1:47" s="40" customFormat="1" x14ac:dyDescent="0.35">
      <c r="A79" s="41"/>
      <c r="B79" s="41"/>
      <c r="C79" s="41"/>
      <c r="D79" s="41"/>
      <c r="E79" s="41"/>
      <c r="F79" s="45" t="s">
        <v>60</v>
      </c>
      <c r="G79" s="33">
        <f>G78+I78+K78+M78+O78</f>
        <v>55</v>
      </c>
      <c r="H79" s="33">
        <f>H78+J78+L78+N78+P78</f>
        <v>0</v>
      </c>
      <c r="I79" s="33">
        <f>H79-G79</f>
        <v>-55</v>
      </c>
      <c r="J79" s="33"/>
      <c r="K79" s="33"/>
      <c r="L79" s="33"/>
      <c r="M79" s="33"/>
      <c r="N79" s="33"/>
      <c r="O79" s="33"/>
      <c r="P79" s="33"/>
      <c r="Q79" s="34">
        <f>Q78+S78+U78+W78+Y78</f>
        <v>212</v>
      </c>
      <c r="R79" s="34">
        <f>R78+T78+V78+X78+Z78</f>
        <v>296</v>
      </c>
      <c r="S79" s="34">
        <f>R79-Q79</f>
        <v>84</v>
      </c>
      <c r="T79" s="34"/>
      <c r="U79" s="34"/>
      <c r="V79" s="34"/>
      <c r="W79" s="34"/>
      <c r="X79" s="34"/>
      <c r="Y79" s="34"/>
      <c r="Z79" s="34"/>
      <c r="AA79" s="36">
        <f>AA78+AC78+AE78</f>
        <v>0</v>
      </c>
      <c r="AB79" s="36">
        <f>AB78+AD78+AF78</f>
        <v>1060</v>
      </c>
      <c r="AC79" s="36">
        <f>AB79-AA79</f>
        <v>1060</v>
      </c>
      <c r="AD79" s="36"/>
      <c r="AE79" s="36"/>
      <c r="AF79" s="36"/>
      <c r="AG79" s="37">
        <f>AG78+AI78</f>
        <v>0</v>
      </c>
      <c r="AH79" s="37">
        <f>AH78+AJ78</f>
        <v>3172</v>
      </c>
      <c r="AI79" s="37">
        <f>AH79-AG79</f>
        <v>3172</v>
      </c>
      <c r="AJ79" s="37"/>
      <c r="AK79" s="35">
        <f>AL78-AK78</f>
        <v>-24.5</v>
      </c>
      <c r="AL79" s="35"/>
      <c r="AM79" s="38">
        <f>AM78+AO78</f>
        <v>616</v>
      </c>
      <c r="AN79" s="38">
        <f>AN78+AP78</f>
        <v>1550</v>
      </c>
      <c r="AO79" s="38">
        <f>AN79-AM79</f>
        <v>934</v>
      </c>
      <c r="AP79" s="38"/>
      <c r="AQ79" s="39">
        <f>AR78-AQ78</f>
        <v>-86.5</v>
      </c>
      <c r="AR79" s="39"/>
      <c r="AS79" s="39">
        <f>AT78-AS78</f>
        <v>138</v>
      </c>
      <c r="AT79" s="39"/>
      <c r="AU79" s="41" t="s">
        <v>61</v>
      </c>
    </row>
    <row r="80" spans="1:47" x14ac:dyDescent="0.35">
      <c r="A80" s="59">
        <v>4</v>
      </c>
      <c r="B80" s="59" t="s">
        <v>769</v>
      </c>
      <c r="C80" s="59" t="s">
        <v>770</v>
      </c>
      <c r="D80" s="58" t="s">
        <v>771</v>
      </c>
      <c r="E80" s="61">
        <v>44572</v>
      </c>
      <c r="F80" s="62" t="s">
        <v>772</v>
      </c>
      <c r="G80" s="60">
        <v>0</v>
      </c>
      <c r="H80" s="60">
        <v>0</v>
      </c>
      <c r="I80" s="60">
        <v>0</v>
      </c>
      <c r="J80" s="60">
        <v>0</v>
      </c>
      <c r="K80" s="60">
        <v>0</v>
      </c>
      <c r="L80" s="60">
        <v>0</v>
      </c>
      <c r="M80" s="60">
        <v>0</v>
      </c>
      <c r="N80" s="60">
        <v>0</v>
      </c>
      <c r="O80" s="60">
        <v>0</v>
      </c>
      <c r="P80" s="60">
        <v>0</v>
      </c>
      <c r="Q80" s="60">
        <v>0</v>
      </c>
      <c r="R80" s="60">
        <v>0</v>
      </c>
      <c r="S80" s="60">
        <v>0</v>
      </c>
      <c r="T80" s="60">
        <v>0</v>
      </c>
      <c r="U80" s="60">
        <v>0</v>
      </c>
      <c r="V80" s="60">
        <v>0</v>
      </c>
      <c r="W80" s="60">
        <v>0</v>
      </c>
      <c r="X80" s="60">
        <v>0</v>
      </c>
      <c r="Y80" s="60">
        <v>0</v>
      </c>
      <c r="Z80" s="60">
        <v>897</v>
      </c>
      <c r="AA80" s="60">
        <v>0</v>
      </c>
      <c r="AB80" s="60">
        <v>0</v>
      </c>
      <c r="AC80" s="60">
        <v>0</v>
      </c>
      <c r="AD80" s="60">
        <v>0</v>
      </c>
      <c r="AE80" s="60">
        <v>0</v>
      </c>
      <c r="AF80" s="60">
        <v>0</v>
      </c>
      <c r="AG80" s="60">
        <v>0</v>
      </c>
      <c r="AH80" s="60">
        <v>0</v>
      </c>
      <c r="AI80" s="60">
        <v>0</v>
      </c>
      <c r="AJ80" s="60">
        <v>0</v>
      </c>
      <c r="AK80" s="60">
        <v>1794</v>
      </c>
      <c r="AL80" s="60">
        <v>0</v>
      </c>
      <c r="AM80" s="60">
        <v>0</v>
      </c>
      <c r="AN80" s="60">
        <v>0</v>
      </c>
      <c r="AO80" s="60">
        <v>0</v>
      </c>
      <c r="AP80" s="60">
        <v>0</v>
      </c>
      <c r="AQ80" s="60">
        <v>0</v>
      </c>
      <c r="AR80" s="60">
        <v>897</v>
      </c>
      <c r="AS80" s="60">
        <v>0</v>
      </c>
      <c r="AT80" s="60">
        <v>0</v>
      </c>
      <c r="AU80" s="58" t="s">
        <v>773</v>
      </c>
    </row>
    <row r="81" spans="1:47" x14ac:dyDescent="0.35">
      <c r="A81" s="59"/>
      <c r="B81" s="59" t="s">
        <v>774</v>
      </c>
      <c r="C81" s="58" t="s">
        <v>775</v>
      </c>
      <c r="D81" s="58" t="s">
        <v>776</v>
      </c>
      <c r="E81" s="61">
        <v>44573</v>
      </c>
      <c r="F81" s="62" t="s">
        <v>777</v>
      </c>
      <c r="G81" s="60">
        <v>0</v>
      </c>
      <c r="H81" s="60">
        <v>0</v>
      </c>
      <c r="I81" s="60">
        <v>0</v>
      </c>
      <c r="J81" s="60">
        <v>0</v>
      </c>
      <c r="K81" s="60">
        <v>0</v>
      </c>
      <c r="L81" s="60">
        <v>0</v>
      </c>
      <c r="M81" s="60">
        <v>0</v>
      </c>
      <c r="N81" s="60">
        <v>0</v>
      </c>
      <c r="O81" s="60">
        <v>0</v>
      </c>
      <c r="P81" s="60">
        <v>0</v>
      </c>
      <c r="Q81" s="60">
        <v>0</v>
      </c>
      <c r="R81" s="60">
        <v>0</v>
      </c>
      <c r="S81" s="60">
        <v>0</v>
      </c>
      <c r="T81" s="60">
        <v>0</v>
      </c>
      <c r="U81" s="60">
        <v>0</v>
      </c>
      <c r="V81" s="60">
        <v>0</v>
      </c>
      <c r="W81" s="60">
        <v>0</v>
      </c>
      <c r="X81" s="60">
        <v>0</v>
      </c>
      <c r="Y81" s="60">
        <v>0</v>
      </c>
      <c r="Z81" s="60">
        <v>0</v>
      </c>
      <c r="AA81" s="60">
        <v>0</v>
      </c>
      <c r="AB81" s="60">
        <v>0</v>
      </c>
      <c r="AC81" s="60">
        <v>0</v>
      </c>
      <c r="AD81" s="60">
        <v>0</v>
      </c>
      <c r="AE81" s="60">
        <v>0</v>
      </c>
      <c r="AF81" s="60">
        <v>0</v>
      </c>
      <c r="AG81" s="60">
        <v>0</v>
      </c>
      <c r="AH81" s="60">
        <v>0</v>
      </c>
      <c r="AI81" s="60">
        <v>0</v>
      </c>
      <c r="AJ81" s="60">
        <v>0</v>
      </c>
      <c r="AK81" s="60">
        <v>0</v>
      </c>
      <c r="AL81" s="60">
        <v>0</v>
      </c>
      <c r="AM81" s="60">
        <v>0</v>
      </c>
      <c r="AN81" s="60">
        <v>0</v>
      </c>
      <c r="AO81" s="60">
        <v>0</v>
      </c>
      <c r="AP81" s="60">
        <v>0</v>
      </c>
      <c r="AQ81" s="60">
        <v>0</v>
      </c>
      <c r="AR81" s="60">
        <v>0</v>
      </c>
      <c r="AS81" s="60">
        <v>0</v>
      </c>
      <c r="AT81" s="60">
        <v>0</v>
      </c>
      <c r="AU81" s="58" t="s">
        <v>643</v>
      </c>
    </row>
    <row r="82" spans="1:47" x14ac:dyDescent="0.35">
      <c r="A82" s="59"/>
      <c r="B82" s="58" t="s">
        <v>778</v>
      </c>
      <c r="C82" s="58" t="s">
        <v>623</v>
      </c>
      <c r="D82" s="58" t="s">
        <v>779</v>
      </c>
      <c r="E82" s="61">
        <v>44574</v>
      </c>
      <c r="F82" s="62" t="s">
        <v>780</v>
      </c>
      <c r="G82" s="60">
        <v>0</v>
      </c>
      <c r="H82" s="60">
        <v>0</v>
      </c>
      <c r="I82" s="60">
        <v>0</v>
      </c>
      <c r="J82" s="60">
        <v>0</v>
      </c>
      <c r="K82" s="60">
        <v>0</v>
      </c>
      <c r="L82" s="60">
        <v>0</v>
      </c>
      <c r="M82" s="60">
        <v>0</v>
      </c>
      <c r="N82" s="60">
        <v>0</v>
      </c>
      <c r="O82" s="60">
        <v>0</v>
      </c>
      <c r="P82" s="60">
        <v>0</v>
      </c>
      <c r="Q82" s="60">
        <v>0</v>
      </c>
      <c r="R82" s="60">
        <v>0</v>
      </c>
      <c r="S82" s="60">
        <v>0</v>
      </c>
      <c r="T82" s="60">
        <v>0</v>
      </c>
      <c r="U82" s="60">
        <v>0</v>
      </c>
      <c r="V82" s="60">
        <v>0</v>
      </c>
      <c r="W82" s="60">
        <v>0</v>
      </c>
      <c r="X82" s="60">
        <v>0</v>
      </c>
      <c r="Y82" s="60">
        <v>0</v>
      </c>
      <c r="Z82" s="60">
        <v>0</v>
      </c>
      <c r="AA82" s="60">
        <v>0</v>
      </c>
      <c r="AB82" s="60">
        <v>0</v>
      </c>
      <c r="AC82" s="60">
        <v>0</v>
      </c>
      <c r="AD82" s="60">
        <v>0</v>
      </c>
      <c r="AE82" s="60">
        <v>0</v>
      </c>
      <c r="AF82" s="60">
        <v>0</v>
      </c>
      <c r="AG82" s="60">
        <v>0</v>
      </c>
      <c r="AH82" s="60">
        <v>0</v>
      </c>
      <c r="AI82" s="60">
        <v>0</v>
      </c>
      <c r="AJ82" s="60">
        <v>0</v>
      </c>
      <c r="AK82" s="60">
        <v>89</v>
      </c>
      <c r="AL82" s="60">
        <v>0</v>
      </c>
      <c r="AM82" s="60">
        <v>0</v>
      </c>
      <c r="AN82" s="60">
        <v>0</v>
      </c>
      <c r="AO82" s="60">
        <v>0</v>
      </c>
      <c r="AP82" s="60">
        <v>0</v>
      </c>
      <c r="AQ82" s="60">
        <v>0</v>
      </c>
      <c r="AR82" s="60">
        <v>89</v>
      </c>
      <c r="AS82" s="60">
        <v>0</v>
      </c>
      <c r="AT82" s="60">
        <v>0</v>
      </c>
      <c r="AU82" s="58" t="s">
        <v>781</v>
      </c>
    </row>
    <row r="83" spans="1:47" x14ac:dyDescent="0.35">
      <c r="A83" s="59"/>
      <c r="B83" s="58" t="s">
        <v>782</v>
      </c>
      <c r="C83" s="58" t="s">
        <v>207</v>
      </c>
      <c r="D83" s="58" t="s">
        <v>783</v>
      </c>
      <c r="E83" s="65">
        <v>44574</v>
      </c>
      <c r="F83" s="62" t="s">
        <v>784</v>
      </c>
      <c r="G83" s="60">
        <v>0</v>
      </c>
      <c r="H83" s="60">
        <v>0</v>
      </c>
      <c r="I83" s="60">
        <v>0</v>
      </c>
      <c r="J83" s="60">
        <v>0</v>
      </c>
      <c r="K83" s="60">
        <v>0</v>
      </c>
      <c r="L83" s="60">
        <v>0</v>
      </c>
      <c r="M83" s="60">
        <v>0</v>
      </c>
      <c r="N83" s="60">
        <v>0</v>
      </c>
      <c r="O83" s="60">
        <v>0</v>
      </c>
      <c r="P83" s="60">
        <v>0</v>
      </c>
      <c r="Q83" s="60">
        <v>0</v>
      </c>
      <c r="R83" s="60">
        <v>0</v>
      </c>
      <c r="S83" s="60">
        <v>0</v>
      </c>
      <c r="T83" s="60">
        <v>0</v>
      </c>
      <c r="U83" s="60">
        <v>0</v>
      </c>
      <c r="V83" s="60">
        <v>0</v>
      </c>
      <c r="W83" s="60">
        <v>0</v>
      </c>
      <c r="X83" s="60">
        <v>0</v>
      </c>
      <c r="Y83" s="60">
        <v>0</v>
      </c>
      <c r="Z83" s="60">
        <v>0</v>
      </c>
      <c r="AA83" s="60">
        <v>0</v>
      </c>
      <c r="AB83" s="60">
        <v>0</v>
      </c>
      <c r="AC83" s="60">
        <v>0</v>
      </c>
      <c r="AD83" s="60">
        <v>0</v>
      </c>
      <c r="AE83" s="60">
        <v>0</v>
      </c>
      <c r="AF83" s="60">
        <v>0</v>
      </c>
      <c r="AG83" s="60">
        <v>0</v>
      </c>
      <c r="AH83" s="60">
        <v>0</v>
      </c>
      <c r="AI83" s="60">
        <v>0</v>
      </c>
      <c r="AJ83" s="60">
        <v>0</v>
      </c>
      <c r="AK83" s="60">
        <v>0</v>
      </c>
      <c r="AL83" s="60">
        <v>0</v>
      </c>
      <c r="AM83" s="60">
        <v>0</v>
      </c>
      <c r="AN83" s="60">
        <v>0</v>
      </c>
      <c r="AO83" s="60">
        <v>0</v>
      </c>
      <c r="AP83" s="60">
        <v>0</v>
      </c>
      <c r="AQ83" s="60">
        <v>0</v>
      </c>
      <c r="AR83" s="60">
        <v>0</v>
      </c>
      <c r="AS83" s="60">
        <v>0</v>
      </c>
      <c r="AT83" s="60">
        <v>0</v>
      </c>
      <c r="AU83" s="58" t="s">
        <v>643</v>
      </c>
    </row>
    <row r="84" spans="1:47" x14ac:dyDescent="0.35">
      <c r="A84" s="59"/>
      <c r="B84" s="58" t="s">
        <v>785</v>
      </c>
      <c r="C84" s="58" t="s">
        <v>34</v>
      </c>
      <c r="D84" s="58" t="s">
        <v>786</v>
      </c>
      <c r="E84" s="61">
        <v>44575</v>
      </c>
      <c r="F84" s="62" t="s">
        <v>787</v>
      </c>
      <c r="G84" s="60">
        <v>0</v>
      </c>
      <c r="H84" s="60">
        <v>0</v>
      </c>
      <c r="I84" s="60">
        <v>0</v>
      </c>
      <c r="J84" s="60">
        <v>0</v>
      </c>
      <c r="K84" s="60">
        <v>0</v>
      </c>
      <c r="L84" s="60">
        <v>0</v>
      </c>
      <c r="M84" s="60">
        <v>0</v>
      </c>
      <c r="N84" s="60">
        <v>0</v>
      </c>
      <c r="O84" s="60">
        <v>0</v>
      </c>
      <c r="P84" s="60">
        <v>0</v>
      </c>
      <c r="Q84" s="60">
        <v>0</v>
      </c>
      <c r="R84" s="60">
        <v>0</v>
      </c>
      <c r="S84" s="60">
        <v>0</v>
      </c>
      <c r="T84" s="60">
        <v>0</v>
      </c>
      <c r="U84" s="60">
        <v>0</v>
      </c>
      <c r="V84" s="60">
        <v>0</v>
      </c>
      <c r="W84" s="60">
        <v>0</v>
      </c>
      <c r="X84" s="60">
        <v>0</v>
      </c>
      <c r="Y84" s="60">
        <v>0</v>
      </c>
      <c r="Z84" s="60">
        <v>0</v>
      </c>
      <c r="AA84" s="60">
        <v>0</v>
      </c>
      <c r="AB84" s="60">
        <v>0</v>
      </c>
      <c r="AC84" s="60">
        <v>0</v>
      </c>
      <c r="AD84" s="60">
        <v>0</v>
      </c>
      <c r="AE84" s="60">
        <v>0</v>
      </c>
      <c r="AF84" s="60">
        <v>0</v>
      </c>
      <c r="AG84" s="60">
        <v>0</v>
      </c>
      <c r="AH84" s="60">
        <v>0</v>
      </c>
      <c r="AI84" s="60">
        <v>0</v>
      </c>
      <c r="AJ84" s="60">
        <v>0</v>
      </c>
      <c r="AK84" s="60">
        <v>0</v>
      </c>
      <c r="AL84" s="60">
        <v>0</v>
      </c>
      <c r="AM84" s="60">
        <v>0</v>
      </c>
      <c r="AN84" s="60">
        <v>3264</v>
      </c>
      <c r="AO84" s="60">
        <v>0</v>
      </c>
      <c r="AP84" s="60">
        <v>0</v>
      </c>
      <c r="AQ84" s="60">
        <v>0</v>
      </c>
      <c r="AR84" s="60">
        <v>0</v>
      </c>
      <c r="AS84" s="60">
        <v>0</v>
      </c>
      <c r="AT84" s="60">
        <v>0</v>
      </c>
      <c r="AU84" s="59"/>
    </row>
    <row r="85" spans="1:47" x14ac:dyDescent="0.35">
      <c r="A85" s="59"/>
      <c r="B85" s="59" t="s">
        <v>788</v>
      </c>
      <c r="C85" s="59" t="s">
        <v>789</v>
      </c>
      <c r="D85" s="59" t="s">
        <v>790</v>
      </c>
      <c r="E85" s="61">
        <v>44603</v>
      </c>
      <c r="F85" s="60" t="s">
        <v>791</v>
      </c>
      <c r="G85" s="60">
        <v>0</v>
      </c>
      <c r="H85" s="60">
        <v>0</v>
      </c>
      <c r="I85" s="60">
        <v>0</v>
      </c>
      <c r="J85" s="60">
        <v>0</v>
      </c>
      <c r="K85" s="60">
        <v>0</v>
      </c>
      <c r="L85" s="60">
        <v>0</v>
      </c>
      <c r="M85" s="60">
        <v>0</v>
      </c>
      <c r="N85" s="60">
        <v>0</v>
      </c>
      <c r="O85" s="60">
        <v>0</v>
      </c>
      <c r="P85" s="60">
        <v>0</v>
      </c>
      <c r="Q85" s="60">
        <v>0</v>
      </c>
      <c r="R85" s="60">
        <v>0</v>
      </c>
      <c r="S85" s="60">
        <v>0</v>
      </c>
      <c r="T85" s="60">
        <v>0</v>
      </c>
      <c r="U85" s="60">
        <v>0</v>
      </c>
      <c r="V85" s="60">
        <v>0</v>
      </c>
      <c r="W85" s="60">
        <v>0</v>
      </c>
      <c r="X85" s="60">
        <v>0</v>
      </c>
      <c r="Y85" s="60">
        <v>0</v>
      </c>
      <c r="Z85" s="60">
        <v>0</v>
      </c>
      <c r="AA85" s="60">
        <v>0</v>
      </c>
      <c r="AB85" s="60">
        <v>0</v>
      </c>
      <c r="AC85" s="60">
        <v>0</v>
      </c>
      <c r="AD85" s="60">
        <v>5572</v>
      </c>
      <c r="AE85" s="60">
        <v>0</v>
      </c>
      <c r="AF85" s="60">
        <v>0</v>
      </c>
      <c r="AG85" s="60">
        <v>0</v>
      </c>
      <c r="AH85" s="60">
        <v>0</v>
      </c>
      <c r="AI85" s="60">
        <v>0</v>
      </c>
      <c r="AJ85" s="60">
        <v>0</v>
      </c>
      <c r="AK85" s="60">
        <v>0</v>
      </c>
      <c r="AL85" s="60">
        <v>0</v>
      </c>
      <c r="AM85" s="60">
        <v>0</v>
      </c>
      <c r="AN85" s="60">
        <v>0</v>
      </c>
      <c r="AO85" s="60">
        <v>0</v>
      </c>
      <c r="AP85" s="60">
        <v>0</v>
      </c>
      <c r="AQ85" s="60">
        <v>0</v>
      </c>
      <c r="AR85" s="60">
        <v>0</v>
      </c>
      <c r="AS85" s="60">
        <v>0</v>
      </c>
      <c r="AT85" s="60">
        <v>0</v>
      </c>
      <c r="AU85" s="59"/>
    </row>
    <row r="86" spans="1:47" x14ac:dyDescent="0.35">
      <c r="A86" s="59"/>
      <c r="B86" s="59" t="s">
        <v>792</v>
      </c>
      <c r="C86" s="59" t="s">
        <v>229</v>
      </c>
      <c r="D86" s="59" t="s">
        <v>793</v>
      </c>
      <c r="E86" s="61">
        <v>44601</v>
      </c>
      <c r="F86" s="60" t="s">
        <v>794</v>
      </c>
      <c r="G86" s="60">
        <v>0</v>
      </c>
      <c r="H86" s="60">
        <v>0</v>
      </c>
      <c r="I86" s="60">
        <v>0</v>
      </c>
      <c r="J86" s="60">
        <v>0</v>
      </c>
      <c r="K86" s="60">
        <v>0</v>
      </c>
      <c r="L86" s="60">
        <v>0</v>
      </c>
      <c r="M86" s="60">
        <v>0</v>
      </c>
      <c r="N86" s="60">
        <v>0</v>
      </c>
      <c r="O86" s="60">
        <v>0</v>
      </c>
      <c r="P86" s="60">
        <v>0</v>
      </c>
      <c r="Q86" s="60">
        <v>0</v>
      </c>
      <c r="R86" s="60">
        <v>0</v>
      </c>
      <c r="S86" s="60">
        <v>0</v>
      </c>
      <c r="T86" s="60">
        <v>0</v>
      </c>
      <c r="U86" s="60">
        <v>0</v>
      </c>
      <c r="V86" s="60">
        <v>0</v>
      </c>
      <c r="W86" s="60">
        <v>0</v>
      </c>
      <c r="X86" s="60">
        <v>30000</v>
      </c>
      <c r="Y86" s="60">
        <v>0</v>
      </c>
      <c r="Z86" s="60">
        <v>60000</v>
      </c>
      <c r="AA86" s="60">
        <v>0</v>
      </c>
      <c r="AB86" s="60">
        <v>0</v>
      </c>
      <c r="AC86" s="60">
        <v>0</v>
      </c>
      <c r="AD86" s="60">
        <v>0</v>
      </c>
      <c r="AE86" s="60">
        <v>0</v>
      </c>
      <c r="AF86" s="60">
        <v>0</v>
      </c>
      <c r="AG86" s="60">
        <v>0</v>
      </c>
      <c r="AH86" s="60">
        <v>0</v>
      </c>
      <c r="AI86" s="60">
        <v>0</v>
      </c>
      <c r="AJ86" s="60">
        <v>0</v>
      </c>
      <c r="AK86" s="60">
        <v>0</v>
      </c>
      <c r="AL86" s="60">
        <v>8900</v>
      </c>
      <c r="AM86" s="60">
        <v>0</v>
      </c>
      <c r="AN86" s="60">
        <v>0</v>
      </c>
      <c r="AO86" s="60">
        <v>0</v>
      </c>
      <c r="AP86" s="60">
        <v>0</v>
      </c>
      <c r="AQ86" s="60">
        <v>0</v>
      </c>
      <c r="AR86" s="60">
        <v>0</v>
      </c>
      <c r="AS86" s="60">
        <v>0</v>
      </c>
      <c r="AT86" s="60">
        <v>0</v>
      </c>
      <c r="AU86" s="58" t="s">
        <v>795</v>
      </c>
    </row>
    <row r="87" spans="1:47" x14ac:dyDescent="0.35">
      <c r="A87" s="59"/>
      <c r="B87" s="59" t="s">
        <v>796</v>
      </c>
      <c r="C87" s="59" t="s">
        <v>270</v>
      </c>
      <c r="D87" s="59" t="s">
        <v>270</v>
      </c>
      <c r="E87" s="61">
        <v>44602</v>
      </c>
      <c r="F87" s="60" t="s">
        <v>797</v>
      </c>
      <c r="G87" s="60">
        <v>0</v>
      </c>
      <c r="H87" s="60">
        <v>0</v>
      </c>
      <c r="I87" s="60">
        <v>0</v>
      </c>
      <c r="J87" s="60">
        <v>0</v>
      </c>
      <c r="K87" s="60">
        <v>0</v>
      </c>
      <c r="L87" s="60">
        <v>0</v>
      </c>
      <c r="M87" s="60">
        <v>0</v>
      </c>
      <c r="N87" s="60">
        <v>0</v>
      </c>
      <c r="O87" s="60">
        <v>0</v>
      </c>
      <c r="P87" s="60">
        <v>0</v>
      </c>
      <c r="Q87" s="60">
        <v>0</v>
      </c>
      <c r="R87" s="60">
        <v>0</v>
      </c>
      <c r="S87" s="60">
        <v>0</v>
      </c>
      <c r="T87" s="60">
        <v>0</v>
      </c>
      <c r="U87" s="60">
        <v>0</v>
      </c>
      <c r="V87" s="60">
        <v>0</v>
      </c>
      <c r="W87" s="60">
        <v>0</v>
      </c>
      <c r="X87" s="60">
        <v>92900</v>
      </c>
      <c r="Y87" s="60">
        <v>0</v>
      </c>
      <c r="Z87" s="60">
        <v>403650</v>
      </c>
      <c r="AA87" s="60">
        <v>0</v>
      </c>
      <c r="AB87" s="60">
        <v>0</v>
      </c>
      <c r="AC87" s="60">
        <v>0</v>
      </c>
      <c r="AD87" s="60">
        <v>0</v>
      </c>
      <c r="AE87" s="60">
        <v>0</v>
      </c>
      <c r="AF87" s="60">
        <v>0</v>
      </c>
      <c r="AG87" s="60">
        <v>0</v>
      </c>
      <c r="AH87" s="60">
        <v>0</v>
      </c>
      <c r="AI87" s="60">
        <v>0</v>
      </c>
      <c r="AJ87" s="60">
        <v>0</v>
      </c>
      <c r="AK87" s="60">
        <v>0</v>
      </c>
      <c r="AL87" s="60">
        <v>46660</v>
      </c>
      <c r="AM87" s="60">
        <v>0</v>
      </c>
      <c r="AN87" s="60">
        <v>0</v>
      </c>
      <c r="AO87" s="60">
        <v>0</v>
      </c>
      <c r="AP87" s="60">
        <v>1600</v>
      </c>
      <c r="AQ87" s="60">
        <v>0</v>
      </c>
      <c r="AR87" s="60">
        <v>0</v>
      </c>
      <c r="AS87" s="60">
        <v>0</v>
      </c>
      <c r="AT87" s="60">
        <v>0</v>
      </c>
      <c r="AU87" s="58" t="s">
        <v>798</v>
      </c>
    </row>
    <row r="88" spans="1:47" x14ac:dyDescent="0.35">
      <c r="A88" s="59"/>
      <c r="B88" s="59" t="s">
        <v>799</v>
      </c>
      <c r="C88" s="59" t="s">
        <v>800</v>
      </c>
      <c r="D88" s="59" t="s">
        <v>801</v>
      </c>
      <c r="E88" s="61">
        <v>44595</v>
      </c>
      <c r="F88" s="60" t="s">
        <v>802</v>
      </c>
      <c r="G88" s="60">
        <v>0</v>
      </c>
      <c r="H88" s="60">
        <v>0</v>
      </c>
      <c r="I88" s="60">
        <v>0</v>
      </c>
      <c r="J88" s="60">
        <v>0</v>
      </c>
      <c r="K88" s="60">
        <v>0</v>
      </c>
      <c r="L88" s="60">
        <v>0</v>
      </c>
      <c r="M88" s="60">
        <v>0</v>
      </c>
      <c r="N88" s="60">
        <v>0</v>
      </c>
      <c r="O88" s="60">
        <v>0</v>
      </c>
      <c r="P88" s="60">
        <v>0</v>
      </c>
      <c r="Q88" s="60">
        <v>0</v>
      </c>
      <c r="R88" s="60">
        <v>0</v>
      </c>
      <c r="S88" s="60">
        <v>0</v>
      </c>
      <c r="T88" s="60">
        <v>0</v>
      </c>
      <c r="U88" s="60">
        <v>0</v>
      </c>
      <c r="V88" s="60">
        <v>0</v>
      </c>
      <c r="W88" s="60">
        <v>0</v>
      </c>
      <c r="X88" s="60">
        <v>0</v>
      </c>
      <c r="Y88" s="60">
        <v>0</v>
      </c>
      <c r="Z88" s="60">
        <v>0</v>
      </c>
      <c r="AA88" s="60">
        <v>0</v>
      </c>
      <c r="AB88" s="60">
        <v>0</v>
      </c>
      <c r="AC88" s="60">
        <v>0</v>
      </c>
      <c r="AD88" s="60">
        <v>0</v>
      </c>
      <c r="AE88" s="60">
        <v>0</v>
      </c>
      <c r="AF88" s="60">
        <v>0</v>
      </c>
      <c r="AG88" s="60">
        <v>0</v>
      </c>
      <c r="AH88" s="60">
        <v>0</v>
      </c>
      <c r="AI88" s="60">
        <v>0</v>
      </c>
      <c r="AJ88" s="60">
        <v>0</v>
      </c>
      <c r="AK88" s="60">
        <v>0</v>
      </c>
      <c r="AL88" s="60">
        <v>64</v>
      </c>
      <c r="AM88" s="60">
        <v>0</v>
      </c>
      <c r="AN88" s="60">
        <v>0</v>
      </c>
      <c r="AO88" s="60">
        <v>0</v>
      </c>
      <c r="AP88" s="60">
        <v>0</v>
      </c>
      <c r="AQ88" s="60">
        <v>0</v>
      </c>
      <c r="AR88" s="60">
        <v>0</v>
      </c>
      <c r="AS88" s="60">
        <v>0</v>
      </c>
      <c r="AT88" s="60">
        <v>0</v>
      </c>
      <c r="AU88" s="58" t="s">
        <v>701</v>
      </c>
    </row>
    <row r="89" spans="1:47" x14ac:dyDescent="0.35">
      <c r="A89" s="59"/>
      <c r="B89" s="59" t="s">
        <v>803</v>
      </c>
      <c r="C89" s="59" t="s">
        <v>116</v>
      </c>
      <c r="D89" s="59" t="s">
        <v>804</v>
      </c>
      <c r="E89" s="61">
        <v>44593</v>
      </c>
      <c r="F89" s="60" t="s">
        <v>805</v>
      </c>
      <c r="G89" s="60">
        <v>0</v>
      </c>
      <c r="H89" s="60">
        <v>0</v>
      </c>
      <c r="I89" s="60">
        <v>0</v>
      </c>
      <c r="J89" s="60">
        <v>0</v>
      </c>
      <c r="K89" s="60">
        <v>0</v>
      </c>
      <c r="L89" s="60">
        <v>0</v>
      </c>
      <c r="M89" s="60">
        <v>0</v>
      </c>
      <c r="N89" s="60">
        <v>0</v>
      </c>
      <c r="O89" s="60">
        <v>0</v>
      </c>
      <c r="P89" s="60">
        <v>0</v>
      </c>
      <c r="Q89" s="60">
        <v>0</v>
      </c>
      <c r="R89" s="60">
        <v>0</v>
      </c>
      <c r="S89" s="60">
        <v>0</v>
      </c>
      <c r="T89" s="60">
        <v>0</v>
      </c>
      <c r="U89" s="60">
        <v>0</v>
      </c>
      <c r="V89" s="60">
        <v>0</v>
      </c>
      <c r="W89" s="60">
        <v>0</v>
      </c>
      <c r="X89" s="60">
        <v>0</v>
      </c>
      <c r="Y89" s="60">
        <v>0</v>
      </c>
      <c r="Z89" s="60">
        <v>0</v>
      </c>
      <c r="AA89" s="60">
        <v>0</v>
      </c>
      <c r="AB89" s="60">
        <v>0</v>
      </c>
      <c r="AC89" s="60">
        <v>0</v>
      </c>
      <c r="AD89" s="60">
        <v>0</v>
      </c>
      <c r="AE89" s="60">
        <v>0</v>
      </c>
      <c r="AF89" s="60">
        <v>0</v>
      </c>
      <c r="AG89" s="60">
        <v>0</v>
      </c>
      <c r="AH89" s="60">
        <v>0</v>
      </c>
      <c r="AI89" s="60">
        <v>0</v>
      </c>
      <c r="AJ89" s="60">
        <v>0</v>
      </c>
      <c r="AK89" s="60">
        <v>0</v>
      </c>
      <c r="AL89" s="60">
        <v>1358</v>
      </c>
      <c r="AM89" s="60">
        <v>0</v>
      </c>
      <c r="AN89" s="60">
        <v>0</v>
      </c>
      <c r="AO89" s="60">
        <v>0</v>
      </c>
      <c r="AP89" s="60">
        <v>0</v>
      </c>
      <c r="AQ89" s="60">
        <v>0</v>
      </c>
      <c r="AR89" s="60">
        <v>0</v>
      </c>
      <c r="AS89" s="60">
        <v>0</v>
      </c>
      <c r="AT89" s="60">
        <v>0</v>
      </c>
      <c r="AU89" s="58" t="s">
        <v>732</v>
      </c>
    </row>
    <row r="90" spans="1:47" x14ac:dyDescent="0.35">
      <c r="A90" s="59"/>
      <c r="B90" s="42" t="s">
        <v>806</v>
      </c>
      <c r="C90" s="42" t="s">
        <v>531</v>
      </c>
      <c r="D90" s="42" t="s">
        <v>807</v>
      </c>
      <c r="E90" s="61">
        <v>44587</v>
      </c>
      <c r="F90" s="60" t="s">
        <v>808</v>
      </c>
      <c r="G90" s="60">
        <v>0</v>
      </c>
      <c r="H90" s="60">
        <v>0</v>
      </c>
      <c r="I90" s="60">
        <v>0</v>
      </c>
      <c r="J90" s="60">
        <v>0</v>
      </c>
      <c r="K90" s="60">
        <v>0</v>
      </c>
      <c r="L90" s="60">
        <v>0</v>
      </c>
      <c r="M90" s="60">
        <v>0</v>
      </c>
      <c r="N90" s="60">
        <v>0</v>
      </c>
      <c r="O90" s="60">
        <v>0</v>
      </c>
      <c r="P90" s="60">
        <v>0</v>
      </c>
      <c r="Q90" s="60">
        <v>0</v>
      </c>
      <c r="R90" s="60">
        <v>0</v>
      </c>
      <c r="S90" s="60">
        <v>0</v>
      </c>
      <c r="T90" s="60">
        <v>0</v>
      </c>
      <c r="U90" s="60">
        <v>0</v>
      </c>
      <c r="V90" s="60">
        <v>0</v>
      </c>
      <c r="W90" s="60">
        <v>0</v>
      </c>
      <c r="X90" s="60">
        <v>0</v>
      </c>
      <c r="Y90" s="60">
        <v>0</v>
      </c>
      <c r="Z90" s="60">
        <v>0</v>
      </c>
      <c r="AA90" s="60">
        <v>0</v>
      </c>
      <c r="AB90" s="60">
        <v>0</v>
      </c>
      <c r="AC90" s="60">
        <v>0</v>
      </c>
      <c r="AD90" s="60">
        <v>0</v>
      </c>
      <c r="AE90" s="60">
        <v>0</v>
      </c>
      <c r="AF90" s="60">
        <v>0</v>
      </c>
      <c r="AG90" s="60">
        <v>0</v>
      </c>
      <c r="AH90" s="60">
        <v>0</v>
      </c>
      <c r="AI90" s="60">
        <v>0</v>
      </c>
      <c r="AJ90" s="60">
        <v>0</v>
      </c>
      <c r="AK90" s="60">
        <v>0</v>
      </c>
      <c r="AL90" s="60">
        <v>0</v>
      </c>
      <c r="AM90" s="60">
        <v>0</v>
      </c>
      <c r="AN90" s="60">
        <v>0</v>
      </c>
      <c r="AO90" s="60">
        <v>0</v>
      </c>
      <c r="AP90" s="60">
        <v>824</v>
      </c>
      <c r="AQ90" s="60">
        <v>0</v>
      </c>
      <c r="AR90" s="60">
        <v>0</v>
      </c>
      <c r="AS90" s="60">
        <v>0</v>
      </c>
      <c r="AT90" s="60">
        <v>0</v>
      </c>
      <c r="AU90" s="59"/>
    </row>
    <row r="91" spans="1:47" x14ac:dyDescent="0.35">
      <c r="A91" s="59"/>
      <c r="B91" s="42" t="s">
        <v>809</v>
      </c>
      <c r="C91" s="42" t="s">
        <v>37</v>
      </c>
      <c r="D91" s="42" t="s">
        <v>810</v>
      </c>
      <c r="E91" s="61">
        <v>44610</v>
      </c>
      <c r="F91" s="60" t="s">
        <v>706</v>
      </c>
      <c r="G91" s="60">
        <v>0</v>
      </c>
      <c r="H91" s="60">
        <v>0</v>
      </c>
      <c r="I91" s="60">
        <v>0</v>
      </c>
      <c r="J91" s="60">
        <v>0</v>
      </c>
      <c r="K91" s="60">
        <v>0</v>
      </c>
      <c r="L91" s="60">
        <v>0</v>
      </c>
      <c r="M91" s="60">
        <v>0</v>
      </c>
      <c r="N91" s="60">
        <v>0</v>
      </c>
      <c r="O91" s="60">
        <v>0</v>
      </c>
      <c r="P91" s="60">
        <v>0</v>
      </c>
      <c r="Q91" s="60">
        <v>0</v>
      </c>
      <c r="R91" s="60">
        <v>0</v>
      </c>
      <c r="S91" s="60">
        <v>0</v>
      </c>
      <c r="T91" s="60">
        <v>0</v>
      </c>
      <c r="U91" s="60">
        <v>0</v>
      </c>
      <c r="V91" s="60">
        <v>0</v>
      </c>
      <c r="W91" s="60">
        <v>0</v>
      </c>
      <c r="X91" s="60">
        <v>0</v>
      </c>
      <c r="Y91" s="60">
        <v>0</v>
      </c>
      <c r="Z91" s="60">
        <v>0</v>
      </c>
      <c r="AA91" s="60">
        <v>0</v>
      </c>
      <c r="AB91" s="60">
        <v>0</v>
      </c>
      <c r="AC91" s="60">
        <v>0</v>
      </c>
      <c r="AD91" s="60">
        <v>0</v>
      </c>
      <c r="AE91" s="60">
        <v>0</v>
      </c>
      <c r="AF91" s="60">
        <v>0</v>
      </c>
      <c r="AG91" s="60">
        <v>0</v>
      </c>
      <c r="AH91" s="60">
        <v>0</v>
      </c>
      <c r="AI91" s="60">
        <v>0</v>
      </c>
      <c r="AJ91" s="60">
        <v>0</v>
      </c>
      <c r="AK91" s="60">
        <v>0</v>
      </c>
      <c r="AL91" s="60">
        <v>110</v>
      </c>
      <c r="AM91" s="60">
        <v>0</v>
      </c>
      <c r="AN91" s="60">
        <v>0</v>
      </c>
      <c r="AO91" s="60">
        <v>0</v>
      </c>
      <c r="AP91" s="60">
        <v>0</v>
      </c>
      <c r="AQ91" s="60">
        <v>0</v>
      </c>
      <c r="AR91" s="60">
        <v>0</v>
      </c>
      <c r="AS91" s="60">
        <v>0</v>
      </c>
      <c r="AT91" s="60">
        <v>0</v>
      </c>
      <c r="AU91" s="58" t="s">
        <v>811</v>
      </c>
    </row>
    <row r="92" spans="1:47" x14ac:dyDescent="0.35">
      <c r="A92" s="59"/>
      <c r="B92" s="42" t="s">
        <v>812</v>
      </c>
      <c r="C92" s="42" t="s">
        <v>813</v>
      </c>
      <c r="D92" s="42" t="s">
        <v>814</v>
      </c>
      <c r="E92" s="61">
        <v>44596</v>
      </c>
      <c r="F92" s="62" t="s">
        <v>815</v>
      </c>
      <c r="G92" s="60">
        <v>0</v>
      </c>
      <c r="H92" s="60">
        <v>0</v>
      </c>
      <c r="I92" s="60">
        <v>0</v>
      </c>
      <c r="J92" s="60">
        <v>0</v>
      </c>
      <c r="K92" s="60">
        <v>0</v>
      </c>
      <c r="L92" s="60">
        <v>0</v>
      </c>
      <c r="M92" s="60">
        <v>0</v>
      </c>
      <c r="N92" s="60">
        <v>0</v>
      </c>
      <c r="O92" s="60">
        <v>0</v>
      </c>
      <c r="P92" s="60">
        <v>0</v>
      </c>
      <c r="Q92" s="60">
        <v>0</v>
      </c>
      <c r="R92" s="60">
        <v>0</v>
      </c>
      <c r="S92" s="60">
        <v>0</v>
      </c>
      <c r="T92" s="60">
        <v>0</v>
      </c>
      <c r="U92" s="60">
        <v>0</v>
      </c>
      <c r="V92" s="60">
        <v>0</v>
      </c>
      <c r="W92" s="60">
        <v>0</v>
      </c>
      <c r="X92" s="60">
        <v>0</v>
      </c>
      <c r="Y92" s="60">
        <v>0</v>
      </c>
      <c r="Z92" s="60">
        <v>0</v>
      </c>
      <c r="AA92" s="60">
        <v>0</v>
      </c>
      <c r="AB92" s="60">
        <v>0</v>
      </c>
      <c r="AC92" s="60">
        <v>0</v>
      </c>
      <c r="AD92" s="60">
        <v>0</v>
      </c>
      <c r="AE92" s="60">
        <v>0</v>
      </c>
      <c r="AF92" s="60">
        <v>0</v>
      </c>
      <c r="AG92" s="60">
        <v>0</v>
      </c>
      <c r="AH92" s="60">
        <v>0</v>
      </c>
      <c r="AI92" s="60">
        <v>0</v>
      </c>
      <c r="AJ92" s="60">
        <v>0</v>
      </c>
      <c r="AK92" s="60">
        <v>0</v>
      </c>
      <c r="AL92" s="60">
        <v>0</v>
      </c>
      <c r="AM92" s="60">
        <v>0</v>
      </c>
      <c r="AN92" s="60">
        <v>83</v>
      </c>
      <c r="AO92" s="60">
        <v>0</v>
      </c>
      <c r="AP92" s="60">
        <v>0</v>
      </c>
      <c r="AQ92" s="60">
        <v>0</v>
      </c>
      <c r="AR92" s="60">
        <v>0</v>
      </c>
      <c r="AS92" s="60">
        <v>0</v>
      </c>
      <c r="AT92" s="60">
        <v>0</v>
      </c>
      <c r="AU92" s="59"/>
    </row>
    <row r="93" spans="1:47" x14ac:dyDescent="0.35">
      <c r="A93" s="59"/>
      <c r="B93" s="42" t="s">
        <v>816</v>
      </c>
      <c r="C93" s="42" t="s">
        <v>82</v>
      </c>
      <c r="D93" s="42" t="s">
        <v>817</v>
      </c>
      <c r="E93" s="61">
        <v>44630</v>
      </c>
      <c r="F93" s="62" t="s">
        <v>425</v>
      </c>
      <c r="G93" s="60">
        <v>0</v>
      </c>
      <c r="H93" s="60">
        <v>0</v>
      </c>
      <c r="I93" s="60">
        <v>0</v>
      </c>
      <c r="J93" s="60">
        <v>0</v>
      </c>
      <c r="K93" s="60">
        <v>0</v>
      </c>
      <c r="L93" s="60">
        <v>0</v>
      </c>
      <c r="M93" s="60">
        <v>0</v>
      </c>
      <c r="N93" s="60">
        <v>0</v>
      </c>
      <c r="O93" s="60">
        <v>0</v>
      </c>
      <c r="P93" s="60">
        <v>0</v>
      </c>
      <c r="Q93" s="60">
        <v>0</v>
      </c>
      <c r="R93" s="60">
        <v>0</v>
      </c>
      <c r="S93" s="60">
        <v>0</v>
      </c>
      <c r="T93" s="60">
        <v>0</v>
      </c>
      <c r="U93" s="60">
        <v>0</v>
      </c>
      <c r="V93" s="60">
        <v>0</v>
      </c>
      <c r="W93" s="60">
        <v>0</v>
      </c>
      <c r="X93" s="60">
        <v>0</v>
      </c>
      <c r="Y93" s="60">
        <v>0</v>
      </c>
      <c r="Z93" s="60">
        <v>0</v>
      </c>
      <c r="AA93" s="60">
        <v>0</v>
      </c>
      <c r="AB93" s="60">
        <v>0</v>
      </c>
      <c r="AC93" s="60">
        <v>0</v>
      </c>
      <c r="AD93" s="60">
        <v>0</v>
      </c>
      <c r="AE93" s="60">
        <v>0</v>
      </c>
      <c r="AF93" s="60">
        <v>0</v>
      </c>
      <c r="AG93" s="60">
        <v>0</v>
      </c>
      <c r="AH93" s="60">
        <v>0</v>
      </c>
      <c r="AI93" s="60">
        <v>0</v>
      </c>
      <c r="AJ93" s="60">
        <v>0</v>
      </c>
      <c r="AK93" s="60">
        <v>376</v>
      </c>
      <c r="AL93" s="60">
        <v>0</v>
      </c>
      <c r="AM93" s="60">
        <v>0</v>
      </c>
      <c r="AN93" s="60">
        <v>0</v>
      </c>
      <c r="AO93" s="60">
        <v>0</v>
      </c>
      <c r="AP93" s="60">
        <v>0</v>
      </c>
      <c r="AQ93" s="60">
        <v>0</v>
      </c>
      <c r="AR93" s="60">
        <v>0</v>
      </c>
      <c r="AS93" s="60">
        <v>0</v>
      </c>
      <c r="AT93" s="60">
        <v>0</v>
      </c>
      <c r="AU93" s="58" t="s">
        <v>818</v>
      </c>
    </row>
    <row r="94" spans="1:47" x14ac:dyDescent="0.35">
      <c r="A94" s="59"/>
      <c r="B94" s="42" t="s">
        <v>819</v>
      </c>
      <c r="C94" s="42" t="s">
        <v>184</v>
      </c>
      <c r="D94" s="42" t="s">
        <v>346</v>
      </c>
      <c r="E94" s="61">
        <v>44623</v>
      </c>
      <c r="F94" s="62" t="s">
        <v>820</v>
      </c>
      <c r="G94" s="60">
        <v>0</v>
      </c>
      <c r="H94" s="60">
        <v>0</v>
      </c>
      <c r="I94" s="60">
        <v>0</v>
      </c>
      <c r="J94" s="60">
        <v>0</v>
      </c>
      <c r="K94" s="60">
        <v>174</v>
      </c>
      <c r="L94" s="60">
        <v>0</v>
      </c>
      <c r="M94" s="60">
        <v>0</v>
      </c>
      <c r="N94" s="60">
        <v>0</v>
      </c>
      <c r="O94" s="60">
        <v>0</v>
      </c>
      <c r="P94" s="60">
        <v>0</v>
      </c>
      <c r="Q94" s="60">
        <v>0</v>
      </c>
      <c r="R94" s="60">
        <v>0</v>
      </c>
      <c r="S94" s="60">
        <v>0</v>
      </c>
      <c r="T94" s="60">
        <v>0</v>
      </c>
      <c r="U94" s="60">
        <v>0</v>
      </c>
      <c r="V94" s="60">
        <v>0</v>
      </c>
      <c r="W94" s="60">
        <v>0</v>
      </c>
      <c r="X94" s="60">
        <v>0</v>
      </c>
      <c r="Y94" s="60">
        <v>0</v>
      </c>
      <c r="Z94" s="60">
        <v>0</v>
      </c>
      <c r="AA94" s="60">
        <v>0</v>
      </c>
      <c r="AB94" s="60">
        <v>0</v>
      </c>
      <c r="AC94" s="60">
        <v>0</v>
      </c>
      <c r="AD94" s="60">
        <v>0</v>
      </c>
      <c r="AE94" s="60">
        <v>0</v>
      </c>
      <c r="AF94" s="60">
        <v>0</v>
      </c>
      <c r="AG94" s="60">
        <v>0</v>
      </c>
      <c r="AH94" s="60">
        <v>0</v>
      </c>
      <c r="AI94" s="60">
        <v>0</v>
      </c>
      <c r="AJ94" s="60">
        <v>0</v>
      </c>
      <c r="AK94" s="60">
        <v>0</v>
      </c>
      <c r="AL94" s="60">
        <v>0</v>
      </c>
      <c r="AM94" s="60">
        <v>0</v>
      </c>
      <c r="AN94" s="60">
        <v>0</v>
      </c>
      <c r="AO94" s="60">
        <v>0</v>
      </c>
      <c r="AP94" s="60">
        <v>0</v>
      </c>
      <c r="AQ94" s="60">
        <v>0</v>
      </c>
      <c r="AR94" s="60">
        <v>0</v>
      </c>
      <c r="AS94" s="60">
        <v>0</v>
      </c>
      <c r="AT94" s="60">
        <v>0</v>
      </c>
      <c r="AU94" s="59"/>
    </row>
    <row r="95" spans="1:47" x14ac:dyDescent="0.35">
      <c r="A95" s="59"/>
      <c r="B95" s="42" t="s">
        <v>821</v>
      </c>
      <c r="C95" s="42" t="s">
        <v>37</v>
      </c>
      <c r="D95" s="42" t="s">
        <v>822</v>
      </c>
      <c r="E95" s="61">
        <v>44631</v>
      </c>
      <c r="F95" s="62" t="s">
        <v>823</v>
      </c>
      <c r="G95" s="60">
        <v>0</v>
      </c>
      <c r="H95" s="60">
        <v>0</v>
      </c>
      <c r="I95" s="60">
        <v>0</v>
      </c>
      <c r="J95" s="60">
        <v>0</v>
      </c>
      <c r="K95" s="60">
        <v>0</v>
      </c>
      <c r="L95" s="60">
        <v>0</v>
      </c>
      <c r="M95" s="60">
        <v>0</v>
      </c>
      <c r="N95" s="60">
        <v>0</v>
      </c>
      <c r="O95" s="60">
        <v>0</v>
      </c>
      <c r="P95" s="60">
        <v>0</v>
      </c>
      <c r="Q95" s="60">
        <v>0</v>
      </c>
      <c r="R95" s="60">
        <v>0</v>
      </c>
      <c r="S95" s="60">
        <v>0</v>
      </c>
      <c r="T95" s="60">
        <v>0</v>
      </c>
      <c r="U95" s="60">
        <v>0</v>
      </c>
      <c r="V95" s="60">
        <v>0</v>
      </c>
      <c r="W95" s="60">
        <v>0</v>
      </c>
      <c r="X95" s="60">
        <v>0</v>
      </c>
      <c r="Y95" s="60">
        <v>0</v>
      </c>
      <c r="Z95" s="60">
        <v>0</v>
      </c>
      <c r="AA95" s="60">
        <v>0</v>
      </c>
      <c r="AB95" s="60">
        <v>0</v>
      </c>
      <c r="AC95" s="60">
        <v>0</v>
      </c>
      <c r="AD95" s="60">
        <v>0</v>
      </c>
      <c r="AE95" s="60">
        <v>0</v>
      </c>
      <c r="AF95" s="60">
        <v>0</v>
      </c>
      <c r="AG95" s="60">
        <v>0</v>
      </c>
      <c r="AH95" s="60">
        <v>0</v>
      </c>
      <c r="AI95" s="60">
        <v>0</v>
      </c>
      <c r="AJ95" s="60">
        <v>0</v>
      </c>
      <c r="AK95" s="60">
        <v>0</v>
      </c>
      <c r="AL95" s="60">
        <v>89</v>
      </c>
      <c r="AM95" s="60">
        <v>0</v>
      </c>
      <c r="AN95" s="60">
        <v>0</v>
      </c>
      <c r="AO95" s="60">
        <v>0</v>
      </c>
      <c r="AP95" s="60">
        <v>0</v>
      </c>
      <c r="AQ95" s="60">
        <v>0</v>
      </c>
      <c r="AR95" s="60">
        <v>0</v>
      </c>
      <c r="AS95" s="60">
        <v>0</v>
      </c>
      <c r="AT95" s="60">
        <v>0</v>
      </c>
      <c r="AU95" s="58" t="s">
        <v>701</v>
      </c>
    </row>
    <row r="96" spans="1:47" x14ac:dyDescent="0.35">
      <c r="A96" s="59"/>
      <c r="B96" s="42" t="s">
        <v>824</v>
      </c>
      <c r="C96" s="42" t="s">
        <v>37</v>
      </c>
      <c r="D96" s="42" t="s">
        <v>825</v>
      </c>
      <c r="E96" s="61">
        <v>44643</v>
      </c>
      <c r="F96" s="62" t="s">
        <v>826</v>
      </c>
      <c r="G96" s="60">
        <v>0</v>
      </c>
      <c r="H96" s="60">
        <v>0</v>
      </c>
      <c r="I96" s="60">
        <v>0</v>
      </c>
      <c r="J96" s="60">
        <v>0</v>
      </c>
      <c r="K96" s="60">
        <v>0</v>
      </c>
      <c r="L96" s="60">
        <v>0</v>
      </c>
      <c r="M96" s="60">
        <v>0</v>
      </c>
      <c r="N96" s="60">
        <v>0</v>
      </c>
      <c r="O96" s="60">
        <v>0</v>
      </c>
      <c r="P96" s="60">
        <v>0</v>
      </c>
      <c r="Q96" s="60">
        <v>0</v>
      </c>
      <c r="R96" s="60">
        <v>0</v>
      </c>
      <c r="S96" s="60">
        <v>0</v>
      </c>
      <c r="T96" s="60">
        <v>0</v>
      </c>
      <c r="U96" s="60">
        <v>0</v>
      </c>
      <c r="V96" s="60">
        <v>0</v>
      </c>
      <c r="W96" s="60">
        <v>0</v>
      </c>
      <c r="X96" s="60">
        <v>0</v>
      </c>
      <c r="Y96" s="60">
        <v>0</v>
      </c>
      <c r="Z96" s="60">
        <v>0</v>
      </c>
      <c r="AA96" s="60">
        <v>0</v>
      </c>
      <c r="AB96" s="60">
        <v>0</v>
      </c>
      <c r="AC96" s="60">
        <v>0</v>
      </c>
      <c r="AD96" s="60">
        <v>0</v>
      </c>
      <c r="AE96" s="60">
        <v>0</v>
      </c>
      <c r="AF96" s="60">
        <v>0</v>
      </c>
      <c r="AG96" s="60">
        <v>0</v>
      </c>
      <c r="AH96" s="60">
        <v>0</v>
      </c>
      <c r="AI96" s="60">
        <v>0</v>
      </c>
      <c r="AJ96" s="60">
        <v>0</v>
      </c>
      <c r="AK96" s="60">
        <v>0</v>
      </c>
      <c r="AL96" s="60">
        <v>237</v>
      </c>
      <c r="AM96" s="60">
        <v>0</v>
      </c>
      <c r="AN96" s="60">
        <v>0</v>
      </c>
      <c r="AO96" s="60">
        <v>0</v>
      </c>
      <c r="AP96" s="60">
        <v>0</v>
      </c>
      <c r="AQ96" s="60">
        <v>0</v>
      </c>
      <c r="AR96" s="60">
        <v>0</v>
      </c>
      <c r="AS96" s="60">
        <v>0</v>
      </c>
      <c r="AT96" s="60">
        <v>0</v>
      </c>
      <c r="AU96" s="58" t="s">
        <v>603</v>
      </c>
    </row>
    <row r="97" spans="1:48" x14ac:dyDescent="0.35">
      <c r="A97" s="59"/>
      <c r="B97" s="42" t="s">
        <v>827</v>
      </c>
      <c r="C97" s="42" t="s">
        <v>116</v>
      </c>
      <c r="D97" s="42" t="s">
        <v>828</v>
      </c>
      <c r="E97" s="61">
        <v>44644</v>
      </c>
      <c r="F97" s="62" t="s">
        <v>829</v>
      </c>
      <c r="G97" s="60">
        <v>0</v>
      </c>
      <c r="H97" s="60">
        <v>0</v>
      </c>
      <c r="I97" s="60">
        <v>0</v>
      </c>
      <c r="J97" s="60">
        <v>0</v>
      </c>
      <c r="K97" s="60">
        <v>0</v>
      </c>
      <c r="L97" s="60">
        <v>0</v>
      </c>
      <c r="M97" s="60">
        <v>0</v>
      </c>
      <c r="N97" s="60">
        <v>0</v>
      </c>
      <c r="O97" s="60">
        <v>0</v>
      </c>
      <c r="P97" s="60">
        <v>0</v>
      </c>
      <c r="Q97" s="60">
        <v>0</v>
      </c>
      <c r="R97" s="60">
        <v>0</v>
      </c>
      <c r="S97" s="60">
        <v>0</v>
      </c>
      <c r="T97" s="60">
        <v>0</v>
      </c>
      <c r="U97" s="60">
        <v>0</v>
      </c>
      <c r="V97" s="60">
        <v>0</v>
      </c>
      <c r="W97" s="60">
        <v>0</v>
      </c>
      <c r="X97" s="60">
        <v>0</v>
      </c>
      <c r="Y97" s="60">
        <v>0</v>
      </c>
      <c r="Z97" s="60">
        <v>0</v>
      </c>
      <c r="AA97" s="60">
        <v>0</v>
      </c>
      <c r="AB97" s="60">
        <v>0</v>
      </c>
      <c r="AC97" s="60">
        <v>0</v>
      </c>
      <c r="AD97" s="60">
        <v>0</v>
      </c>
      <c r="AE97" s="60">
        <v>0</v>
      </c>
      <c r="AF97" s="60">
        <v>0</v>
      </c>
      <c r="AG97" s="60">
        <v>0</v>
      </c>
      <c r="AH97" s="60">
        <v>0</v>
      </c>
      <c r="AI97" s="60">
        <v>0</v>
      </c>
      <c r="AJ97" s="60">
        <v>0</v>
      </c>
      <c r="AK97" s="60">
        <v>0</v>
      </c>
      <c r="AL97" s="60">
        <v>0</v>
      </c>
      <c r="AM97" s="60">
        <v>0</v>
      </c>
      <c r="AN97" s="60">
        <v>0</v>
      </c>
      <c r="AO97" s="60">
        <v>0</v>
      </c>
      <c r="AP97" s="60">
        <v>0</v>
      </c>
      <c r="AQ97" s="60">
        <v>221</v>
      </c>
      <c r="AR97" s="60">
        <v>0</v>
      </c>
      <c r="AS97" s="60">
        <v>0</v>
      </c>
      <c r="AT97" s="60">
        <v>0</v>
      </c>
      <c r="AU97" s="59"/>
    </row>
    <row r="98" spans="1:48" x14ac:dyDescent="0.35">
      <c r="A98" s="59"/>
      <c r="B98" s="42" t="s">
        <v>830</v>
      </c>
      <c r="C98" s="42" t="s">
        <v>37</v>
      </c>
      <c r="D98" s="42" t="s">
        <v>485</v>
      </c>
      <c r="E98" s="61">
        <v>44645</v>
      </c>
      <c r="F98" s="62" t="s">
        <v>831</v>
      </c>
      <c r="G98" s="60">
        <v>0</v>
      </c>
      <c r="H98" s="60">
        <v>657</v>
      </c>
      <c r="I98" s="60">
        <v>0</v>
      </c>
      <c r="J98" s="60">
        <v>0</v>
      </c>
      <c r="K98" s="60">
        <v>0</v>
      </c>
      <c r="L98" s="60">
        <v>0</v>
      </c>
      <c r="M98" s="60">
        <v>0</v>
      </c>
      <c r="N98" s="60">
        <v>0</v>
      </c>
      <c r="O98" s="60">
        <v>0</v>
      </c>
      <c r="P98" s="60">
        <v>70</v>
      </c>
      <c r="Q98" s="60">
        <v>0</v>
      </c>
      <c r="R98" s="60">
        <v>0</v>
      </c>
      <c r="S98" s="60">
        <v>0</v>
      </c>
      <c r="T98" s="60">
        <v>0</v>
      </c>
      <c r="U98" s="60">
        <v>0</v>
      </c>
      <c r="V98" s="60">
        <v>220</v>
      </c>
      <c r="W98" s="60">
        <v>0</v>
      </c>
      <c r="X98" s="60">
        <v>0</v>
      </c>
      <c r="Y98" s="60">
        <v>0</v>
      </c>
      <c r="Z98" s="60">
        <v>0</v>
      </c>
      <c r="AA98" s="60">
        <v>0</v>
      </c>
      <c r="AB98" s="60">
        <v>0</v>
      </c>
      <c r="AC98" s="60">
        <v>0</v>
      </c>
      <c r="AD98" s="60">
        <v>873</v>
      </c>
      <c r="AE98" s="60">
        <v>0</v>
      </c>
      <c r="AF98" s="60">
        <v>0</v>
      </c>
      <c r="AG98" s="60">
        <v>0</v>
      </c>
      <c r="AH98" s="60">
        <v>282</v>
      </c>
      <c r="AI98" s="60">
        <v>0</v>
      </c>
      <c r="AJ98" s="60">
        <v>613</v>
      </c>
      <c r="AK98" s="60">
        <v>0</v>
      </c>
      <c r="AL98" s="60">
        <v>0</v>
      </c>
      <c r="AM98" s="60">
        <v>0</v>
      </c>
      <c r="AN98" s="60">
        <v>0</v>
      </c>
      <c r="AO98" s="60">
        <v>0</v>
      </c>
      <c r="AP98" s="60">
        <v>0</v>
      </c>
      <c r="AQ98" s="60">
        <v>0</v>
      </c>
      <c r="AR98" s="60">
        <v>0</v>
      </c>
      <c r="AS98" s="60">
        <v>0</v>
      </c>
      <c r="AT98" s="60">
        <v>107</v>
      </c>
      <c r="AU98" s="58"/>
    </row>
    <row r="99" spans="1:48" x14ac:dyDescent="0.35">
      <c r="A99" s="59"/>
      <c r="B99" s="42" t="s">
        <v>832</v>
      </c>
      <c r="C99" s="42" t="s">
        <v>155</v>
      </c>
      <c r="D99" s="42" t="s">
        <v>165</v>
      </c>
      <c r="E99" s="61">
        <v>44642</v>
      </c>
      <c r="F99" s="62" t="s">
        <v>706</v>
      </c>
      <c r="G99" s="60">
        <v>0</v>
      </c>
      <c r="H99" s="60">
        <v>0</v>
      </c>
      <c r="I99" s="60">
        <v>0</v>
      </c>
      <c r="J99" s="60">
        <v>0</v>
      </c>
      <c r="K99" s="60">
        <v>0</v>
      </c>
      <c r="L99" s="60">
        <v>0</v>
      </c>
      <c r="M99" s="60">
        <v>0</v>
      </c>
      <c r="N99" s="60">
        <v>0</v>
      </c>
      <c r="O99" s="60">
        <v>0</v>
      </c>
      <c r="P99" s="60">
        <v>0</v>
      </c>
      <c r="Q99" s="60">
        <v>0</v>
      </c>
      <c r="R99" s="60">
        <v>0</v>
      </c>
      <c r="S99" s="60">
        <v>0</v>
      </c>
      <c r="T99" s="60">
        <v>0</v>
      </c>
      <c r="U99" s="60">
        <v>0</v>
      </c>
      <c r="V99" s="60">
        <v>0</v>
      </c>
      <c r="W99" s="60">
        <v>0</v>
      </c>
      <c r="X99" s="60">
        <v>0</v>
      </c>
      <c r="Y99" s="60">
        <v>0</v>
      </c>
      <c r="Z99" s="60">
        <v>824</v>
      </c>
      <c r="AA99" s="60">
        <v>0</v>
      </c>
      <c r="AB99" s="60">
        <v>0</v>
      </c>
      <c r="AC99" s="60">
        <v>0</v>
      </c>
      <c r="AD99" s="60">
        <v>0</v>
      </c>
      <c r="AE99" s="60">
        <v>0</v>
      </c>
      <c r="AF99" s="60">
        <v>0</v>
      </c>
      <c r="AG99" s="60">
        <v>0</v>
      </c>
      <c r="AH99" s="60">
        <v>0</v>
      </c>
      <c r="AI99" s="60">
        <v>0</v>
      </c>
      <c r="AJ99" s="60">
        <v>0</v>
      </c>
      <c r="AK99" s="60">
        <v>0</v>
      </c>
      <c r="AL99" s="60">
        <v>0</v>
      </c>
      <c r="AM99" s="60">
        <v>0</v>
      </c>
      <c r="AN99" s="60">
        <v>0</v>
      </c>
      <c r="AO99" s="60">
        <v>0</v>
      </c>
      <c r="AP99" s="60">
        <v>0</v>
      </c>
      <c r="AQ99" s="60">
        <v>0</v>
      </c>
      <c r="AR99" s="60">
        <v>0</v>
      </c>
      <c r="AS99" s="60">
        <v>0</v>
      </c>
      <c r="AT99" s="60">
        <v>0</v>
      </c>
      <c r="AU99" s="58"/>
    </row>
    <row r="100" spans="1:48" x14ac:dyDescent="0.35">
      <c r="A100" s="59"/>
      <c r="B100" s="42" t="s">
        <v>833</v>
      </c>
      <c r="C100" s="42" t="s">
        <v>40</v>
      </c>
      <c r="D100" s="42" t="s">
        <v>834</v>
      </c>
      <c r="E100" s="61">
        <v>44622</v>
      </c>
      <c r="F100" s="62" t="s">
        <v>835</v>
      </c>
      <c r="G100" s="60">
        <v>0</v>
      </c>
      <c r="H100" s="60">
        <v>0</v>
      </c>
      <c r="I100" s="60">
        <v>0</v>
      </c>
      <c r="J100" s="60">
        <v>0</v>
      </c>
      <c r="K100" s="60">
        <v>0</v>
      </c>
      <c r="L100" s="60">
        <v>0</v>
      </c>
      <c r="M100" s="60">
        <v>0</v>
      </c>
      <c r="N100" s="60">
        <v>0</v>
      </c>
      <c r="O100" s="60">
        <v>0</v>
      </c>
      <c r="P100" s="60">
        <v>0</v>
      </c>
      <c r="Q100" s="60">
        <v>0</v>
      </c>
      <c r="R100" s="60">
        <v>0</v>
      </c>
      <c r="S100" s="60">
        <v>0</v>
      </c>
      <c r="T100" s="60">
        <v>0</v>
      </c>
      <c r="U100" s="60">
        <v>0</v>
      </c>
      <c r="V100" s="60">
        <v>0</v>
      </c>
      <c r="W100" s="60">
        <v>0</v>
      </c>
      <c r="X100" s="60">
        <v>0</v>
      </c>
      <c r="Y100" s="60">
        <v>0</v>
      </c>
      <c r="Z100" s="60">
        <v>0</v>
      </c>
      <c r="AA100" s="60">
        <v>0</v>
      </c>
      <c r="AB100" s="60">
        <v>0</v>
      </c>
      <c r="AC100" s="60">
        <v>0</v>
      </c>
      <c r="AD100" s="60">
        <v>0</v>
      </c>
      <c r="AE100" s="60">
        <v>0</v>
      </c>
      <c r="AF100" s="60">
        <v>0</v>
      </c>
      <c r="AG100" s="60">
        <v>0</v>
      </c>
      <c r="AH100" s="60">
        <v>0</v>
      </c>
      <c r="AI100" s="60">
        <v>0</v>
      </c>
      <c r="AJ100" s="60">
        <v>0</v>
      </c>
      <c r="AK100" s="60">
        <v>1151</v>
      </c>
      <c r="AL100" s="60">
        <v>1201</v>
      </c>
      <c r="AM100" s="60">
        <v>0</v>
      </c>
      <c r="AN100" s="60">
        <v>0</v>
      </c>
      <c r="AO100" s="60">
        <v>0</v>
      </c>
      <c r="AP100" s="60">
        <v>0</v>
      </c>
      <c r="AQ100" s="60">
        <v>0</v>
      </c>
      <c r="AR100" s="60">
        <v>0</v>
      </c>
      <c r="AS100" s="60">
        <v>0</v>
      </c>
      <c r="AT100" s="60">
        <v>0</v>
      </c>
      <c r="AU100" s="58"/>
      <c r="AV100" s="60"/>
    </row>
    <row r="101" spans="1:48" s="40" customFormat="1" x14ac:dyDescent="0.35">
      <c r="A101" s="48"/>
      <c r="B101" s="48"/>
      <c r="C101" s="48"/>
      <c r="D101" s="48" t="s">
        <v>64</v>
      </c>
      <c r="E101" s="48">
        <f>H101+J101+L101+N101+P101+R101+T101+V101+X101+Z101+AL101+AB101+AD101+AF101+AH101+AJ101+AN101+AP101+AR101+AT101-AS101-AQ101-AO101-AM101-AI101-AG101-AE101-AC101-AA101-AK101-Y101-W101-U101-S101-Q101-O101-M101-K101-I101-G101</f>
        <v>658236</v>
      </c>
      <c r="F101" s="49"/>
      <c r="G101" s="50">
        <f t="shared" ref="G101:AT101" si="3">SUM(G80:G100)</f>
        <v>0</v>
      </c>
      <c r="H101" s="50">
        <f t="shared" si="3"/>
        <v>657</v>
      </c>
      <c r="I101" s="50">
        <f t="shared" si="3"/>
        <v>0</v>
      </c>
      <c r="J101" s="50">
        <f t="shared" si="3"/>
        <v>0</v>
      </c>
      <c r="K101" s="50">
        <f t="shared" si="3"/>
        <v>174</v>
      </c>
      <c r="L101" s="50">
        <f t="shared" si="3"/>
        <v>0</v>
      </c>
      <c r="M101" s="50">
        <f t="shared" si="3"/>
        <v>0</v>
      </c>
      <c r="N101" s="50">
        <f t="shared" si="3"/>
        <v>0</v>
      </c>
      <c r="O101" s="50">
        <f t="shared" si="3"/>
        <v>0</v>
      </c>
      <c r="P101" s="50">
        <f t="shared" si="3"/>
        <v>70</v>
      </c>
      <c r="Q101" s="51">
        <f t="shared" si="3"/>
        <v>0</v>
      </c>
      <c r="R101" s="51">
        <f t="shared" si="3"/>
        <v>0</v>
      </c>
      <c r="S101" s="51">
        <f t="shared" si="3"/>
        <v>0</v>
      </c>
      <c r="T101" s="51">
        <f t="shared" si="3"/>
        <v>0</v>
      </c>
      <c r="U101" s="51">
        <f t="shared" si="3"/>
        <v>0</v>
      </c>
      <c r="V101" s="51">
        <f t="shared" si="3"/>
        <v>220</v>
      </c>
      <c r="W101" s="51">
        <f t="shared" si="3"/>
        <v>0</v>
      </c>
      <c r="X101" s="51">
        <f t="shared" si="3"/>
        <v>122900</v>
      </c>
      <c r="Y101" s="51">
        <f t="shared" si="3"/>
        <v>0</v>
      </c>
      <c r="Z101" s="51">
        <f t="shared" si="3"/>
        <v>465371</v>
      </c>
      <c r="AA101" s="52">
        <f t="shared" si="3"/>
        <v>0</v>
      </c>
      <c r="AB101" s="52">
        <f t="shared" si="3"/>
        <v>0</v>
      </c>
      <c r="AC101" s="52">
        <f t="shared" si="3"/>
        <v>0</v>
      </c>
      <c r="AD101" s="52">
        <f t="shared" si="3"/>
        <v>6445</v>
      </c>
      <c r="AE101" s="52">
        <f t="shared" si="3"/>
        <v>0</v>
      </c>
      <c r="AF101" s="52">
        <f t="shared" si="3"/>
        <v>0</v>
      </c>
      <c r="AG101" s="53">
        <f t="shared" si="3"/>
        <v>0</v>
      </c>
      <c r="AH101" s="53">
        <f t="shared" si="3"/>
        <v>282</v>
      </c>
      <c r="AI101" s="53">
        <f t="shared" si="3"/>
        <v>0</v>
      </c>
      <c r="AJ101" s="53">
        <f t="shared" si="3"/>
        <v>613</v>
      </c>
      <c r="AK101" s="54">
        <f t="shared" si="3"/>
        <v>3410</v>
      </c>
      <c r="AL101" s="54">
        <f t="shared" si="3"/>
        <v>58619</v>
      </c>
      <c r="AM101" s="55">
        <f t="shared" si="3"/>
        <v>0</v>
      </c>
      <c r="AN101" s="55">
        <f t="shared" si="3"/>
        <v>3347</v>
      </c>
      <c r="AO101" s="55">
        <f t="shared" si="3"/>
        <v>0</v>
      </c>
      <c r="AP101" s="55">
        <f t="shared" si="3"/>
        <v>2424</v>
      </c>
      <c r="AQ101" s="56">
        <f t="shared" si="3"/>
        <v>221</v>
      </c>
      <c r="AR101" s="56">
        <f t="shared" si="3"/>
        <v>986</v>
      </c>
      <c r="AS101" s="56">
        <f t="shared" si="3"/>
        <v>0</v>
      </c>
      <c r="AT101" s="56">
        <f t="shared" si="3"/>
        <v>107</v>
      </c>
      <c r="AU101" s="48"/>
    </row>
    <row r="102" spans="1:48" s="40" customFormat="1" x14ac:dyDescent="0.35">
      <c r="A102" s="41"/>
      <c r="B102" s="41"/>
      <c r="C102" s="41"/>
      <c r="D102" s="41"/>
      <c r="E102" s="41"/>
      <c r="F102" s="45" t="s">
        <v>60</v>
      </c>
      <c r="G102" s="33">
        <f>G101+I101+K101+M101+O101</f>
        <v>174</v>
      </c>
      <c r="H102" s="33">
        <f>H101+J101+L101+N101+P101</f>
        <v>727</v>
      </c>
      <c r="I102" s="33">
        <f>H102-G102</f>
        <v>553</v>
      </c>
      <c r="J102" s="33"/>
      <c r="K102" s="33"/>
      <c r="L102" s="33"/>
      <c r="M102" s="33"/>
      <c r="N102" s="33"/>
      <c r="O102" s="33"/>
      <c r="P102" s="33"/>
      <c r="Q102" s="34">
        <f>Q101+S101+U101+W101+Y101</f>
        <v>0</v>
      </c>
      <c r="R102" s="34">
        <f>R101+T101+V101+X101+Z101</f>
        <v>588491</v>
      </c>
      <c r="S102" s="34">
        <f>R102-Q102</f>
        <v>588491</v>
      </c>
      <c r="T102" s="34"/>
      <c r="U102" s="34"/>
      <c r="V102" s="34"/>
      <c r="W102" s="34"/>
      <c r="X102" s="34"/>
      <c r="Y102" s="34"/>
      <c r="Z102" s="34"/>
      <c r="AA102" s="36">
        <f>AA101+AC101+AE101</f>
        <v>0</v>
      </c>
      <c r="AB102" s="36">
        <f>AB101+AD101+AF101</f>
        <v>6445</v>
      </c>
      <c r="AC102" s="36">
        <f>AB102-AA102</f>
        <v>6445</v>
      </c>
      <c r="AD102" s="36"/>
      <c r="AE102" s="36"/>
      <c r="AF102" s="36"/>
      <c r="AG102" s="37">
        <f>AG101+AI101</f>
        <v>0</v>
      </c>
      <c r="AH102" s="37">
        <f>AH101+AJ101</f>
        <v>895</v>
      </c>
      <c r="AI102" s="37">
        <f>AH102-AG102</f>
        <v>895</v>
      </c>
      <c r="AJ102" s="37"/>
      <c r="AK102" s="35">
        <f>AL101-AK101</f>
        <v>55209</v>
      </c>
      <c r="AL102" s="35"/>
      <c r="AM102" s="38">
        <f>AM101+AO101</f>
        <v>0</v>
      </c>
      <c r="AN102" s="38">
        <f>AN101+AP101</f>
        <v>5771</v>
      </c>
      <c r="AO102" s="38">
        <f>AN102-AM102</f>
        <v>5771</v>
      </c>
      <c r="AP102" s="38"/>
      <c r="AQ102" s="39">
        <f>AR101-AQ101</f>
        <v>765</v>
      </c>
      <c r="AR102" s="39"/>
      <c r="AS102" s="39">
        <f>AT101-AS101</f>
        <v>107</v>
      </c>
      <c r="AT102" s="39"/>
      <c r="AU102" s="41" t="s">
        <v>61</v>
      </c>
    </row>
    <row r="103" spans="1:48" x14ac:dyDescent="0.35">
      <c r="A103" s="47"/>
      <c r="B103" s="47"/>
      <c r="C103" s="2"/>
      <c r="D103" s="2"/>
      <c r="E103" s="2"/>
      <c r="F103" s="43"/>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row>
    <row r="104" spans="1:48" s="27" customFormat="1" x14ac:dyDescent="0.35">
      <c r="A104" s="57"/>
      <c r="B104" s="57"/>
      <c r="C104" s="4"/>
      <c r="D104" s="4" t="s">
        <v>836</v>
      </c>
      <c r="E104" s="4"/>
      <c r="F104" s="46" t="s">
        <v>66</v>
      </c>
      <c r="G104" s="4">
        <f>G54+G41+G79+G102</f>
        <v>1736</v>
      </c>
      <c r="H104" s="4">
        <f>H102+H79+H54+H41</f>
        <v>10727</v>
      </c>
      <c r="I104" s="4">
        <f>H104-G104</f>
        <v>8991</v>
      </c>
      <c r="J104" s="4"/>
      <c r="K104" s="4"/>
      <c r="L104" s="4"/>
      <c r="M104" s="4"/>
      <c r="N104" s="4"/>
      <c r="O104" s="4"/>
      <c r="P104" s="4"/>
      <c r="Q104" s="4">
        <f>Q79+Q102+Q54+Q41</f>
        <v>29780.799999999999</v>
      </c>
      <c r="R104" s="4">
        <f>R102+R79+R54+R41</f>
        <v>592291</v>
      </c>
      <c r="S104" s="4">
        <f>R104-Q104</f>
        <v>562510.19999999995</v>
      </c>
      <c r="T104" s="4"/>
      <c r="U104" s="4"/>
      <c r="V104" s="4"/>
      <c r="W104" s="4"/>
      <c r="X104" s="4"/>
      <c r="Y104" s="4"/>
      <c r="Z104" s="4"/>
      <c r="AA104" s="4">
        <f>AA79+AA54+AA41+AA102</f>
        <v>0</v>
      </c>
      <c r="AB104" s="4">
        <f>AB102+AB79+AB54+AB41</f>
        <v>14710</v>
      </c>
      <c r="AC104" s="4">
        <f>AB104-AA104</f>
        <v>14710</v>
      </c>
      <c r="AD104" s="4"/>
      <c r="AE104" s="4"/>
      <c r="AF104" s="4"/>
      <c r="AG104" s="4">
        <f>AG102+AG79+AG54+AG41</f>
        <v>929</v>
      </c>
      <c r="AH104" s="4">
        <f>AH102+AH79+AH54+AH41</f>
        <v>30685</v>
      </c>
      <c r="AI104" s="4">
        <f>AH104-AG104</f>
        <v>29756</v>
      </c>
      <c r="AJ104" s="4"/>
      <c r="AK104" s="4">
        <f>AK102+AK79+AK54+AK41</f>
        <v>57526.5</v>
      </c>
      <c r="AL104" s="4"/>
      <c r="AM104" s="4">
        <f>AM102+AM79+AM54+AM41</f>
        <v>616</v>
      </c>
      <c r="AN104" s="4">
        <f>AN102+AN79+AN54+AN41</f>
        <v>7710</v>
      </c>
      <c r="AO104" s="4">
        <f>AN104-AM104</f>
        <v>7094</v>
      </c>
      <c r="AP104" s="4"/>
      <c r="AQ104" s="4">
        <f>AQ102+AQ79+AQ54+AQ41</f>
        <v>1613.5</v>
      </c>
      <c r="AR104" s="4"/>
      <c r="AS104" s="4">
        <f>AS102+AS79+AS54+AS41</f>
        <v>2620</v>
      </c>
      <c r="AT104" s="4"/>
      <c r="AU104" s="41" t="s">
        <v>61</v>
      </c>
    </row>
  </sheetData>
  <mergeCells count="28">
    <mergeCell ref="AO3:AP3"/>
    <mergeCell ref="AQ3:AR3"/>
    <mergeCell ref="AS3:AT3"/>
    <mergeCell ref="AU3:AU4"/>
    <mergeCell ref="A1:E1"/>
    <mergeCell ref="AA3:AB3"/>
    <mergeCell ref="AC3:AD3"/>
    <mergeCell ref="AE3:AF3"/>
    <mergeCell ref="AG3:AH3"/>
    <mergeCell ref="AI3:AJ3"/>
    <mergeCell ref="AM3:AN3"/>
    <mergeCell ref="Q3:R3"/>
    <mergeCell ref="S3:T3"/>
    <mergeCell ref="U3:V3"/>
    <mergeCell ref="W3:X3"/>
    <mergeCell ref="Y3:Z3"/>
    <mergeCell ref="AK3:AL3"/>
    <mergeCell ref="F3:F4"/>
    <mergeCell ref="G3:H3"/>
    <mergeCell ref="I3:J3"/>
    <mergeCell ref="K3:L3"/>
    <mergeCell ref="M3:N3"/>
    <mergeCell ref="O3:P3"/>
    <mergeCell ref="E3:E4"/>
    <mergeCell ref="A3:A4"/>
    <mergeCell ref="B3:B4"/>
    <mergeCell ref="C3:C4"/>
    <mergeCell ref="D3:D4"/>
  </mergeCells>
  <conditionalFormatting sqref="B90:D100">
    <cfRule type="cellIs" dxfId="32" priority="1" operator="equal">
      <formula>"Appeal"</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9"/>
  <sheetViews>
    <sheetView zoomScale="80" zoomScaleNormal="80" workbookViewId="0">
      <pane ySplit="4" topLeftCell="A19" activePane="bottomLeft" state="frozen"/>
      <selection activeCell="D1" sqref="D1"/>
      <selection pane="bottomLeft" activeCell="R1" sqref="D1:R1048576"/>
    </sheetView>
  </sheetViews>
  <sheetFormatPr defaultRowHeight="14.5" x14ac:dyDescent="0.35"/>
  <cols>
    <col min="1" max="1" width="10.26953125" bestFit="1" customWidth="1"/>
    <col min="2" max="2" width="17.54296875" bestFit="1" customWidth="1"/>
    <col min="3" max="3" width="18.7265625" bestFit="1" customWidth="1"/>
    <col min="4" max="4" width="34.7265625" bestFit="1" customWidth="1"/>
    <col min="5" max="5" width="22.453125" hidden="1" customWidth="1"/>
    <col min="6" max="6" width="21.26953125" hidden="1" customWidth="1"/>
    <col min="7" max="7" width="65.54296875" hidden="1" customWidth="1"/>
    <col min="8" max="8" width="7.54296875" hidden="1" customWidth="1"/>
    <col min="9" max="9" width="7.7265625" hidden="1" customWidth="1"/>
    <col min="10" max="10" width="6.1796875" hidden="1" customWidth="1"/>
    <col min="11" max="11" width="6.453125" hidden="1" customWidth="1"/>
    <col min="12" max="12" width="5.81640625" hidden="1" customWidth="1"/>
    <col min="13" max="13" width="6.453125" hidden="1" customWidth="1"/>
    <col min="14" max="14" width="6.1796875" hidden="1" customWidth="1"/>
    <col min="15" max="16" width="6.26953125" hidden="1" customWidth="1"/>
    <col min="17" max="17" width="6.54296875" hidden="1" customWidth="1"/>
    <col min="18" max="18" width="7.7265625" bestFit="1" customWidth="1"/>
    <col min="19" max="21" width="6.26953125" customWidth="1"/>
    <col min="22" max="22" width="6.1796875" customWidth="1"/>
    <col min="23" max="26" width="6.7265625" customWidth="1"/>
    <col min="27" max="27" width="7.7265625" bestFit="1" customWidth="1"/>
    <col min="28" max="30" width="6.7265625" customWidth="1"/>
    <col min="31" max="31" width="7.7265625" bestFit="1" customWidth="1"/>
    <col min="32" max="32" width="6.7265625" customWidth="1"/>
    <col min="33" max="33" width="7.7265625" bestFit="1" customWidth="1"/>
    <col min="34" max="34" width="6.1796875" bestFit="1" customWidth="1"/>
    <col min="35" max="46" width="6.7265625" customWidth="1"/>
    <col min="47" max="47" width="7.7265625" bestFit="1" customWidth="1"/>
    <col min="48" max="48" width="37.54296875" bestFit="1" customWidth="1"/>
  </cols>
  <sheetData>
    <row r="1" spans="1:48" ht="18.5" x14ac:dyDescent="0.45">
      <c r="A1" s="184" t="s">
        <v>837</v>
      </c>
      <c r="B1" s="184"/>
      <c r="C1" s="184"/>
      <c r="D1" s="184"/>
    </row>
    <row r="3" spans="1:48" ht="37.5" customHeight="1" x14ac:dyDescent="0.45">
      <c r="A3" s="182" t="s">
        <v>6</v>
      </c>
      <c r="B3" s="182" t="s">
        <v>7</v>
      </c>
      <c r="C3" s="182" t="s">
        <v>8</v>
      </c>
      <c r="D3" s="183" t="s">
        <v>9</v>
      </c>
      <c r="E3" s="182" t="s">
        <v>838</v>
      </c>
      <c r="F3" s="182" t="s">
        <v>10</v>
      </c>
      <c r="G3" s="182" t="s">
        <v>11</v>
      </c>
      <c r="H3" s="202" t="s">
        <v>403</v>
      </c>
      <c r="I3" s="203"/>
      <c r="J3" s="204" t="s">
        <v>404</v>
      </c>
      <c r="K3" s="205"/>
      <c r="L3" s="204" t="s">
        <v>405</v>
      </c>
      <c r="M3" s="205"/>
      <c r="N3" s="204" t="s">
        <v>406</v>
      </c>
      <c r="O3" s="205"/>
      <c r="P3" s="204" t="s">
        <v>407</v>
      </c>
      <c r="Q3" s="205"/>
      <c r="R3" s="169" t="s">
        <v>400</v>
      </c>
      <c r="S3" s="170"/>
      <c r="T3" s="169" t="s">
        <v>401</v>
      </c>
      <c r="U3" s="170"/>
      <c r="V3" s="169" t="s">
        <v>402</v>
      </c>
      <c r="W3" s="170"/>
      <c r="X3" s="169" t="s">
        <v>23</v>
      </c>
      <c r="Y3" s="170"/>
      <c r="Z3" s="169" t="s">
        <v>24</v>
      </c>
      <c r="AA3" s="170"/>
      <c r="AB3" s="206" t="s">
        <v>590</v>
      </c>
      <c r="AC3" s="207"/>
      <c r="AD3" s="171" t="s">
        <v>25</v>
      </c>
      <c r="AE3" s="172"/>
      <c r="AF3" s="171" t="s">
        <v>26</v>
      </c>
      <c r="AG3" s="172"/>
      <c r="AH3" s="171" t="s">
        <v>589</v>
      </c>
      <c r="AI3" s="172"/>
      <c r="AJ3" s="200" t="s">
        <v>408</v>
      </c>
      <c r="AK3" s="201"/>
      <c r="AL3" s="200" t="s">
        <v>409</v>
      </c>
      <c r="AM3" s="201"/>
      <c r="AN3" s="179" t="s">
        <v>21</v>
      </c>
      <c r="AO3" s="180"/>
      <c r="AP3" s="181" t="s">
        <v>22</v>
      </c>
      <c r="AQ3" s="180"/>
      <c r="AR3" s="173" t="s">
        <v>27</v>
      </c>
      <c r="AS3" s="174"/>
      <c r="AT3" s="173" t="s">
        <v>28</v>
      </c>
      <c r="AU3" s="174"/>
      <c r="AV3" s="175" t="s">
        <v>29</v>
      </c>
    </row>
    <row r="4" spans="1:48" s="1" customFormat="1" ht="18.5" x14ac:dyDescent="0.45">
      <c r="A4" s="182"/>
      <c r="B4" s="182"/>
      <c r="C4" s="182"/>
      <c r="D4" s="183"/>
      <c r="E4" s="182"/>
      <c r="F4" s="182"/>
      <c r="G4" s="182"/>
      <c r="H4" s="8" t="s">
        <v>30</v>
      </c>
      <c r="I4" s="8" t="s">
        <v>31</v>
      </c>
      <c r="J4" s="8" t="s">
        <v>30</v>
      </c>
      <c r="K4" s="8" t="s">
        <v>31</v>
      </c>
      <c r="L4" s="8" t="s">
        <v>30</v>
      </c>
      <c r="M4" s="8" t="s">
        <v>31</v>
      </c>
      <c r="N4" s="8" t="s">
        <v>30</v>
      </c>
      <c r="O4" s="8" t="s">
        <v>31</v>
      </c>
      <c r="P4" s="8" t="s">
        <v>30</v>
      </c>
      <c r="Q4" s="8" t="s">
        <v>31</v>
      </c>
      <c r="R4" s="11" t="s">
        <v>30</v>
      </c>
      <c r="S4" s="11" t="s">
        <v>31</v>
      </c>
      <c r="T4" s="11" t="s">
        <v>32</v>
      </c>
      <c r="U4" s="11" t="s">
        <v>31</v>
      </c>
      <c r="V4" s="11" t="s">
        <v>30</v>
      </c>
      <c r="W4" s="11" t="s">
        <v>31</v>
      </c>
      <c r="X4" s="11" t="s">
        <v>32</v>
      </c>
      <c r="Y4" s="11" t="s">
        <v>31</v>
      </c>
      <c r="Z4" s="11" t="s">
        <v>30</v>
      </c>
      <c r="AA4" s="11" t="s">
        <v>31</v>
      </c>
      <c r="AB4" s="14" t="s">
        <v>30</v>
      </c>
      <c r="AC4" s="14" t="s">
        <v>31</v>
      </c>
      <c r="AD4" s="17" t="s">
        <v>30</v>
      </c>
      <c r="AE4" s="17" t="s">
        <v>31</v>
      </c>
      <c r="AF4" s="17" t="s">
        <v>30</v>
      </c>
      <c r="AG4" s="17" t="s">
        <v>31</v>
      </c>
      <c r="AH4" s="17" t="s">
        <v>30</v>
      </c>
      <c r="AI4" s="17" t="s">
        <v>31</v>
      </c>
      <c r="AJ4" s="20" t="s">
        <v>30</v>
      </c>
      <c r="AK4" s="20" t="s">
        <v>31</v>
      </c>
      <c r="AL4" s="20" t="s">
        <v>30</v>
      </c>
      <c r="AM4" s="20" t="s">
        <v>31</v>
      </c>
      <c r="AN4" s="23" t="s">
        <v>30</v>
      </c>
      <c r="AO4" s="23" t="s">
        <v>31</v>
      </c>
      <c r="AP4" s="23" t="s">
        <v>32</v>
      </c>
      <c r="AQ4" s="23" t="s">
        <v>31</v>
      </c>
      <c r="AR4" s="26" t="s">
        <v>30</v>
      </c>
      <c r="AS4" s="26" t="s">
        <v>31</v>
      </c>
      <c r="AT4" s="26" t="s">
        <v>30</v>
      </c>
      <c r="AU4" s="26" t="s">
        <v>31</v>
      </c>
      <c r="AV4" s="176"/>
    </row>
    <row r="5" spans="1:48" ht="15" customHeight="1" x14ac:dyDescent="0.35">
      <c r="A5" s="2">
        <v>1</v>
      </c>
      <c r="B5" s="2"/>
      <c r="C5" s="2"/>
      <c r="D5" s="2"/>
      <c r="E5" s="2"/>
      <c r="F5" s="2"/>
      <c r="G5" s="2"/>
      <c r="H5" s="7"/>
      <c r="I5" s="7"/>
      <c r="J5" s="7"/>
      <c r="K5" s="7"/>
      <c r="L5" s="7"/>
      <c r="M5" s="7"/>
      <c r="N5" s="7"/>
      <c r="O5" s="7"/>
      <c r="P5" s="7"/>
      <c r="Q5" s="7"/>
      <c r="R5" s="10"/>
      <c r="S5" s="10"/>
      <c r="T5" s="10"/>
      <c r="U5" s="10"/>
      <c r="V5" s="10"/>
      <c r="W5" s="10"/>
      <c r="X5" s="10"/>
      <c r="Y5" s="10"/>
      <c r="Z5" s="10"/>
      <c r="AA5" s="10"/>
      <c r="AB5" s="13"/>
      <c r="AC5" s="13"/>
      <c r="AD5" s="16"/>
      <c r="AE5" s="16"/>
      <c r="AF5" s="16"/>
      <c r="AG5" s="16"/>
      <c r="AH5" s="16"/>
      <c r="AI5" s="16"/>
      <c r="AJ5" s="19"/>
      <c r="AK5" s="19"/>
      <c r="AL5" s="19"/>
      <c r="AM5" s="19"/>
      <c r="AN5" s="22"/>
      <c r="AO5" s="22"/>
      <c r="AP5" s="22"/>
      <c r="AQ5" s="22"/>
      <c r="AR5" s="25"/>
      <c r="AS5" s="25"/>
      <c r="AT5" s="25"/>
      <c r="AU5" s="25"/>
      <c r="AV5" s="2"/>
    </row>
    <row r="6" spans="1:48" x14ac:dyDescent="0.35">
      <c r="A6" s="3"/>
      <c r="B6" s="3" t="s">
        <v>839</v>
      </c>
      <c r="C6" s="3" t="s">
        <v>40</v>
      </c>
      <c r="D6" s="3" t="s">
        <v>840</v>
      </c>
      <c r="E6" s="3" t="s">
        <v>841</v>
      </c>
      <c r="F6" s="5">
        <v>43922</v>
      </c>
      <c r="G6" s="3" t="s">
        <v>842</v>
      </c>
      <c r="H6" s="3">
        <v>0</v>
      </c>
      <c r="I6" s="3">
        <v>0</v>
      </c>
      <c r="J6" s="3">
        <v>0</v>
      </c>
      <c r="K6" s="3">
        <v>0</v>
      </c>
      <c r="L6" s="3">
        <v>185</v>
      </c>
      <c r="M6" s="3">
        <v>0</v>
      </c>
      <c r="N6" s="3">
        <v>0</v>
      </c>
      <c r="O6" s="3">
        <v>0</v>
      </c>
      <c r="P6" s="3">
        <v>0</v>
      </c>
      <c r="Q6" s="3">
        <v>0</v>
      </c>
      <c r="R6" s="3">
        <v>0</v>
      </c>
      <c r="S6" s="3">
        <v>185</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row>
    <row r="7" spans="1:48" x14ac:dyDescent="0.35">
      <c r="A7" s="3"/>
      <c r="B7" s="3" t="s">
        <v>843</v>
      </c>
      <c r="C7" s="3" t="s">
        <v>375</v>
      </c>
      <c r="D7" s="3" t="s">
        <v>844</v>
      </c>
      <c r="E7" s="3" t="s">
        <v>841</v>
      </c>
      <c r="F7" s="5">
        <v>43930</v>
      </c>
      <c r="G7" s="3" t="s">
        <v>845</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43</v>
      </c>
      <c r="AM7" s="3">
        <v>194</v>
      </c>
      <c r="AN7" s="3">
        <v>0</v>
      </c>
      <c r="AO7" s="3">
        <v>0</v>
      </c>
      <c r="AP7" s="3">
        <v>0</v>
      </c>
      <c r="AQ7" s="3">
        <v>0</v>
      </c>
      <c r="AR7" s="3">
        <v>0</v>
      </c>
      <c r="AS7" s="3">
        <v>0</v>
      </c>
      <c r="AT7" s="3">
        <v>0</v>
      </c>
      <c r="AU7" s="3">
        <v>0</v>
      </c>
      <c r="AV7" s="3"/>
    </row>
    <row r="8" spans="1:48" x14ac:dyDescent="0.35">
      <c r="A8" s="3"/>
      <c r="B8" s="3" t="s">
        <v>846</v>
      </c>
      <c r="C8" s="3" t="s">
        <v>847</v>
      </c>
      <c r="D8" s="3" t="s">
        <v>848</v>
      </c>
      <c r="E8" s="3" t="s">
        <v>841</v>
      </c>
      <c r="F8" s="5">
        <v>43929</v>
      </c>
      <c r="G8" s="3" t="s">
        <v>849</v>
      </c>
      <c r="H8" s="3">
        <v>0</v>
      </c>
      <c r="I8" s="3">
        <v>0</v>
      </c>
      <c r="J8" s="3">
        <v>0</v>
      </c>
      <c r="K8" s="3">
        <v>0</v>
      </c>
      <c r="L8" s="3">
        <v>0</v>
      </c>
      <c r="M8" s="3">
        <v>0</v>
      </c>
      <c r="N8" s="3">
        <v>0</v>
      </c>
      <c r="O8" s="3">
        <v>0</v>
      </c>
      <c r="P8" s="3">
        <v>0</v>
      </c>
      <c r="Q8" s="3">
        <v>0</v>
      </c>
      <c r="R8" s="3">
        <v>0</v>
      </c>
      <c r="S8" s="3">
        <v>101</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row>
    <row r="9" spans="1:48" x14ac:dyDescent="0.35">
      <c r="A9" s="3"/>
      <c r="B9" s="3" t="s">
        <v>850</v>
      </c>
      <c r="C9" s="3" t="s">
        <v>851</v>
      </c>
      <c r="D9" s="3" t="s">
        <v>852</v>
      </c>
      <c r="E9" s="3" t="s">
        <v>841</v>
      </c>
      <c r="F9" s="5">
        <v>43935</v>
      </c>
      <c r="G9" s="3" t="s">
        <v>853</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row>
    <row r="10" spans="1:48" x14ac:dyDescent="0.35">
      <c r="A10" s="3"/>
      <c r="B10" s="3" t="s">
        <v>854</v>
      </c>
      <c r="C10" s="3" t="s">
        <v>40</v>
      </c>
      <c r="D10" s="3" t="s">
        <v>855</v>
      </c>
      <c r="E10" s="3" t="s">
        <v>841</v>
      </c>
      <c r="F10" s="5">
        <v>43937</v>
      </c>
      <c r="G10" s="3" t="s">
        <v>856</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c r="AK10" s="3">
        <v>86</v>
      </c>
      <c r="AL10" s="3">
        <v>0</v>
      </c>
      <c r="AM10" s="3">
        <v>0</v>
      </c>
      <c r="AN10" s="3">
        <v>0</v>
      </c>
      <c r="AO10" s="3">
        <v>0</v>
      </c>
      <c r="AP10" s="3">
        <v>0</v>
      </c>
      <c r="AQ10" s="3">
        <v>0</v>
      </c>
      <c r="AR10" s="3">
        <v>0</v>
      </c>
      <c r="AS10" s="3">
        <v>0</v>
      </c>
      <c r="AT10" s="3">
        <v>0</v>
      </c>
      <c r="AU10" s="3">
        <v>0</v>
      </c>
      <c r="AV10" s="3"/>
    </row>
    <row r="11" spans="1:48" x14ac:dyDescent="0.35">
      <c r="A11" s="3"/>
      <c r="B11" s="3" t="s">
        <v>857</v>
      </c>
      <c r="C11" s="3" t="s">
        <v>37</v>
      </c>
      <c r="D11" s="3" t="s">
        <v>858</v>
      </c>
      <c r="E11" s="3" t="s">
        <v>841</v>
      </c>
      <c r="F11" s="5">
        <v>43941</v>
      </c>
      <c r="G11" s="3" t="s">
        <v>859</v>
      </c>
      <c r="H11" s="3">
        <v>0</v>
      </c>
      <c r="I11" s="3">
        <v>0</v>
      </c>
      <c r="J11" s="3">
        <v>0</v>
      </c>
      <c r="K11" s="3">
        <v>0</v>
      </c>
      <c r="L11" s="3">
        <v>0</v>
      </c>
      <c r="M11" s="3">
        <v>0</v>
      </c>
      <c r="N11" s="3">
        <v>0</v>
      </c>
      <c r="O11" s="3">
        <v>0</v>
      </c>
      <c r="P11" s="3">
        <v>0</v>
      </c>
      <c r="Q11" s="3">
        <v>0</v>
      </c>
      <c r="R11" s="3">
        <v>0</v>
      </c>
      <c r="S11" s="3">
        <v>29</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row>
    <row r="12" spans="1:48" x14ac:dyDescent="0.35">
      <c r="A12" s="3"/>
      <c r="B12" s="3" t="s">
        <v>860</v>
      </c>
      <c r="C12" s="3" t="s">
        <v>40</v>
      </c>
      <c r="D12" s="3" t="s">
        <v>555</v>
      </c>
      <c r="E12" s="3" t="s">
        <v>841</v>
      </c>
      <c r="F12" s="5">
        <v>43943</v>
      </c>
      <c r="G12" s="3" t="s">
        <v>861</v>
      </c>
      <c r="H12" s="3">
        <v>0</v>
      </c>
      <c r="I12" s="3">
        <v>0</v>
      </c>
      <c r="J12" s="3">
        <v>293</v>
      </c>
      <c r="K12" s="3">
        <v>146</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148</v>
      </c>
      <c r="AL12" s="3">
        <v>0</v>
      </c>
      <c r="AM12" s="3">
        <v>0</v>
      </c>
      <c r="AN12" s="3">
        <v>0</v>
      </c>
      <c r="AO12" s="3">
        <v>0</v>
      </c>
      <c r="AP12" s="3">
        <v>0</v>
      </c>
      <c r="AQ12" s="3">
        <v>0</v>
      </c>
      <c r="AR12" s="3">
        <v>0</v>
      </c>
      <c r="AS12" s="3">
        <v>0</v>
      </c>
      <c r="AT12" s="3">
        <v>0</v>
      </c>
      <c r="AU12" s="3">
        <v>0</v>
      </c>
      <c r="AV12" s="3"/>
    </row>
    <row r="13" spans="1:48" x14ac:dyDescent="0.35">
      <c r="A13" s="3"/>
      <c r="B13" s="3" t="s">
        <v>862</v>
      </c>
      <c r="C13" s="3" t="s">
        <v>863</v>
      </c>
      <c r="D13" s="3" t="s">
        <v>864</v>
      </c>
      <c r="E13" s="3" t="s">
        <v>841</v>
      </c>
      <c r="F13" s="5">
        <v>43944</v>
      </c>
      <c r="G13" s="3" t="s">
        <v>865</v>
      </c>
      <c r="H13" s="3">
        <v>53</v>
      </c>
      <c r="I13" s="3">
        <v>230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29</v>
      </c>
      <c r="AU13" s="3">
        <v>155</v>
      </c>
      <c r="AV13" s="3"/>
    </row>
    <row r="14" spans="1:48" x14ac:dyDescent="0.35">
      <c r="A14" s="3"/>
      <c r="B14" s="3" t="s">
        <v>866</v>
      </c>
      <c r="C14" s="3" t="s">
        <v>867</v>
      </c>
      <c r="D14" s="3" t="s">
        <v>868</v>
      </c>
      <c r="E14" s="3" t="s">
        <v>841</v>
      </c>
      <c r="F14" s="5">
        <v>43949</v>
      </c>
      <c r="G14" s="3" t="s">
        <v>869</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1660</v>
      </c>
      <c r="AV14" s="3"/>
    </row>
    <row r="15" spans="1:48" x14ac:dyDescent="0.35">
      <c r="A15" s="3"/>
      <c r="B15" s="3" t="s">
        <v>870</v>
      </c>
      <c r="C15" s="3" t="s">
        <v>871</v>
      </c>
      <c r="D15" s="3" t="s">
        <v>872</v>
      </c>
      <c r="E15" s="3" t="s">
        <v>841</v>
      </c>
      <c r="F15" s="5">
        <v>43951</v>
      </c>
      <c r="G15" s="3" t="s">
        <v>873</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543</v>
      </c>
      <c r="AN15" s="3">
        <v>0</v>
      </c>
      <c r="AO15" s="3">
        <v>0</v>
      </c>
      <c r="AP15" s="3">
        <v>0</v>
      </c>
      <c r="AQ15" s="3">
        <v>0</v>
      </c>
      <c r="AR15" s="3">
        <v>0</v>
      </c>
      <c r="AS15" s="3">
        <v>0</v>
      </c>
      <c r="AT15" s="3">
        <v>0</v>
      </c>
      <c r="AU15" s="3">
        <v>0</v>
      </c>
      <c r="AV15" s="3"/>
    </row>
    <row r="16" spans="1:48" x14ac:dyDescent="0.35">
      <c r="A16" s="3"/>
      <c r="B16" s="3" t="s">
        <v>874</v>
      </c>
      <c r="C16" s="3" t="s">
        <v>623</v>
      </c>
      <c r="D16" s="3" t="s">
        <v>875</v>
      </c>
      <c r="E16" s="3" t="s">
        <v>841</v>
      </c>
      <c r="F16" s="5">
        <v>43952</v>
      </c>
      <c r="G16" s="3" t="s">
        <v>876</v>
      </c>
      <c r="H16" s="3">
        <v>102</v>
      </c>
      <c r="I16" s="3">
        <v>0</v>
      </c>
      <c r="J16" s="3">
        <v>0</v>
      </c>
      <c r="K16" s="3">
        <v>0</v>
      </c>
      <c r="L16" s="3">
        <v>0</v>
      </c>
      <c r="M16" s="3">
        <v>102</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row>
    <row r="17" spans="1:48" x14ac:dyDescent="0.35">
      <c r="A17" s="3"/>
      <c r="B17" s="3" t="s">
        <v>877</v>
      </c>
      <c r="C17" s="3" t="s">
        <v>37</v>
      </c>
      <c r="D17" s="3" t="s">
        <v>878</v>
      </c>
      <c r="E17" s="3" t="s">
        <v>841</v>
      </c>
      <c r="F17" s="5">
        <v>43962</v>
      </c>
      <c r="G17" s="3" t="s">
        <v>879</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104</v>
      </c>
      <c r="AH17" s="3">
        <v>0</v>
      </c>
      <c r="AI17" s="3">
        <v>0</v>
      </c>
      <c r="AJ17" s="3">
        <v>0</v>
      </c>
      <c r="AK17" s="3">
        <v>0</v>
      </c>
      <c r="AL17" s="3">
        <v>0</v>
      </c>
      <c r="AM17" s="3">
        <v>0</v>
      </c>
      <c r="AN17" s="3">
        <v>0</v>
      </c>
      <c r="AO17" s="3">
        <v>0</v>
      </c>
      <c r="AP17" s="3">
        <v>0</v>
      </c>
      <c r="AQ17" s="3">
        <v>0</v>
      </c>
      <c r="AR17" s="3">
        <v>0</v>
      </c>
      <c r="AS17" s="3">
        <v>0</v>
      </c>
      <c r="AT17" s="3">
        <v>0</v>
      </c>
      <c r="AU17" s="3">
        <v>0</v>
      </c>
      <c r="AV17" s="3"/>
    </row>
    <row r="18" spans="1:48" x14ac:dyDescent="0.35">
      <c r="A18" s="3"/>
      <c r="B18" s="3" t="s">
        <v>880</v>
      </c>
      <c r="C18" s="3" t="s">
        <v>263</v>
      </c>
      <c r="D18" s="3" t="s">
        <v>881</v>
      </c>
      <c r="E18" s="3" t="s">
        <v>841</v>
      </c>
      <c r="F18" s="5">
        <v>43962</v>
      </c>
      <c r="G18" s="3" t="s">
        <v>882</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row>
    <row r="19" spans="1:48" x14ac:dyDescent="0.35">
      <c r="A19" s="3"/>
      <c r="B19" s="3" t="s">
        <v>883</v>
      </c>
      <c r="C19" s="3" t="s">
        <v>40</v>
      </c>
      <c r="D19" s="3" t="s">
        <v>884</v>
      </c>
      <c r="E19" s="3" t="s">
        <v>841</v>
      </c>
      <c r="F19" s="5">
        <v>43965</v>
      </c>
      <c r="G19" s="3" t="s">
        <v>885</v>
      </c>
      <c r="H19" s="3">
        <v>0</v>
      </c>
      <c r="I19" s="3">
        <v>0</v>
      </c>
      <c r="J19" s="3">
        <v>0</v>
      </c>
      <c r="K19" s="3">
        <v>0</v>
      </c>
      <c r="L19" s="3">
        <v>0</v>
      </c>
      <c r="M19" s="3">
        <v>0</v>
      </c>
      <c r="N19" s="3">
        <v>0</v>
      </c>
      <c r="O19" s="3">
        <v>0</v>
      </c>
      <c r="P19" s="3">
        <v>0</v>
      </c>
      <c r="Q19" s="3">
        <v>186</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row>
    <row r="20" spans="1:48" x14ac:dyDescent="0.35">
      <c r="A20" s="3"/>
      <c r="B20" s="3" t="s">
        <v>886</v>
      </c>
      <c r="C20" s="3" t="s">
        <v>40</v>
      </c>
      <c r="D20" s="3" t="s">
        <v>887</v>
      </c>
      <c r="E20" s="3" t="s">
        <v>841</v>
      </c>
      <c r="F20" s="5">
        <v>43966</v>
      </c>
      <c r="G20" s="3" t="s">
        <v>888</v>
      </c>
      <c r="H20" s="3">
        <v>1012</v>
      </c>
      <c r="I20" s="3">
        <v>0</v>
      </c>
      <c r="J20" s="3">
        <v>0</v>
      </c>
      <c r="K20" s="3">
        <v>1012</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row>
    <row r="21" spans="1:48" x14ac:dyDescent="0.35">
      <c r="A21" s="3"/>
      <c r="B21" s="3" t="s">
        <v>889</v>
      </c>
      <c r="C21" s="3" t="s">
        <v>40</v>
      </c>
      <c r="D21" s="3" t="s">
        <v>890</v>
      </c>
      <c r="E21" s="3" t="s">
        <v>841</v>
      </c>
      <c r="F21" s="5">
        <v>43979</v>
      </c>
      <c r="G21" s="3" t="s">
        <v>891</v>
      </c>
      <c r="H21" s="3">
        <v>0</v>
      </c>
      <c r="I21" s="3">
        <v>0</v>
      </c>
      <c r="J21" s="3">
        <v>0</v>
      </c>
      <c r="K21" s="3">
        <v>0</v>
      </c>
      <c r="L21" s="3">
        <v>0</v>
      </c>
      <c r="M21" s="3">
        <v>0</v>
      </c>
      <c r="N21" s="3">
        <v>0</v>
      </c>
      <c r="O21" s="3">
        <v>0</v>
      </c>
      <c r="P21" s="3">
        <v>0</v>
      </c>
      <c r="Q21" s="3">
        <v>0</v>
      </c>
      <c r="R21" s="3">
        <v>1651</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1651</v>
      </c>
      <c r="AL21" s="3">
        <v>0</v>
      </c>
      <c r="AM21" s="3">
        <v>0</v>
      </c>
      <c r="AN21" s="3">
        <v>0</v>
      </c>
      <c r="AO21" s="3">
        <v>0</v>
      </c>
      <c r="AP21" s="3">
        <v>0</v>
      </c>
      <c r="AQ21" s="3">
        <v>0</v>
      </c>
      <c r="AR21" s="3">
        <v>0</v>
      </c>
      <c r="AS21" s="3">
        <v>0</v>
      </c>
      <c r="AT21" s="3">
        <v>0</v>
      </c>
      <c r="AU21" s="3">
        <v>0</v>
      </c>
      <c r="AV21" s="3"/>
    </row>
    <row r="22" spans="1:48" x14ac:dyDescent="0.35">
      <c r="A22" s="3"/>
      <c r="B22" s="3" t="s">
        <v>892</v>
      </c>
      <c r="C22" s="3" t="s">
        <v>82</v>
      </c>
      <c r="D22" s="3" t="s">
        <v>893</v>
      </c>
      <c r="E22" s="3" t="s">
        <v>841</v>
      </c>
      <c r="F22" s="5">
        <v>43977</v>
      </c>
      <c r="G22" s="3" t="s">
        <v>894</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t="s">
        <v>895</v>
      </c>
    </row>
    <row r="23" spans="1:48" x14ac:dyDescent="0.35">
      <c r="A23" s="3"/>
      <c r="B23" s="3" t="s">
        <v>896</v>
      </c>
      <c r="C23" s="3" t="s">
        <v>897</v>
      </c>
      <c r="D23" s="3" t="s">
        <v>898</v>
      </c>
      <c r="E23" s="3" t="s">
        <v>841</v>
      </c>
      <c r="F23" s="5">
        <v>43966</v>
      </c>
      <c r="G23" s="3" t="s">
        <v>899</v>
      </c>
      <c r="H23" s="3">
        <v>70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row>
    <row r="24" spans="1:48" x14ac:dyDescent="0.35">
      <c r="A24" s="3"/>
      <c r="B24" s="3" t="s">
        <v>900</v>
      </c>
      <c r="C24" s="3" t="s">
        <v>901</v>
      </c>
      <c r="D24" s="3" t="s">
        <v>902</v>
      </c>
      <c r="E24" s="3" t="s">
        <v>841</v>
      </c>
      <c r="F24" s="5">
        <v>43971</v>
      </c>
      <c r="G24" s="3" t="s">
        <v>903</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150</v>
      </c>
      <c r="AL24" s="3">
        <v>0</v>
      </c>
      <c r="AM24" s="3">
        <v>0</v>
      </c>
      <c r="AN24" s="3">
        <v>0</v>
      </c>
      <c r="AO24" s="3">
        <v>0</v>
      </c>
      <c r="AP24" s="3">
        <v>0</v>
      </c>
      <c r="AQ24" s="3">
        <v>0</v>
      </c>
      <c r="AR24" s="3">
        <v>0</v>
      </c>
      <c r="AS24" s="3">
        <v>0</v>
      </c>
      <c r="AT24" s="3">
        <v>0</v>
      </c>
      <c r="AU24" s="3">
        <v>0</v>
      </c>
      <c r="AV24" s="3"/>
    </row>
    <row r="25" spans="1:48" x14ac:dyDescent="0.35">
      <c r="A25" s="3"/>
      <c r="B25" s="3" t="s">
        <v>904</v>
      </c>
      <c r="C25" s="3" t="s">
        <v>100</v>
      </c>
      <c r="D25" s="3" t="s">
        <v>905</v>
      </c>
      <c r="E25" s="3" t="s">
        <v>841</v>
      </c>
      <c r="F25" s="5">
        <v>43972</v>
      </c>
      <c r="G25" s="3" t="s">
        <v>906</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6103</v>
      </c>
      <c r="AK25" s="3">
        <v>6098</v>
      </c>
      <c r="AL25" s="3">
        <v>0</v>
      </c>
      <c r="AM25" s="3">
        <v>0</v>
      </c>
      <c r="AN25" s="3">
        <v>0</v>
      </c>
      <c r="AO25" s="3">
        <v>0</v>
      </c>
      <c r="AP25" s="3">
        <v>0</v>
      </c>
      <c r="AQ25" s="3">
        <v>0</v>
      </c>
      <c r="AR25" s="3">
        <v>0</v>
      </c>
      <c r="AS25" s="3">
        <v>0</v>
      </c>
      <c r="AT25" s="3">
        <v>0</v>
      </c>
      <c r="AU25" s="3">
        <v>0</v>
      </c>
      <c r="AV25" s="3"/>
    </row>
    <row r="26" spans="1:48" x14ac:dyDescent="0.35">
      <c r="A26" s="3"/>
      <c r="B26" s="3" t="s">
        <v>907</v>
      </c>
      <c r="C26" s="3" t="s">
        <v>123</v>
      </c>
      <c r="D26" s="3" t="s">
        <v>908</v>
      </c>
      <c r="E26" s="3" t="s">
        <v>841</v>
      </c>
      <c r="F26" s="5">
        <v>43980</v>
      </c>
      <c r="G26" s="3" t="s">
        <v>909</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2185</v>
      </c>
      <c r="AH26" s="3">
        <v>0</v>
      </c>
      <c r="AI26" s="3">
        <v>0</v>
      </c>
      <c r="AJ26" s="3">
        <v>0</v>
      </c>
      <c r="AK26" s="3">
        <v>0</v>
      </c>
      <c r="AL26" s="3">
        <v>0</v>
      </c>
      <c r="AM26" s="3">
        <v>0</v>
      </c>
      <c r="AN26" s="3">
        <v>0</v>
      </c>
      <c r="AO26" s="3">
        <v>0</v>
      </c>
      <c r="AP26" s="3">
        <v>0</v>
      </c>
      <c r="AQ26" s="3">
        <v>0</v>
      </c>
      <c r="AR26" s="3">
        <v>0</v>
      </c>
      <c r="AS26" s="3">
        <v>0</v>
      </c>
      <c r="AT26" s="3">
        <v>0</v>
      </c>
      <c r="AU26" s="3">
        <v>0</v>
      </c>
      <c r="AV26" s="3"/>
    </row>
    <row r="27" spans="1:48" x14ac:dyDescent="0.35">
      <c r="A27" s="3"/>
      <c r="B27" s="3" t="s">
        <v>910</v>
      </c>
      <c r="C27" s="3" t="s">
        <v>867</v>
      </c>
      <c r="D27" s="3" t="s">
        <v>911</v>
      </c>
      <c r="E27" s="3" t="s">
        <v>841</v>
      </c>
      <c r="F27" s="5">
        <v>43986</v>
      </c>
      <c r="G27" s="3" t="s">
        <v>912</v>
      </c>
      <c r="H27" s="3">
        <v>0</v>
      </c>
      <c r="I27" s="3">
        <v>0</v>
      </c>
      <c r="J27" s="3">
        <v>0</v>
      </c>
      <c r="K27" s="3">
        <v>0</v>
      </c>
      <c r="L27" s="3">
        <v>0</v>
      </c>
      <c r="M27" s="3">
        <v>666</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3679</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row>
    <row r="28" spans="1:48" x14ac:dyDescent="0.35">
      <c r="A28" s="3"/>
      <c r="B28" s="3" t="s">
        <v>913</v>
      </c>
      <c r="C28" s="3" t="s">
        <v>914</v>
      </c>
      <c r="D28" s="3" t="s">
        <v>915</v>
      </c>
      <c r="E28" s="3" t="s">
        <v>841</v>
      </c>
      <c r="F28" s="5">
        <v>43990</v>
      </c>
      <c r="G28" s="3" t="s">
        <v>916</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300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row>
    <row r="29" spans="1:48" x14ac:dyDescent="0.35">
      <c r="A29" s="3"/>
      <c r="B29" s="3" t="s">
        <v>917</v>
      </c>
      <c r="C29" s="3" t="s">
        <v>40</v>
      </c>
      <c r="D29" s="3" t="s">
        <v>918</v>
      </c>
      <c r="E29" s="3" t="s">
        <v>841</v>
      </c>
      <c r="F29" s="5">
        <v>43992</v>
      </c>
      <c r="G29" s="3" t="s">
        <v>859</v>
      </c>
      <c r="H29" s="3">
        <v>0</v>
      </c>
      <c r="I29" s="3">
        <v>0</v>
      </c>
      <c r="J29" s="3">
        <v>0</v>
      </c>
      <c r="K29" s="3">
        <v>0</v>
      </c>
      <c r="L29" s="3">
        <v>0</v>
      </c>
      <c r="M29" s="3">
        <v>0</v>
      </c>
      <c r="N29" s="3">
        <v>0</v>
      </c>
      <c r="O29" s="3">
        <v>0</v>
      </c>
      <c r="P29" s="3">
        <v>0</v>
      </c>
      <c r="Q29" s="3">
        <v>0</v>
      </c>
      <c r="R29" s="3">
        <v>0</v>
      </c>
      <c r="S29" s="3">
        <v>899</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row>
    <row r="30" spans="1:48" x14ac:dyDescent="0.35">
      <c r="A30" s="3"/>
      <c r="B30" s="3" t="s">
        <v>919</v>
      </c>
      <c r="C30" s="3" t="s">
        <v>920</v>
      </c>
      <c r="D30" s="3" t="s">
        <v>921</v>
      </c>
      <c r="E30" s="3" t="s">
        <v>841</v>
      </c>
      <c r="F30" s="5">
        <v>44000</v>
      </c>
      <c r="G30" s="3" t="s">
        <v>873</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262</v>
      </c>
      <c r="AN30" s="3">
        <v>0</v>
      </c>
      <c r="AO30" s="3">
        <v>0</v>
      </c>
      <c r="AP30" s="3">
        <v>0</v>
      </c>
      <c r="AQ30" s="3">
        <v>0</v>
      </c>
      <c r="AR30" s="3">
        <v>0</v>
      </c>
      <c r="AS30" s="3">
        <v>0</v>
      </c>
      <c r="AT30" s="3">
        <v>0</v>
      </c>
      <c r="AU30" s="3">
        <v>0</v>
      </c>
      <c r="AV30" s="3"/>
    </row>
    <row r="31" spans="1:48" x14ac:dyDescent="0.35">
      <c r="A31" s="3"/>
      <c r="B31" s="3" t="s">
        <v>922</v>
      </c>
      <c r="C31" s="3" t="s">
        <v>296</v>
      </c>
      <c r="D31" s="3" t="s">
        <v>432</v>
      </c>
      <c r="E31" s="3" t="s">
        <v>841</v>
      </c>
      <c r="F31" s="5">
        <v>44004</v>
      </c>
      <c r="G31" s="3" t="s">
        <v>923</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739</v>
      </c>
      <c r="AV31" s="3"/>
    </row>
    <row r="32" spans="1:48" x14ac:dyDescent="0.35">
      <c r="A32" s="3"/>
      <c r="B32" s="3" t="s">
        <v>924</v>
      </c>
      <c r="C32" s="3" t="s">
        <v>40</v>
      </c>
      <c r="D32" s="3" t="s">
        <v>925</v>
      </c>
      <c r="E32" s="3" t="s">
        <v>841</v>
      </c>
      <c r="F32" s="5">
        <v>44007</v>
      </c>
      <c r="G32" s="3" t="s">
        <v>926</v>
      </c>
      <c r="H32" s="3">
        <v>11907</v>
      </c>
      <c r="I32" s="3">
        <v>0</v>
      </c>
      <c r="J32" s="3">
        <v>622</v>
      </c>
      <c r="K32" s="3">
        <v>0</v>
      </c>
      <c r="L32" s="3">
        <v>492</v>
      </c>
      <c r="M32" s="3">
        <v>0</v>
      </c>
      <c r="N32" s="3">
        <v>0</v>
      </c>
      <c r="O32" s="3">
        <v>0</v>
      </c>
      <c r="P32" s="3">
        <v>0</v>
      </c>
      <c r="Q32" s="3">
        <v>0</v>
      </c>
      <c r="R32" s="3">
        <v>1125</v>
      </c>
      <c r="S32" s="3">
        <v>0</v>
      </c>
      <c r="T32" s="3">
        <v>0</v>
      </c>
      <c r="U32" s="3">
        <v>0</v>
      </c>
      <c r="V32" s="3">
        <v>0</v>
      </c>
      <c r="W32" s="3">
        <v>0</v>
      </c>
      <c r="X32" s="3">
        <v>0</v>
      </c>
      <c r="Y32" s="3">
        <v>0</v>
      </c>
      <c r="Z32" s="3">
        <v>113</v>
      </c>
      <c r="AA32" s="3">
        <v>0</v>
      </c>
      <c r="AB32" s="3">
        <v>0</v>
      </c>
      <c r="AC32" s="3">
        <v>1185</v>
      </c>
      <c r="AD32" s="3">
        <v>0</v>
      </c>
      <c r="AE32" s="3">
        <v>0</v>
      </c>
      <c r="AF32" s="3">
        <v>0</v>
      </c>
      <c r="AG32" s="3">
        <v>0</v>
      </c>
      <c r="AH32" s="3">
        <v>0</v>
      </c>
      <c r="AI32" s="3">
        <v>0</v>
      </c>
      <c r="AJ32" s="3">
        <v>0</v>
      </c>
      <c r="AK32" s="3">
        <v>0</v>
      </c>
      <c r="AL32" s="3">
        <v>745</v>
      </c>
      <c r="AM32" s="3">
        <v>0</v>
      </c>
      <c r="AN32" s="3">
        <v>0</v>
      </c>
      <c r="AO32" s="3">
        <v>0</v>
      </c>
      <c r="AP32" s="3">
        <v>0</v>
      </c>
      <c r="AQ32" s="3">
        <v>0</v>
      </c>
      <c r="AR32" s="3">
        <v>0</v>
      </c>
      <c r="AS32" s="3">
        <v>0</v>
      </c>
      <c r="AT32" s="3">
        <v>0</v>
      </c>
      <c r="AU32" s="3">
        <v>0</v>
      </c>
      <c r="AV32" s="3"/>
    </row>
    <row r="33" spans="1:48" x14ac:dyDescent="0.35">
      <c r="A33" s="3"/>
      <c r="B33" s="3" t="s">
        <v>927</v>
      </c>
      <c r="C33" s="3" t="s">
        <v>100</v>
      </c>
      <c r="D33" s="3" t="s">
        <v>928</v>
      </c>
      <c r="E33" s="3" t="s">
        <v>841</v>
      </c>
      <c r="F33" s="5">
        <v>44007</v>
      </c>
      <c r="G33" s="3" t="s">
        <v>929</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50</v>
      </c>
      <c r="AH33" s="3">
        <v>0</v>
      </c>
      <c r="AI33" s="3">
        <v>0</v>
      </c>
      <c r="AJ33" s="3">
        <v>0</v>
      </c>
      <c r="AK33" s="3">
        <v>0</v>
      </c>
      <c r="AL33" s="3">
        <v>0</v>
      </c>
      <c r="AM33" s="3">
        <v>0</v>
      </c>
      <c r="AN33" s="3">
        <v>0</v>
      </c>
      <c r="AO33" s="3">
        <v>0</v>
      </c>
      <c r="AP33" s="3">
        <v>0</v>
      </c>
      <c r="AQ33" s="3">
        <v>0</v>
      </c>
      <c r="AR33" s="3">
        <v>0</v>
      </c>
      <c r="AS33" s="3">
        <v>0</v>
      </c>
      <c r="AT33" s="3">
        <v>0</v>
      </c>
      <c r="AU33" s="3">
        <v>0</v>
      </c>
      <c r="AV33" s="3"/>
    </row>
    <row r="34" spans="1:48" x14ac:dyDescent="0.35">
      <c r="A34" s="2"/>
      <c r="B34" s="2"/>
      <c r="C34" s="2"/>
      <c r="D34" s="4" t="s">
        <v>59</v>
      </c>
      <c r="E34" s="4">
        <f>I34+K34+M34+O34+Q34+S34+U34+W34+Y34+AA34+AE34+AG34+AI34+AK34+AM34+AS34+AU34-H34-J34-L34-N34-P34-R34-T34-V34-X34-Z34-AD34-AF34-AH34-AJ34-AL34-AR34-AT34</f>
        <v>-2985</v>
      </c>
      <c r="F34" s="2"/>
      <c r="G34" s="2"/>
      <c r="H34" s="6">
        <f t="shared" ref="H34:AU34" si="0">SUM(H6:H33)</f>
        <v>13144</v>
      </c>
      <c r="I34" s="6">
        <f t="shared" si="0"/>
        <v>230</v>
      </c>
      <c r="J34" s="6">
        <f t="shared" si="0"/>
        <v>915</v>
      </c>
      <c r="K34" s="6">
        <f t="shared" si="0"/>
        <v>1158</v>
      </c>
      <c r="L34" s="6">
        <f t="shared" si="0"/>
        <v>677</v>
      </c>
      <c r="M34" s="6">
        <f t="shared" si="0"/>
        <v>768</v>
      </c>
      <c r="N34" s="6">
        <f t="shared" si="0"/>
        <v>0</v>
      </c>
      <c r="O34" s="6">
        <f t="shared" si="0"/>
        <v>0</v>
      </c>
      <c r="P34" s="6">
        <f t="shared" si="0"/>
        <v>0</v>
      </c>
      <c r="Q34" s="6">
        <f t="shared" si="0"/>
        <v>186</v>
      </c>
      <c r="R34" s="9">
        <f t="shared" si="0"/>
        <v>2776</v>
      </c>
      <c r="S34" s="9">
        <f t="shared" si="0"/>
        <v>1214</v>
      </c>
      <c r="T34" s="9">
        <f t="shared" si="0"/>
        <v>0</v>
      </c>
      <c r="U34" s="9">
        <f t="shared" si="0"/>
        <v>0</v>
      </c>
      <c r="V34" s="9">
        <f t="shared" si="0"/>
        <v>0</v>
      </c>
      <c r="W34" s="9">
        <f t="shared" si="0"/>
        <v>0</v>
      </c>
      <c r="X34" s="9">
        <f t="shared" si="0"/>
        <v>0</v>
      </c>
      <c r="Y34" s="9">
        <f t="shared" si="0"/>
        <v>0</v>
      </c>
      <c r="Z34" s="9">
        <f t="shared" si="0"/>
        <v>113</v>
      </c>
      <c r="AA34" s="9">
        <f t="shared" si="0"/>
        <v>0</v>
      </c>
      <c r="AB34" s="12">
        <v>0</v>
      </c>
      <c r="AC34" s="12">
        <f>SUM(AC6:AC33)</f>
        <v>1185</v>
      </c>
      <c r="AD34" s="15">
        <f t="shared" si="0"/>
        <v>0</v>
      </c>
      <c r="AE34" s="15">
        <f t="shared" si="0"/>
        <v>3979</v>
      </c>
      <c r="AF34" s="15">
        <f t="shared" si="0"/>
        <v>0</v>
      </c>
      <c r="AG34" s="15">
        <f t="shared" si="0"/>
        <v>2339</v>
      </c>
      <c r="AH34" s="15">
        <f t="shared" si="0"/>
        <v>0</v>
      </c>
      <c r="AI34" s="15">
        <f t="shared" si="0"/>
        <v>0</v>
      </c>
      <c r="AJ34" s="18">
        <f t="shared" si="0"/>
        <v>6103</v>
      </c>
      <c r="AK34" s="18">
        <f t="shared" si="0"/>
        <v>8133</v>
      </c>
      <c r="AL34" s="18">
        <f t="shared" si="0"/>
        <v>788</v>
      </c>
      <c r="AM34" s="18">
        <f t="shared" si="0"/>
        <v>999</v>
      </c>
      <c r="AN34" s="21">
        <v>0</v>
      </c>
      <c r="AO34" s="21">
        <v>0</v>
      </c>
      <c r="AP34" s="21">
        <v>0</v>
      </c>
      <c r="AQ34" s="21">
        <v>0</v>
      </c>
      <c r="AR34" s="24">
        <f t="shared" si="0"/>
        <v>0</v>
      </c>
      <c r="AS34" s="24">
        <f t="shared" si="0"/>
        <v>0</v>
      </c>
      <c r="AT34" s="24">
        <f t="shared" si="0"/>
        <v>29</v>
      </c>
      <c r="AU34" s="24">
        <f t="shared" si="0"/>
        <v>2554</v>
      </c>
      <c r="AV34" s="2"/>
    </row>
    <row r="35" spans="1:48" x14ac:dyDescent="0.35">
      <c r="A35" s="2">
        <v>2</v>
      </c>
      <c r="B35" s="2"/>
      <c r="C35" s="2"/>
      <c r="D35" s="2"/>
      <c r="E35" s="2"/>
      <c r="F35" s="2"/>
      <c r="G35" s="2"/>
      <c r="H35" s="7"/>
      <c r="I35" s="7"/>
      <c r="J35" s="7"/>
      <c r="K35" s="7"/>
      <c r="L35" s="7"/>
      <c r="M35" s="7"/>
      <c r="N35" s="7"/>
      <c r="O35" s="7"/>
      <c r="P35" s="7"/>
      <c r="Q35" s="7"/>
      <c r="R35" s="10"/>
      <c r="S35" s="10"/>
      <c r="T35" s="10"/>
      <c r="U35" s="10"/>
      <c r="V35" s="10"/>
      <c r="W35" s="10"/>
      <c r="X35" s="10"/>
      <c r="Y35" s="10"/>
      <c r="Z35" s="10"/>
      <c r="AA35" s="10"/>
      <c r="AB35" s="13"/>
      <c r="AC35" s="13"/>
      <c r="AD35" s="16"/>
      <c r="AE35" s="16"/>
      <c r="AF35" s="16"/>
      <c r="AG35" s="16"/>
      <c r="AH35" s="16"/>
      <c r="AI35" s="16"/>
      <c r="AJ35" s="19"/>
      <c r="AK35" s="19"/>
      <c r="AL35" s="19"/>
      <c r="AM35" s="19"/>
      <c r="AN35" s="22"/>
      <c r="AO35" s="22"/>
      <c r="AP35" s="22"/>
      <c r="AQ35" s="22"/>
      <c r="AR35" s="25"/>
      <c r="AS35" s="25"/>
      <c r="AT35" s="25"/>
      <c r="AU35" s="25"/>
      <c r="AV35" s="2"/>
    </row>
    <row r="36" spans="1:48" x14ac:dyDescent="0.35">
      <c r="A36" s="3"/>
      <c r="B36" s="3" t="s">
        <v>930</v>
      </c>
      <c r="C36" s="3" t="s">
        <v>313</v>
      </c>
      <c r="D36" s="3" t="s">
        <v>931</v>
      </c>
      <c r="E36" s="3" t="s">
        <v>841</v>
      </c>
      <c r="F36" s="5">
        <v>44015</v>
      </c>
      <c r="G36" s="3" t="s">
        <v>932</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100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row>
    <row r="37" spans="1:48" x14ac:dyDescent="0.35">
      <c r="A37" s="3"/>
      <c r="B37" s="3" t="s">
        <v>933</v>
      </c>
      <c r="C37" s="3" t="s">
        <v>575</v>
      </c>
      <c r="D37" s="3" t="s">
        <v>934</v>
      </c>
      <c r="E37" s="3" t="s">
        <v>841</v>
      </c>
      <c r="F37" s="5">
        <v>44021</v>
      </c>
      <c r="G37" s="3" t="s">
        <v>935</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1070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row>
    <row r="38" spans="1:48" x14ac:dyDescent="0.35">
      <c r="A38" s="3"/>
      <c r="B38" s="3" t="s">
        <v>936</v>
      </c>
      <c r="C38" s="3" t="s">
        <v>901</v>
      </c>
      <c r="D38" s="3" t="s">
        <v>902</v>
      </c>
      <c r="E38" s="3" t="s">
        <v>841</v>
      </c>
      <c r="F38" s="5">
        <v>44027</v>
      </c>
      <c r="G38" s="3" t="s">
        <v>937</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39</v>
      </c>
      <c r="AL38" s="3">
        <v>0</v>
      </c>
      <c r="AM38" s="3">
        <v>0</v>
      </c>
      <c r="AN38" s="3">
        <v>0</v>
      </c>
      <c r="AO38" s="3">
        <v>0</v>
      </c>
      <c r="AP38" s="3">
        <v>0</v>
      </c>
      <c r="AQ38" s="3">
        <v>0</v>
      </c>
      <c r="AR38" s="3">
        <v>0</v>
      </c>
      <c r="AS38" s="3">
        <v>0</v>
      </c>
      <c r="AT38" s="3">
        <v>0</v>
      </c>
      <c r="AU38" s="3">
        <v>0</v>
      </c>
      <c r="AV38" s="3"/>
    </row>
    <row r="39" spans="1:48" x14ac:dyDescent="0.35">
      <c r="A39" s="3"/>
      <c r="B39" s="3" t="s">
        <v>938</v>
      </c>
      <c r="C39" s="3" t="s">
        <v>40</v>
      </c>
      <c r="D39" s="3" t="s">
        <v>939</v>
      </c>
      <c r="E39" s="3" t="s">
        <v>841</v>
      </c>
      <c r="F39" s="5">
        <v>44034</v>
      </c>
      <c r="G39" s="3" t="s">
        <v>940</v>
      </c>
      <c r="H39" s="3">
        <v>0</v>
      </c>
      <c r="I39" s="3">
        <v>87</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row>
    <row r="40" spans="1:48" x14ac:dyDescent="0.35">
      <c r="A40" s="3"/>
      <c r="B40" s="3" t="s">
        <v>941</v>
      </c>
      <c r="C40" s="3" t="s">
        <v>37</v>
      </c>
      <c r="D40" s="3" t="s">
        <v>450</v>
      </c>
      <c r="E40" s="3" t="s">
        <v>841</v>
      </c>
      <c r="F40" s="5">
        <v>44047</v>
      </c>
      <c r="G40" s="3" t="s">
        <v>942</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t="s">
        <v>943</v>
      </c>
    </row>
    <row r="41" spans="1:48" x14ac:dyDescent="0.35">
      <c r="A41" s="3"/>
      <c r="B41" s="3" t="s">
        <v>944</v>
      </c>
      <c r="C41" s="3" t="s">
        <v>40</v>
      </c>
      <c r="D41" s="3" t="s">
        <v>945</v>
      </c>
      <c r="E41" s="3" t="s">
        <v>841</v>
      </c>
      <c r="F41" s="5">
        <v>44047</v>
      </c>
      <c r="G41" s="3" t="s">
        <v>946</v>
      </c>
      <c r="H41" s="3">
        <v>121</v>
      </c>
      <c r="I41" s="3">
        <v>60.5</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60.5</v>
      </c>
      <c r="AL41" s="3">
        <v>0</v>
      </c>
      <c r="AM41" s="3">
        <v>0</v>
      </c>
      <c r="AN41" s="3">
        <v>0</v>
      </c>
      <c r="AO41" s="3">
        <v>0</v>
      </c>
      <c r="AP41" s="3">
        <v>0</v>
      </c>
      <c r="AQ41" s="3">
        <v>0</v>
      </c>
      <c r="AR41" s="3">
        <v>0</v>
      </c>
      <c r="AS41" s="3">
        <v>0</v>
      </c>
      <c r="AT41" s="3">
        <v>0</v>
      </c>
      <c r="AU41" s="3">
        <v>0</v>
      </c>
      <c r="AV41" s="3"/>
    </row>
    <row r="42" spans="1:48" x14ac:dyDescent="0.35">
      <c r="A42" s="3"/>
      <c r="B42" s="3" t="s">
        <v>947</v>
      </c>
      <c r="C42" s="3" t="s">
        <v>184</v>
      </c>
      <c r="D42" s="3" t="s">
        <v>948</v>
      </c>
      <c r="E42" s="3" t="s">
        <v>841</v>
      </c>
      <c r="F42" s="5">
        <v>44049</v>
      </c>
      <c r="G42" s="3" t="s">
        <v>949</v>
      </c>
      <c r="H42" s="3">
        <v>0</v>
      </c>
      <c r="I42" s="3">
        <v>31</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row>
    <row r="43" spans="1:48" x14ac:dyDescent="0.35">
      <c r="A43" s="3"/>
      <c r="B43" s="3" t="s">
        <v>950</v>
      </c>
      <c r="C43" s="3" t="s">
        <v>951</v>
      </c>
      <c r="D43" s="3" t="s">
        <v>952</v>
      </c>
      <c r="E43" s="3" t="s">
        <v>841</v>
      </c>
      <c r="F43" s="5">
        <v>44056</v>
      </c>
      <c r="G43" s="3" t="s">
        <v>879</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296</v>
      </c>
      <c r="AH43" s="3">
        <v>0</v>
      </c>
      <c r="AI43" s="3">
        <v>0</v>
      </c>
      <c r="AJ43" s="3">
        <v>0</v>
      </c>
      <c r="AK43" s="3">
        <v>0</v>
      </c>
      <c r="AL43" s="3">
        <v>0</v>
      </c>
      <c r="AM43" s="3">
        <v>0</v>
      </c>
      <c r="AN43" s="3">
        <v>0</v>
      </c>
      <c r="AO43" s="3">
        <v>0</v>
      </c>
      <c r="AP43" s="3">
        <v>0</v>
      </c>
      <c r="AQ43" s="3">
        <v>0</v>
      </c>
      <c r="AR43" s="3">
        <v>0</v>
      </c>
      <c r="AS43" s="3">
        <v>0</v>
      </c>
      <c r="AT43" s="3">
        <v>0</v>
      </c>
      <c r="AU43" s="3">
        <v>0</v>
      </c>
      <c r="AV43" s="3"/>
    </row>
    <row r="44" spans="1:48" x14ac:dyDescent="0.35">
      <c r="A44" s="3"/>
      <c r="B44" s="3" t="s">
        <v>953</v>
      </c>
      <c r="C44" s="3" t="s">
        <v>954</v>
      </c>
      <c r="D44" s="3" t="s">
        <v>955</v>
      </c>
      <c r="E44" s="3" t="s">
        <v>841</v>
      </c>
      <c r="F44" s="5">
        <v>44060</v>
      </c>
      <c r="G44" s="3" t="s">
        <v>956</v>
      </c>
      <c r="H44" s="3">
        <v>0</v>
      </c>
      <c r="I44" s="3">
        <v>0</v>
      </c>
      <c r="J44" s="3">
        <v>0</v>
      </c>
      <c r="K44" s="3">
        <v>0</v>
      </c>
      <c r="L44" s="3">
        <v>0</v>
      </c>
      <c r="M44" s="3">
        <v>0</v>
      </c>
      <c r="N44" s="3">
        <v>0</v>
      </c>
      <c r="O44" s="3">
        <v>0</v>
      </c>
      <c r="P44" s="3">
        <v>0</v>
      </c>
      <c r="Q44" s="3">
        <v>0</v>
      </c>
      <c r="R44" s="3">
        <v>0</v>
      </c>
      <c r="S44" s="3">
        <v>160</v>
      </c>
      <c r="T44" s="3">
        <v>0</v>
      </c>
      <c r="U44" s="3">
        <v>0</v>
      </c>
      <c r="V44" s="3">
        <v>0</v>
      </c>
      <c r="W44" s="3">
        <v>0</v>
      </c>
      <c r="X44" s="3">
        <v>0</v>
      </c>
      <c r="Y44" s="3">
        <v>0</v>
      </c>
      <c r="Z44" s="3">
        <v>0</v>
      </c>
      <c r="AA44" s="3">
        <v>685</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row>
    <row r="45" spans="1:48" x14ac:dyDescent="0.35">
      <c r="A45" s="3"/>
      <c r="B45" s="3" t="s">
        <v>957</v>
      </c>
      <c r="C45" s="3" t="s">
        <v>94</v>
      </c>
      <c r="D45" s="3" t="s">
        <v>958</v>
      </c>
      <c r="E45" s="3" t="s">
        <v>841</v>
      </c>
      <c r="F45" s="5">
        <v>44061</v>
      </c>
      <c r="G45" s="3" t="s">
        <v>959</v>
      </c>
      <c r="H45" s="3">
        <v>0</v>
      </c>
      <c r="I45" s="3">
        <v>0</v>
      </c>
      <c r="J45" s="3">
        <v>0</v>
      </c>
      <c r="K45" s="3">
        <v>0</v>
      </c>
      <c r="L45" s="3">
        <v>0</v>
      </c>
      <c r="M45" s="3">
        <v>0</v>
      </c>
      <c r="N45" s="3">
        <v>0</v>
      </c>
      <c r="O45" s="3">
        <v>0</v>
      </c>
      <c r="P45" s="3">
        <v>0</v>
      </c>
      <c r="Q45" s="3">
        <v>0</v>
      </c>
      <c r="R45" s="3">
        <v>0</v>
      </c>
      <c r="S45" s="3">
        <v>0</v>
      </c>
      <c r="T45" s="3">
        <v>0</v>
      </c>
      <c r="U45" s="3">
        <v>290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t="s">
        <v>960</v>
      </c>
    </row>
    <row r="46" spans="1:48" x14ac:dyDescent="0.35">
      <c r="A46" s="3"/>
      <c r="B46" s="3" t="s">
        <v>961</v>
      </c>
      <c r="C46" s="3" t="s">
        <v>468</v>
      </c>
      <c r="D46" s="3" t="s">
        <v>962</v>
      </c>
      <c r="E46" s="3" t="s">
        <v>841</v>
      </c>
      <c r="F46" s="5">
        <v>44068</v>
      </c>
      <c r="G46" s="3" t="s">
        <v>963</v>
      </c>
      <c r="H46" s="3">
        <v>331</v>
      </c>
      <c r="I46" s="3">
        <v>109</v>
      </c>
      <c r="J46" s="3">
        <v>0</v>
      </c>
      <c r="K46" s="3">
        <v>0</v>
      </c>
      <c r="L46" s="3">
        <v>0</v>
      </c>
      <c r="M46" s="3">
        <v>0</v>
      </c>
      <c r="N46" s="3">
        <v>0</v>
      </c>
      <c r="O46" s="3">
        <v>0</v>
      </c>
      <c r="P46" s="3">
        <v>0</v>
      </c>
      <c r="Q46" s="3">
        <v>131</v>
      </c>
      <c r="R46" s="3">
        <v>0</v>
      </c>
      <c r="S46" s="3">
        <v>253</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row>
    <row r="47" spans="1:48" x14ac:dyDescent="0.35">
      <c r="A47" s="3"/>
      <c r="B47" s="3" t="s">
        <v>964</v>
      </c>
      <c r="C47" s="3" t="s">
        <v>116</v>
      </c>
      <c r="D47" s="3" t="s">
        <v>965</v>
      </c>
      <c r="E47" s="3" t="s">
        <v>841</v>
      </c>
      <c r="F47" s="5">
        <v>44069</v>
      </c>
      <c r="G47" s="3" t="s">
        <v>425</v>
      </c>
      <c r="H47" s="3">
        <v>0</v>
      </c>
      <c r="I47" s="3">
        <v>0</v>
      </c>
      <c r="J47" s="3">
        <v>0</v>
      </c>
      <c r="K47" s="3">
        <v>0</v>
      </c>
      <c r="L47" s="3">
        <v>0</v>
      </c>
      <c r="M47" s="3">
        <v>0</v>
      </c>
      <c r="N47" s="3">
        <v>0</v>
      </c>
      <c r="O47" s="3">
        <v>0</v>
      </c>
      <c r="P47" s="3">
        <v>0</v>
      </c>
      <c r="Q47" s="3">
        <v>0</v>
      </c>
      <c r="R47" s="3">
        <v>89</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row>
    <row r="48" spans="1:48" x14ac:dyDescent="0.35">
      <c r="A48" s="3"/>
      <c r="B48" s="3" t="s">
        <v>966</v>
      </c>
      <c r="C48" s="3" t="s">
        <v>128</v>
      </c>
      <c r="D48" s="3" t="s">
        <v>967</v>
      </c>
      <c r="E48" s="3" t="s">
        <v>841</v>
      </c>
      <c r="F48" s="5">
        <v>44070</v>
      </c>
      <c r="G48" s="3" t="s">
        <v>968</v>
      </c>
      <c r="H48" s="3">
        <v>0</v>
      </c>
      <c r="I48" s="3">
        <v>0</v>
      </c>
      <c r="J48" s="3">
        <v>0</v>
      </c>
      <c r="K48" s="3">
        <v>0</v>
      </c>
      <c r="L48" s="3">
        <v>0</v>
      </c>
      <c r="M48" s="3">
        <v>0</v>
      </c>
      <c r="N48" s="3">
        <v>0</v>
      </c>
      <c r="O48" s="3">
        <v>0</v>
      </c>
      <c r="P48" s="3">
        <v>0</v>
      </c>
      <c r="Q48" s="3">
        <v>0</v>
      </c>
      <c r="R48" s="3">
        <v>0</v>
      </c>
      <c r="S48" s="3">
        <v>0</v>
      </c>
      <c r="T48" s="3">
        <v>0</v>
      </c>
      <c r="U48" s="3">
        <v>0</v>
      </c>
      <c r="V48" s="3">
        <v>0</v>
      </c>
      <c r="W48" s="3">
        <v>0</v>
      </c>
      <c r="X48" s="3">
        <v>506</v>
      </c>
      <c r="Y48" s="3">
        <v>0</v>
      </c>
      <c r="Z48" s="3">
        <v>0</v>
      </c>
      <c r="AA48" s="3">
        <v>0</v>
      </c>
      <c r="AB48" s="3">
        <v>0</v>
      </c>
      <c r="AC48" s="3">
        <v>0</v>
      </c>
      <c r="AD48" s="3">
        <v>0</v>
      </c>
      <c r="AE48" s="3">
        <v>0</v>
      </c>
      <c r="AF48" s="3">
        <v>0</v>
      </c>
      <c r="AG48" s="3">
        <v>0</v>
      </c>
      <c r="AH48" s="3">
        <v>0</v>
      </c>
      <c r="AI48" s="3">
        <v>0</v>
      </c>
      <c r="AJ48" s="3">
        <v>0</v>
      </c>
      <c r="AK48" s="3">
        <v>0</v>
      </c>
      <c r="AL48" s="3">
        <v>0</v>
      </c>
      <c r="AM48" s="3">
        <v>506</v>
      </c>
      <c r="AN48" s="3">
        <v>0</v>
      </c>
      <c r="AO48" s="3">
        <v>0</v>
      </c>
      <c r="AP48" s="3">
        <v>0</v>
      </c>
      <c r="AQ48" s="3">
        <v>0</v>
      </c>
      <c r="AR48" s="3">
        <v>0</v>
      </c>
      <c r="AS48" s="3">
        <v>0</v>
      </c>
      <c r="AT48" s="3">
        <v>0</v>
      </c>
      <c r="AU48" s="3">
        <v>0</v>
      </c>
      <c r="AV48" s="3"/>
    </row>
    <row r="49" spans="1:48" x14ac:dyDescent="0.35">
      <c r="A49" s="3"/>
      <c r="B49" s="3" t="s">
        <v>969</v>
      </c>
      <c r="C49" s="3" t="s">
        <v>34</v>
      </c>
      <c r="D49" s="3" t="s">
        <v>970</v>
      </c>
      <c r="E49" s="3" t="s">
        <v>841</v>
      </c>
      <c r="F49" s="5">
        <v>44070</v>
      </c>
      <c r="G49" s="3" t="s">
        <v>971</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v>
      </c>
      <c r="AF49" s="3">
        <v>0</v>
      </c>
      <c r="AG49" s="3">
        <v>0</v>
      </c>
      <c r="AH49" s="3">
        <v>0</v>
      </c>
      <c r="AI49" s="3">
        <v>0</v>
      </c>
      <c r="AJ49" s="3">
        <v>0</v>
      </c>
      <c r="AK49" s="3">
        <v>376</v>
      </c>
      <c r="AL49" s="3">
        <v>0</v>
      </c>
      <c r="AM49" s="3">
        <v>0</v>
      </c>
      <c r="AN49" s="3">
        <v>0</v>
      </c>
      <c r="AO49" s="3">
        <v>0</v>
      </c>
      <c r="AP49" s="3">
        <v>0</v>
      </c>
      <c r="AQ49" s="3">
        <v>0</v>
      </c>
      <c r="AR49" s="3">
        <v>0</v>
      </c>
      <c r="AS49" s="3">
        <v>0</v>
      </c>
      <c r="AT49" s="3">
        <v>0</v>
      </c>
      <c r="AU49" s="3">
        <v>0</v>
      </c>
      <c r="AV49" s="3"/>
    </row>
    <row r="50" spans="1:48" x14ac:dyDescent="0.35">
      <c r="A50" s="3"/>
      <c r="B50" s="3" t="s">
        <v>972</v>
      </c>
      <c r="C50" s="3" t="s">
        <v>973</v>
      </c>
      <c r="D50" s="3" t="s">
        <v>974</v>
      </c>
      <c r="E50" s="3" t="s">
        <v>841</v>
      </c>
      <c r="F50" s="5">
        <v>44070</v>
      </c>
      <c r="G50" s="3" t="s">
        <v>975</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8143</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row>
    <row r="51" spans="1:48" x14ac:dyDescent="0.35">
      <c r="A51" s="3"/>
      <c r="B51" s="3" t="s">
        <v>976</v>
      </c>
      <c r="C51" s="3" t="s">
        <v>152</v>
      </c>
      <c r="D51" s="3" t="s">
        <v>977</v>
      </c>
      <c r="E51" s="3" t="s">
        <v>841</v>
      </c>
      <c r="F51" s="5">
        <v>44084</v>
      </c>
      <c r="G51" s="3" t="s">
        <v>978</v>
      </c>
      <c r="H51" s="3">
        <v>122</v>
      </c>
      <c r="I51" s="3">
        <v>61</v>
      </c>
      <c r="J51" s="3">
        <v>0</v>
      </c>
      <c r="K51" s="3">
        <v>0</v>
      </c>
      <c r="L51" s="3">
        <v>0</v>
      </c>
      <c r="M51" s="3">
        <v>0</v>
      </c>
      <c r="N51" s="3">
        <v>0</v>
      </c>
      <c r="O51" s="3">
        <v>0</v>
      </c>
      <c r="P51" s="3">
        <v>0</v>
      </c>
      <c r="Q51" s="3">
        <v>0</v>
      </c>
      <c r="R51" s="3">
        <v>0</v>
      </c>
      <c r="S51" s="3">
        <v>0</v>
      </c>
      <c r="T51" s="3">
        <v>0</v>
      </c>
      <c r="U51" s="3">
        <v>0</v>
      </c>
      <c r="V51" s="3">
        <v>0</v>
      </c>
      <c r="W51" s="3">
        <v>0</v>
      </c>
      <c r="X51" s="3">
        <v>0</v>
      </c>
      <c r="Y51" s="3">
        <v>0</v>
      </c>
      <c r="Z51" s="3">
        <v>0</v>
      </c>
      <c r="AA51" s="3">
        <v>0</v>
      </c>
      <c r="AB51" s="3">
        <v>0</v>
      </c>
      <c r="AC51" s="3">
        <v>0</v>
      </c>
      <c r="AD51" s="3">
        <v>0</v>
      </c>
      <c r="AE51" s="3">
        <v>0</v>
      </c>
      <c r="AF51" s="3">
        <v>0</v>
      </c>
      <c r="AG51" s="3">
        <v>0</v>
      </c>
      <c r="AH51" s="3">
        <v>0</v>
      </c>
      <c r="AI51" s="3">
        <v>0</v>
      </c>
      <c r="AJ51" s="3">
        <v>0</v>
      </c>
      <c r="AK51" s="3">
        <v>61</v>
      </c>
      <c r="AL51" s="3">
        <v>0</v>
      </c>
      <c r="AM51" s="3">
        <v>0</v>
      </c>
      <c r="AN51" s="3">
        <v>0</v>
      </c>
      <c r="AO51" s="3">
        <v>0</v>
      </c>
      <c r="AP51" s="3">
        <v>0</v>
      </c>
      <c r="AQ51" s="3">
        <v>0</v>
      </c>
      <c r="AR51" s="3">
        <v>0</v>
      </c>
      <c r="AS51" s="3">
        <v>0</v>
      </c>
      <c r="AT51" s="3">
        <v>0</v>
      </c>
      <c r="AU51" s="3">
        <v>0</v>
      </c>
      <c r="AV51" s="3"/>
    </row>
    <row r="52" spans="1:48" x14ac:dyDescent="0.35">
      <c r="A52" s="3"/>
      <c r="B52" s="3" t="s">
        <v>979</v>
      </c>
      <c r="C52" s="3" t="s">
        <v>37</v>
      </c>
      <c r="D52" s="3" t="s">
        <v>980</v>
      </c>
      <c r="E52" s="3" t="s">
        <v>841</v>
      </c>
      <c r="F52" s="5">
        <v>44083</v>
      </c>
      <c r="G52" s="3" t="s">
        <v>981</v>
      </c>
      <c r="H52" s="3">
        <v>0</v>
      </c>
      <c r="I52" s="3">
        <v>0</v>
      </c>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v>0</v>
      </c>
      <c r="AM52" s="3">
        <v>0</v>
      </c>
      <c r="AN52" s="3">
        <v>0</v>
      </c>
      <c r="AO52" s="3">
        <v>0</v>
      </c>
      <c r="AP52" s="3">
        <v>0</v>
      </c>
      <c r="AQ52" s="3">
        <v>0</v>
      </c>
      <c r="AR52" s="3">
        <v>0</v>
      </c>
      <c r="AS52" s="3">
        <v>0</v>
      </c>
      <c r="AT52" s="3">
        <v>0</v>
      </c>
      <c r="AU52" s="3">
        <v>0</v>
      </c>
      <c r="AV52" s="3"/>
    </row>
    <row r="53" spans="1:48" x14ac:dyDescent="0.35">
      <c r="A53" s="3"/>
      <c r="B53" s="3" t="s">
        <v>982</v>
      </c>
      <c r="C53" s="3" t="s">
        <v>983</v>
      </c>
      <c r="D53" s="3" t="s">
        <v>984</v>
      </c>
      <c r="E53" s="3" t="s">
        <v>841</v>
      </c>
      <c r="F53" s="5">
        <v>44089</v>
      </c>
      <c r="G53" s="3" t="s">
        <v>971</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0</v>
      </c>
      <c r="AI53" s="3">
        <v>0</v>
      </c>
      <c r="AJ53" s="3">
        <v>0</v>
      </c>
      <c r="AK53" s="3">
        <v>0</v>
      </c>
      <c r="AL53" s="3">
        <v>0</v>
      </c>
      <c r="AM53" s="3">
        <v>130</v>
      </c>
      <c r="AN53" s="3">
        <v>0</v>
      </c>
      <c r="AO53" s="3">
        <v>0</v>
      </c>
      <c r="AP53" s="3">
        <v>0</v>
      </c>
      <c r="AQ53" s="3">
        <v>0</v>
      </c>
      <c r="AR53" s="3">
        <v>0</v>
      </c>
      <c r="AS53" s="3">
        <v>0</v>
      </c>
      <c r="AT53" s="3">
        <v>0</v>
      </c>
      <c r="AU53" s="3">
        <v>0</v>
      </c>
      <c r="AV53" s="3"/>
    </row>
    <row r="54" spans="1:48" x14ac:dyDescent="0.35">
      <c r="A54" s="3"/>
      <c r="B54" s="3" t="s">
        <v>985</v>
      </c>
      <c r="C54" s="3" t="s">
        <v>986</v>
      </c>
      <c r="D54" s="3" t="s">
        <v>987</v>
      </c>
      <c r="E54" s="3" t="s">
        <v>841</v>
      </c>
      <c r="F54" s="5">
        <v>44092</v>
      </c>
      <c r="G54" s="3" t="s">
        <v>988</v>
      </c>
      <c r="H54" s="3">
        <v>0</v>
      </c>
      <c r="I54" s="3">
        <v>0</v>
      </c>
      <c r="J54" s="3">
        <v>0</v>
      </c>
      <c r="K54" s="3">
        <v>0</v>
      </c>
      <c r="L54" s="3">
        <v>0</v>
      </c>
      <c r="M54" s="3">
        <v>0</v>
      </c>
      <c r="N54" s="3">
        <v>0</v>
      </c>
      <c r="O54" s="3">
        <v>0</v>
      </c>
      <c r="P54" s="3">
        <v>0</v>
      </c>
      <c r="Q54" s="3">
        <v>0</v>
      </c>
      <c r="R54" s="3">
        <v>0</v>
      </c>
      <c r="S54" s="3">
        <v>365</v>
      </c>
      <c r="T54" s="3">
        <v>0</v>
      </c>
      <c r="U54" s="3">
        <v>0</v>
      </c>
      <c r="V54" s="3">
        <v>0</v>
      </c>
      <c r="W54" s="3">
        <v>0</v>
      </c>
      <c r="X54" s="3">
        <v>0</v>
      </c>
      <c r="Y54" s="3">
        <v>0</v>
      </c>
      <c r="Z54" s="3">
        <v>0</v>
      </c>
      <c r="AA54" s="3">
        <v>0</v>
      </c>
      <c r="AB54" s="3">
        <v>0</v>
      </c>
      <c r="AC54" s="3">
        <v>0</v>
      </c>
      <c r="AD54" s="3">
        <v>0</v>
      </c>
      <c r="AE54" s="3">
        <v>0</v>
      </c>
      <c r="AF54" s="3">
        <v>0</v>
      </c>
      <c r="AG54" s="3">
        <v>160</v>
      </c>
      <c r="AH54" s="3">
        <v>0</v>
      </c>
      <c r="AI54" s="3">
        <v>0</v>
      </c>
      <c r="AJ54" s="3">
        <v>246</v>
      </c>
      <c r="AK54" s="3">
        <v>295</v>
      </c>
      <c r="AL54" s="3">
        <v>0</v>
      </c>
      <c r="AM54" s="3">
        <v>0</v>
      </c>
      <c r="AN54" s="3">
        <v>0</v>
      </c>
      <c r="AO54" s="3">
        <v>0</v>
      </c>
      <c r="AP54" s="3">
        <v>0</v>
      </c>
      <c r="AQ54" s="3">
        <v>0</v>
      </c>
      <c r="AR54" s="3">
        <v>0</v>
      </c>
      <c r="AS54" s="3">
        <v>0</v>
      </c>
      <c r="AT54" s="3">
        <v>0</v>
      </c>
      <c r="AU54" s="3">
        <v>0</v>
      </c>
      <c r="AV54" s="3"/>
    </row>
    <row r="55" spans="1:48" x14ac:dyDescent="0.35">
      <c r="A55" s="3"/>
      <c r="B55" s="3" t="s">
        <v>989</v>
      </c>
      <c r="C55" s="3" t="s">
        <v>116</v>
      </c>
      <c r="D55" s="3" t="s">
        <v>990</v>
      </c>
      <c r="E55" s="3" t="s">
        <v>841</v>
      </c>
      <c r="F55" s="5">
        <v>44088</v>
      </c>
      <c r="G55" s="3" t="s">
        <v>991</v>
      </c>
      <c r="H55" s="3">
        <v>41</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c r="AI55" s="3">
        <v>0</v>
      </c>
      <c r="AJ55" s="3">
        <v>0</v>
      </c>
      <c r="AK55" s="3">
        <v>0</v>
      </c>
      <c r="AL55" s="3">
        <v>0</v>
      </c>
      <c r="AM55" s="3">
        <v>0</v>
      </c>
      <c r="AN55" s="3">
        <v>0</v>
      </c>
      <c r="AO55" s="3">
        <v>0</v>
      </c>
      <c r="AP55" s="3">
        <v>0</v>
      </c>
      <c r="AQ55" s="3">
        <v>0</v>
      </c>
      <c r="AR55" s="3">
        <v>0</v>
      </c>
      <c r="AS55" s="3">
        <v>0</v>
      </c>
      <c r="AT55" s="3">
        <v>0</v>
      </c>
      <c r="AU55" s="3">
        <v>0</v>
      </c>
      <c r="AV55" s="3"/>
    </row>
    <row r="56" spans="1:48" x14ac:dyDescent="0.35">
      <c r="A56" s="3"/>
      <c r="B56" s="3" t="s">
        <v>992</v>
      </c>
      <c r="C56" s="3" t="s">
        <v>993</v>
      </c>
      <c r="D56" s="3" t="s">
        <v>994</v>
      </c>
      <c r="E56" s="3" t="s">
        <v>841</v>
      </c>
      <c r="F56" s="5">
        <v>44088</v>
      </c>
      <c r="G56" s="3" t="s">
        <v>995</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60</v>
      </c>
      <c r="AE56" s="3">
        <v>0</v>
      </c>
      <c r="AF56" s="3">
        <v>0</v>
      </c>
      <c r="AG56" s="3">
        <v>0</v>
      </c>
      <c r="AH56" s="3">
        <v>0</v>
      </c>
      <c r="AI56" s="3">
        <v>0</v>
      </c>
      <c r="AJ56" s="3">
        <v>0</v>
      </c>
      <c r="AK56" s="3">
        <v>0</v>
      </c>
      <c r="AL56" s="3">
        <v>0</v>
      </c>
      <c r="AM56" s="3">
        <v>0</v>
      </c>
      <c r="AN56" s="3">
        <v>0</v>
      </c>
      <c r="AO56" s="3">
        <v>0</v>
      </c>
      <c r="AP56" s="3">
        <v>0</v>
      </c>
      <c r="AQ56" s="3">
        <v>0</v>
      </c>
      <c r="AR56" s="3">
        <v>0</v>
      </c>
      <c r="AS56" s="3">
        <v>0</v>
      </c>
      <c r="AT56" s="3">
        <v>0</v>
      </c>
      <c r="AU56" s="3">
        <v>0</v>
      </c>
      <c r="AV56" s="3"/>
    </row>
    <row r="57" spans="1:48" x14ac:dyDescent="0.35">
      <c r="A57" s="3"/>
      <c r="B57" s="3" t="s">
        <v>996</v>
      </c>
      <c r="C57" s="3" t="s">
        <v>175</v>
      </c>
      <c r="D57" s="3" t="s">
        <v>997</v>
      </c>
      <c r="E57" s="3" t="s">
        <v>841</v>
      </c>
      <c r="F57" s="5" t="s">
        <v>998</v>
      </c>
      <c r="G57" s="3" t="s">
        <v>999</v>
      </c>
      <c r="H57" s="3">
        <v>0</v>
      </c>
      <c r="I57" s="3">
        <v>0</v>
      </c>
      <c r="J57" s="3">
        <v>0</v>
      </c>
      <c r="K57" s="3">
        <v>0</v>
      </c>
      <c r="L57" s="3">
        <v>0</v>
      </c>
      <c r="M57" s="3">
        <v>0</v>
      </c>
      <c r="N57" s="3">
        <v>0</v>
      </c>
      <c r="O57" s="3">
        <v>0</v>
      </c>
      <c r="P57" s="3">
        <v>0</v>
      </c>
      <c r="Q57" s="3">
        <v>0</v>
      </c>
      <c r="R57" s="3">
        <v>0</v>
      </c>
      <c r="S57" s="3">
        <v>0</v>
      </c>
      <c r="T57" s="3">
        <v>0</v>
      </c>
      <c r="U57" s="3">
        <v>0</v>
      </c>
      <c r="V57" s="3">
        <v>0</v>
      </c>
      <c r="W57" s="3">
        <v>0</v>
      </c>
      <c r="X57" s="3">
        <v>0</v>
      </c>
      <c r="Y57" s="3">
        <v>0</v>
      </c>
      <c r="Z57" s="3">
        <v>0</v>
      </c>
      <c r="AA57" s="3">
        <v>0</v>
      </c>
      <c r="AB57" s="3">
        <v>0</v>
      </c>
      <c r="AC57" s="3">
        <v>0</v>
      </c>
      <c r="AD57" s="3">
        <v>0</v>
      </c>
      <c r="AE57" s="3">
        <v>0</v>
      </c>
      <c r="AF57" s="3">
        <v>540</v>
      </c>
      <c r="AG57" s="3">
        <v>0</v>
      </c>
      <c r="AH57" s="3">
        <v>0</v>
      </c>
      <c r="AI57" s="3">
        <v>0</v>
      </c>
      <c r="AJ57" s="3">
        <v>0</v>
      </c>
      <c r="AK57" s="3">
        <v>540</v>
      </c>
      <c r="AL57" s="3">
        <v>0</v>
      </c>
      <c r="AM57" s="3">
        <v>0</v>
      </c>
      <c r="AN57" s="3">
        <v>0</v>
      </c>
      <c r="AO57" s="3">
        <v>0</v>
      </c>
      <c r="AP57" s="3">
        <v>0</v>
      </c>
      <c r="AQ57" s="3">
        <v>0</v>
      </c>
      <c r="AR57" s="3">
        <v>0</v>
      </c>
      <c r="AS57" s="3">
        <v>0</v>
      </c>
      <c r="AT57" s="3">
        <v>0</v>
      </c>
      <c r="AU57" s="3">
        <v>0</v>
      </c>
      <c r="AV57" s="3"/>
    </row>
    <row r="58" spans="1:48" x14ac:dyDescent="0.35">
      <c r="A58" s="3"/>
      <c r="B58" s="3" t="s">
        <v>1000</v>
      </c>
      <c r="C58" s="3" t="s">
        <v>40</v>
      </c>
      <c r="D58" s="3" t="s">
        <v>1001</v>
      </c>
      <c r="E58" s="3" t="s">
        <v>841</v>
      </c>
      <c r="F58" s="5">
        <v>44103</v>
      </c>
      <c r="G58" s="3" t="s">
        <v>1002</v>
      </c>
      <c r="H58" s="3">
        <v>0</v>
      </c>
      <c r="I58" s="3">
        <v>0</v>
      </c>
      <c r="J58" s="3">
        <v>0</v>
      </c>
      <c r="K58" s="3">
        <v>0</v>
      </c>
      <c r="L58" s="3">
        <v>193</v>
      </c>
      <c r="M58" s="3">
        <v>95</v>
      </c>
      <c r="N58" s="3">
        <v>0</v>
      </c>
      <c r="O58" s="3">
        <v>0</v>
      </c>
      <c r="P58" s="3">
        <v>0</v>
      </c>
      <c r="Q58" s="3">
        <v>98</v>
      </c>
      <c r="R58" s="3">
        <v>0</v>
      </c>
      <c r="S58" s="3">
        <v>0</v>
      </c>
      <c r="T58" s="3">
        <v>0</v>
      </c>
      <c r="U58" s="3">
        <v>0</v>
      </c>
      <c r="V58" s="3">
        <v>0</v>
      </c>
      <c r="W58" s="3">
        <v>0</v>
      </c>
      <c r="X58" s="3">
        <v>0</v>
      </c>
      <c r="Y58" s="3">
        <v>0</v>
      </c>
      <c r="Z58" s="3">
        <v>0</v>
      </c>
      <c r="AA58" s="3">
        <v>0</v>
      </c>
      <c r="AB58" s="3">
        <v>0</v>
      </c>
      <c r="AC58" s="3">
        <v>0</v>
      </c>
      <c r="AD58" s="3">
        <v>0</v>
      </c>
      <c r="AE58" s="3">
        <v>0</v>
      </c>
      <c r="AF58" s="3">
        <v>0</v>
      </c>
      <c r="AG58" s="3">
        <v>0</v>
      </c>
      <c r="AH58" s="3">
        <v>0</v>
      </c>
      <c r="AI58" s="3">
        <v>0</v>
      </c>
      <c r="AJ58" s="3">
        <v>0</v>
      </c>
      <c r="AK58" s="3">
        <v>0</v>
      </c>
      <c r="AL58" s="3">
        <v>0</v>
      </c>
      <c r="AM58" s="3">
        <v>0</v>
      </c>
      <c r="AN58" s="3">
        <v>0</v>
      </c>
      <c r="AO58" s="3">
        <v>0</v>
      </c>
      <c r="AP58" s="3">
        <v>0</v>
      </c>
      <c r="AQ58" s="3">
        <v>0</v>
      </c>
      <c r="AR58" s="3">
        <v>0</v>
      </c>
      <c r="AS58" s="3">
        <v>0</v>
      </c>
      <c r="AT58" s="3">
        <v>0</v>
      </c>
      <c r="AU58" s="3">
        <v>0</v>
      </c>
      <c r="AV58" s="3" t="s">
        <v>1003</v>
      </c>
    </row>
    <row r="59" spans="1:48" x14ac:dyDescent="0.35">
      <c r="A59" s="3"/>
      <c r="B59" s="3" t="s">
        <v>1004</v>
      </c>
      <c r="C59" s="3" t="s">
        <v>204</v>
      </c>
      <c r="D59" s="3" t="s">
        <v>1005</v>
      </c>
      <c r="E59" s="3" t="s">
        <v>841</v>
      </c>
      <c r="F59" s="5">
        <v>44097</v>
      </c>
      <c r="G59" s="3" t="s">
        <v>1006</v>
      </c>
      <c r="H59" s="3">
        <v>86</v>
      </c>
      <c r="I59" s="3">
        <v>0</v>
      </c>
      <c r="J59" s="3">
        <v>0</v>
      </c>
      <c r="K59" s="3">
        <v>0</v>
      </c>
      <c r="L59" s="3">
        <v>0</v>
      </c>
      <c r="M59" s="3">
        <v>0</v>
      </c>
      <c r="N59" s="3">
        <v>0</v>
      </c>
      <c r="O59" s="3">
        <v>0</v>
      </c>
      <c r="P59" s="3">
        <v>0</v>
      </c>
      <c r="Q59" s="3">
        <v>86</v>
      </c>
      <c r="R59" s="3">
        <v>0</v>
      </c>
      <c r="S59" s="3">
        <v>0</v>
      </c>
      <c r="T59" s="3">
        <v>0</v>
      </c>
      <c r="U59" s="3">
        <v>0</v>
      </c>
      <c r="V59" s="3">
        <v>0</v>
      </c>
      <c r="W59" s="3">
        <v>0</v>
      </c>
      <c r="X59" s="3">
        <v>0</v>
      </c>
      <c r="Y59" s="3">
        <v>0</v>
      </c>
      <c r="Z59" s="3">
        <v>0</v>
      </c>
      <c r="AA59" s="3">
        <v>0</v>
      </c>
      <c r="AB59" s="3">
        <v>0</v>
      </c>
      <c r="AC59" s="3">
        <v>0</v>
      </c>
      <c r="AD59" s="3">
        <v>0</v>
      </c>
      <c r="AE59" s="3">
        <v>0</v>
      </c>
      <c r="AF59" s="3">
        <v>0</v>
      </c>
      <c r="AG59" s="3">
        <v>0</v>
      </c>
      <c r="AH59" s="3">
        <v>0</v>
      </c>
      <c r="AI59" s="3">
        <v>0</v>
      </c>
      <c r="AJ59" s="3">
        <v>0</v>
      </c>
      <c r="AK59" s="3">
        <v>0</v>
      </c>
      <c r="AL59" s="3">
        <v>0</v>
      </c>
      <c r="AM59" s="3">
        <v>0</v>
      </c>
      <c r="AN59" s="3">
        <v>0</v>
      </c>
      <c r="AO59" s="3">
        <v>0</v>
      </c>
      <c r="AP59" s="3">
        <v>0</v>
      </c>
      <c r="AQ59" s="3">
        <v>0</v>
      </c>
      <c r="AR59" s="3">
        <v>0</v>
      </c>
      <c r="AS59" s="3">
        <v>0</v>
      </c>
      <c r="AT59" s="3">
        <v>0</v>
      </c>
      <c r="AU59" s="3">
        <v>0</v>
      </c>
      <c r="AV59" s="3"/>
    </row>
    <row r="60" spans="1:48" s="27" customFormat="1" x14ac:dyDescent="0.35">
      <c r="A60" s="4"/>
      <c r="B60" s="4"/>
      <c r="C60" s="4"/>
      <c r="D60" s="4" t="s">
        <v>62</v>
      </c>
      <c r="E60" s="4">
        <f>I60+K60+M60+O60+Q60+S60+U60+W60+Y60+AA60+AE60+AG60+AI60+AK60+AM60+AS60+AU60-H60-J60-L60-N60-P60-R60-T60-V60-X60-Z60-AD60-AF60-AH60-AJ60-AL60-AR60-AT60+E34</f>
        <v>8968</v>
      </c>
      <c r="F60" s="4"/>
      <c r="G60" s="4"/>
      <c r="H60" s="6">
        <f t="shared" ref="H60:AU60" si="1">SUM(H36:H59)</f>
        <v>701</v>
      </c>
      <c r="I60" s="6">
        <f t="shared" si="1"/>
        <v>348.5</v>
      </c>
      <c r="J60" s="6">
        <f t="shared" si="1"/>
        <v>0</v>
      </c>
      <c r="K60" s="6">
        <f t="shared" si="1"/>
        <v>0</v>
      </c>
      <c r="L60" s="6">
        <f t="shared" si="1"/>
        <v>193</v>
      </c>
      <c r="M60" s="6">
        <f t="shared" si="1"/>
        <v>95</v>
      </c>
      <c r="N60" s="6">
        <f t="shared" si="1"/>
        <v>0</v>
      </c>
      <c r="O60" s="6">
        <f t="shared" si="1"/>
        <v>0</v>
      </c>
      <c r="P60" s="6">
        <f t="shared" si="1"/>
        <v>0</v>
      </c>
      <c r="Q60" s="6">
        <f t="shared" si="1"/>
        <v>315</v>
      </c>
      <c r="R60" s="9">
        <f t="shared" si="1"/>
        <v>89</v>
      </c>
      <c r="S60" s="9">
        <f t="shared" si="1"/>
        <v>778</v>
      </c>
      <c r="T60" s="9">
        <f t="shared" si="1"/>
        <v>0</v>
      </c>
      <c r="U60" s="9">
        <f t="shared" si="1"/>
        <v>290</v>
      </c>
      <c r="V60" s="9">
        <f t="shared" si="1"/>
        <v>0</v>
      </c>
      <c r="W60" s="9">
        <f t="shared" si="1"/>
        <v>0</v>
      </c>
      <c r="X60" s="9">
        <f t="shared" si="1"/>
        <v>506</v>
      </c>
      <c r="Y60" s="9">
        <f t="shared" si="1"/>
        <v>0</v>
      </c>
      <c r="Z60" s="9">
        <f t="shared" si="1"/>
        <v>0</v>
      </c>
      <c r="AA60" s="9">
        <f t="shared" si="1"/>
        <v>9998</v>
      </c>
      <c r="AB60" s="12">
        <f t="shared" si="1"/>
        <v>0</v>
      </c>
      <c r="AC60" s="12">
        <f t="shared" si="1"/>
        <v>0</v>
      </c>
      <c r="AD60" s="15">
        <f t="shared" si="1"/>
        <v>60</v>
      </c>
      <c r="AE60" s="15">
        <f t="shared" si="1"/>
        <v>0</v>
      </c>
      <c r="AF60" s="15">
        <f t="shared" si="1"/>
        <v>540</v>
      </c>
      <c r="AG60" s="15">
        <f t="shared" si="1"/>
        <v>456</v>
      </c>
      <c r="AH60" s="15">
        <f t="shared" si="1"/>
        <v>0</v>
      </c>
      <c r="AI60" s="15">
        <f t="shared" si="1"/>
        <v>0</v>
      </c>
      <c r="AJ60" s="18">
        <f t="shared" si="1"/>
        <v>246</v>
      </c>
      <c r="AK60" s="18">
        <f t="shared" si="1"/>
        <v>1371.5</v>
      </c>
      <c r="AL60" s="18">
        <f t="shared" si="1"/>
        <v>0</v>
      </c>
      <c r="AM60" s="18">
        <f t="shared" si="1"/>
        <v>636</v>
      </c>
      <c r="AN60" s="21">
        <f t="shared" si="1"/>
        <v>0</v>
      </c>
      <c r="AO60" s="21">
        <f t="shared" si="1"/>
        <v>0</v>
      </c>
      <c r="AP60" s="21">
        <f t="shared" si="1"/>
        <v>0</v>
      </c>
      <c r="AQ60" s="21">
        <f t="shared" si="1"/>
        <v>0</v>
      </c>
      <c r="AR60" s="24">
        <f t="shared" si="1"/>
        <v>0</v>
      </c>
      <c r="AS60" s="24">
        <f t="shared" si="1"/>
        <v>0</v>
      </c>
      <c r="AT60" s="24">
        <f t="shared" si="1"/>
        <v>0</v>
      </c>
      <c r="AU60" s="24">
        <f t="shared" si="1"/>
        <v>0</v>
      </c>
      <c r="AV60" s="4"/>
    </row>
    <row r="61" spans="1:48" x14ac:dyDescent="0.35">
      <c r="A61" s="2">
        <v>3</v>
      </c>
      <c r="B61" s="2"/>
      <c r="C61" s="2"/>
      <c r="D61" s="2"/>
      <c r="E61" s="2"/>
      <c r="F61" s="2"/>
      <c r="G61" s="2"/>
      <c r="H61" s="7"/>
      <c r="I61" s="7"/>
      <c r="J61" s="7"/>
      <c r="K61" s="7"/>
      <c r="L61" s="7"/>
      <c r="M61" s="7"/>
      <c r="N61" s="7"/>
      <c r="O61" s="7"/>
      <c r="P61" s="7"/>
      <c r="Q61" s="7"/>
      <c r="R61" s="10"/>
      <c r="S61" s="10"/>
      <c r="T61" s="10"/>
      <c r="U61" s="10"/>
      <c r="V61" s="10"/>
      <c r="W61" s="10"/>
      <c r="X61" s="10"/>
      <c r="Y61" s="10"/>
      <c r="Z61" s="10"/>
      <c r="AA61" s="10"/>
      <c r="AB61" s="13"/>
      <c r="AC61" s="13"/>
      <c r="AD61" s="16"/>
      <c r="AE61" s="16"/>
      <c r="AF61" s="16"/>
      <c r="AG61" s="16"/>
      <c r="AH61" s="16"/>
      <c r="AI61" s="16"/>
      <c r="AJ61" s="19"/>
      <c r="AK61" s="19"/>
      <c r="AL61" s="19"/>
      <c r="AM61" s="19"/>
      <c r="AN61" s="22"/>
      <c r="AO61" s="22"/>
      <c r="AP61" s="22"/>
      <c r="AQ61" s="22"/>
      <c r="AR61" s="25"/>
      <c r="AS61" s="25"/>
      <c r="AT61" s="25"/>
      <c r="AU61" s="25"/>
      <c r="AV61" s="2"/>
    </row>
    <row r="62" spans="1:48" x14ac:dyDescent="0.35">
      <c r="A62" s="3"/>
      <c r="B62" s="3" t="s">
        <v>1007</v>
      </c>
      <c r="C62" s="3" t="s">
        <v>623</v>
      </c>
      <c r="D62" s="3" t="s">
        <v>658</v>
      </c>
      <c r="E62" s="3" t="s">
        <v>841</v>
      </c>
      <c r="F62" s="5">
        <v>44106</v>
      </c>
      <c r="G62" s="3" t="s">
        <v>1008</v>
      </c>
      <c r="H62" s="3">
        <v>0</v>
      </c>
      <c r="I62" s="3">
        <v>0</v>
      </c>
      <c r="J62" s="3">
        <v>0</v>
      </c>
      <c r="K62" s="3">
        <v>0</v>
      </c>
      <c r="L62" s="3">
        <v>0</v>
      </c>
      <c r="M62" s="3">
        <v>0</v>
      </c>
      <c r="N62" s="3">
        <v>0</v>
      </c>
      <c r="O62" s="3">
        <v>0</v>
      </c>
      <c r="P62" s="3">
        <v>0</v>
      </c>
      <c r="Q62" s="3">
        <v>0</v>
      </c>
      <c r="R62" s="3">
        <v>0</v>
      </c>
      <c r="S62" s="3">
        <v>0</v>
      </c>
      <c r="T62" s="3">
        <v>0</v>
      </c>
      <c r="U62" s="3">
        <v>0</v>
      </c>
      <c r="V62" s="3">
        <v>0</v>
      </c>
      <c r="W62" s="3">
        <v>0</v>
      </c>
      <c r="X62" s="3">
        <v>0</v>
      </c>
      <c r="Y62" s="3">
        <v>0</v>
      </c>
      <c r="Z62" s="3">
        <v>0</v>
      </c>
      <c r="AA62" s="3">
        <v>0</v>
      </c>
      <c r="AB62" s="3">
        <v>0</v>
      </c>
      <c r="AC62" s="3">
        <v>0</v>
      </c>
      <c r="AD62" s="3">
        <v>0</v>
      </c>
      <c r="AE62" s="3">
        <v>0</v>
      </c>
      <c r="AF62" s="3">
        <v>0</v>
      </c>
      <c r="AG62" s="3">
        <v>28</v>
      </c>
      <c r="AH62" s="3">
        <v>0</v>
      </c>
      <c r="AI62" s="3">
        <v>0</v>
      </c>
      <c r="AJ62" s="3">
        <v>0</v>
      </c>
      <c r="AK62" s="3">
        <v>0</v>
      </c>
      <c r="AL62" s="3">
        <v>0</v>
      </c>
      <c r="AM62" s="3">
        <v>0</v>
      </c>
      <c r="AN62" s="3">
        <v>0</v>
      </c>
      <c r="AO62" s="3">
        <v>0</v>
      </c>
      <c r="AP62" s="3">
        <v>0</v>
      </c>
      <c r="AQ62" s="3">
        <v>0</v>
      </c>
      <c r="AR62" s="3">
        <v>0</v>
      </c>
      <c r="AS62" s="3">
        <v>0</v>
      </c>
      <c r="AT62" s="3">
        <v>0</v>
      </c>
      <c r="AU62" s="3">
        <v>0</v>
      </c>
      <c r="AV62" s="3"/>
    </row>
    <row r="63" spans="1:48" x14ac:dyDescent="0.35">
      <c r="A63" s="3"/>
      <c r="B63" s="3" t="s">
        <v>1009</v>
      </c>
      <c r="C63" s="3" t="s">
        <v>37</v>
      </c>
      <c r="D63" s="3" t="s">
        <v>1010</v>
      </c>
      <c r="E63" s="3" t="s">
        <v>841</v>
      </c>
      <c r="F63" s="5">
        <v>44111</v>
      </c>
      <c r="G63" s="3" t="s">
        <v>1011</v>
      </c>
      <c r="H63" s="3">
        <v>0</v>
      </c>
      <c r="I63" s="3">
        <v>0</v>
      </c>
      <c r="J63" s="3">
        <v>0</v>
      </c>
      <c r="K63" s="3">
        <v>0</v>
      </c>
      <c r="L63" s="3">
        <v>0</v>
      </c>
      <c r="M63" s="3">
        <v>0</v>
      </c>
      <c r="N63" s="3">
        <v>0</v>
      </c>
      <c r="O63" s="3">
        <v>0</v>
      </c>
      <c r="P63" s="3">
        <v>0</v>
      </c>
      <c r="Q63" s="3">
        <v>0</v>
      </c>
      <c r="R63" s="3">
        <v>0</v>
      </c>
      <c r="S63" s="3">
        <v>0</v>
      </c>
      <c r="T63" s="3">
        <v>0</v>
      </c>
      <c r="U63" s="3">
        <v>0</v>
      </c>
      <c r="V63" s="3">
        <v>0</v>
      </c>
      <c r="W63" s="3">
        <v>0</v>
      </c>
      <c r="X63" s="3">
        <v>0</v>
      </c>
      <c r="Y63" s="3">
        <v>0</v>
      </c>
      <c r="Z63" s="3">
        <v>0</v>
      </c>
      <c r="AA63" s="3">
        <v>0</v>
      </c>
      <c r="AB63" s="3">
        <v>0</v>
      </c>
      <c r="AC63" s="3">
        <v>0</v>
      </c>
      <c r="AD63" s="3">
        <v>0</v>
      </c>
      <c r="AE63" s="3">
        <v>0</v>
      </c>
      <c r="AF63" s="3">
        <v>0</v>
      </c>
      <c r="AG63" s="3">
        <v>0</v>
      </c>
      <c r="AH63" s="3">
        <v>0</v>
      </c>
      <c r="AI63" s="3">
        <v>0</v>
      </c>
      <c r="AJ63" s="3">
        <v>0</v>
      </c>
      <c r="AK63" s="3">
        <v>114</v>
      </c>
      <c r="AL63" s="3">
        <v>0</v>
      </c>
      <c r="AM63" s="3">
        <v>0</v>
      </c>
      <c r="AN63" s="3">
        <v>0</v>
      </c>
      <c r="AO63" s="3">
        <v>0</v>
      </c>
      <c r="AP63" s="3">
        <v>0</v>
      </c>
      <c r="AQ63" s="3">
        <v>0</v>
      </c>
      <c r="AR63" s="3">
        <v>0</v>
      </c>
      <c r="AS63" s="3">
        <v>0</v>
      </c>
      <c r="AT63" s="3">
        <v>0</v>
      </c>
      <c r="AU63" s="3">
        <v>0</v>
      </c>
      <c r="AV63" s="3"/>
    </row>
    <row r="64" spans="1:48" x14ac:dyDescent="0.35">
      <c r="A64" s="3"/>
      <c r="B64" s="3" t="s">
        <v>1012</v>
      </c>
      <c r="C64" s="3" t="s">
        <v>155</v>
      </c>
      <c r="D64" s="3" t="s">
        <v>1013</v>
      </c>
      <c r="E64" s="3" t="s">
        <v>841</v>
      </c>
      <c r="F64" s="5">
        <v>44111</v>
      </c>
      <c r="G64" s="3" t="s">
        <v>1014</v>
      </c>
      <c r="H64" s="3">
        <v>788</v>
      </c>
      <c r="I64" s="3">
        <v>0</v>
      </c>
      <c r="J64" s="3">
        <v>0</v>
      </c>
      <c r="K64" s="3">
        <v>0</v>
      </c>
      <c r="L64" s="3">
        <v>0</v>
      </c>
      <c r="M64" s="3">
        <v>0</v>
      </c>
      <c r="N64" s="3">
        <v>0</v>
      </c>
      <c r="O64" s="3">
        <v>0</v>
      </c>
      <c r="P64" s="3">
        <v>0</v>
      </c>
      <c r="Q64" s="3">
        <v>0</v>
      </c>
      <c r="R64" s="3">
        <v>0</v>
      </c>
      <c r="S64" s="3">
        <v>0</v>
      </c>
      <c r="T64" s="3">
        <v>0</v>
      </c>
      <c r="U64" s="3">
        <v>0</v>
      </c>
      <c r="V64" s="3">
        <v>0</v>
      </c>
      <c r="W64" s="3">
        <v>0</v>
      </c>
      <c r="X64" s="3">
        <v>0</v>
      </c>
      <c r="Y64" s="3">
        <v>0</v>
      </c>
      <c r="Z64" s="3">
        <v>0</v>
      </c>
      <c r="AA64" s="3">
        <v>0</v>
      </c>
      <c r="AB64" s="3">
        <v>0</v>
      </c>
      <c r="AC64" s="3">
        <v>0</v>
      </c>
      <c r="AD64" s="3">
        <v>0</v>
      </c>
      <c r="AE64" s="3">
        <v>0</v>
      </c>
      <c r="AF64" s="3">
        <v>0</v>
      </c>
      <c r="AG64" s="3">
        <v>0</v>
      </c>
      <c r="AH64" s="3">
        <v>0</v>
      </c>
      <c r="AI64" s="3">
        <v>0</v>
      </c>
      <c r="AJ64" s="3">
        <v>0</v>
      </c>
      <c r="AK64" s="3">
        <v>0</v>
      </c>
      <c r="AL64" s="3">
        <v>0</v>
      </c>
      <c r="AM64" s="3">
        <v>788</v>
      </c>
      <c r="AN64" s="3">
        <v>0</v>
      </c>
      <c r="AO64" s="3">
        <v>0</v>
      </c>
      <c r="AP64" s="3">
        <v>0</v>
      </c>
      <c r="AQ64" s="3">
        <v>0</v>
      </c>
      <c r="AR64" s="3">
        <v>0</v>
      </c>
      <c r="AS64" s="3">
        <v>0</v>
      </c>
      <c r="AT64" s="3">
        <v>0</v>
      </c>
      <c r="AU64" s="3">
        <v>0</v>
      </c>
      <c r="AV64" s="3"/>
    </row>
    <row r="65" spans="1:48" x14ac:dyDescent="0.35">
      <c r="A65" s="3"/>
      <c r="B65" s="3" t="s">
        <v>1015</v>
      </c>
      <c r="C65" s="3" t="s">
        <v>149</v>
      </c>
      <c r="D65" s="3" t="s">
        <v>651</v>
      </c>
      <c r="E65" s="3" t="s">
        <v>841</v>
      </c>
      <c r="F65" s="5">
        <v>44118</v>
      </c>
      <c r="G65" s="3" t="s">
        <v>1016</v>
      </c>
      <c r="H65" s="3">
        <v>0</v>
      </c>
      <c r="I65" s="3">
        <v>0</v>
      </c>
      <c r="J65" s="3">
        <v>0</v>
      </c>
      <c r="K65" s="3">
        <v>0</v>
      </c>
      <c r="L65" s="3">
        <v>0</v>
      </c>
      <c r="M65" s="3">
        <v>0</v>
      </c>
      <c r="N65" s="3">
        <v>0</v>
      </c>
      <c r="O65" s="3">
        <v>0</v>
      </c>
      <c r="P65" s="3">
        <v>0</v>
      </c>
      <c r="Q65" s="3">
        <v>0</v>
      </c>
      <c r="R65" s="3">
        <v>0</v>
      </c>
      <c r="S65" s="3">
        <v>0</v>
      </c>
      <c r="T65" s="3">
        <v>0</v>
      </c>
      <c r="U65" s="3">
        <v>0</v>
      </c>
      <c r="V65" s="3">
        <v>0</v>
      </c>
      <c r="W65" s="3">
        <v>0</v>
      </c>
      <c r="X65" s="3">
        <v>0</v>
      </c>
      <c r="Y65" s="3">
        <v>0</v>
      </c>
      <c r="Z65" s="3">
        <v>0</v>
      </c>
      <c r="AA65" s="3">
        <v>0</v>
      </c>
      <c r="AB65" s="3">
        <v>0</v>
      </c>
      <c r="AC65" s="3">
        <v>0</v>
      </c>
      <c r="AD65" s="3">
        <v>0</v>
      </c>
      <c r="AE65" s="3">
        <v>0</v>
      </c>
      <c r="AF65" s="3">
        <v>0</v>
      </c>
      <c r="AG65" s="3">
        <v>1865</v>
      </c>
      <c r="AH65" s="3">
        <v>0</v>
      </c>
      <c r="AI65" s="3">
        <v>0</v>
      </c>
      <c r="AJ65" s="3">
        <v>0</v>
      </c>
      <c r="AK65" s="3">
        <v>0</v>
      </c>
      <c r="AL65" s="3">
        <v>0</v>
      </c>
      <c r="AM65" s="3">
        <v>0</v>
      </c>
      <c r="AN65" s="3">
        <v>0</v>
      </c>
      <c r="AO65" s="3">
        <v>0</v>
      </c>
      <c r="AP65" s="3">
        <v>0</v>
      </c>
      <c r="AQ65" s="3">
        <v>0</v>
      </c>
      <c r="AR65" s="3">
        <v>0</v>
      </c>
      <c r="AS65" s="3">
        <v>0</v>
      </c>
      <c r="AT65" s="3">
        <v>0</v>
      </c>
      <c r="AU65" s="3">
        <v>0</v>
      </c>
      <c r="AV65" s="3"/>
    </row>
    <row r="66" spans="1:48" x14ac:dyDescent="0.35">
      <c r="A66" s="3"/>
      <c r="B66" s="3" t="s">
        <v>1017</v>
      </c>
      <c r="C66" s="3" t="s">
        <v>82</v>
      </c>
      <c r="D66" s="3" t="s">
        <v>1018</v>
      </c>
      <c r="E66" s="3" t="s">
        <v>841</v>
      </c>
      <c r="F66" s="5">
        <v>44117</v>
      </c>
      <c r="G66" s="3" t="s">
        <v>543</v>
      </c>
      <c r="H66" s="3">
        <v>0</v>
      </c>
      <c r="I66" s="3">
        <v>0</v>
      </c>
      <c r="J66" s="3">
        <v>0</v>
      </c>
      <c r="K66" s="3">
        <v>0</v>
      </c>
      <c r="L66" s="3">
        <v>0</v>
      </c>
      <c r="M66" s="3">
        <v>0</v>
      </c>
      <c r="N66" s="3">
        <v>0</v>
      </c>
      <c r="O66" s="3">
        <v>0</v>
      </c>
      <c r="P66" s="3">
        <v>0</v>
      </c>
      <c r="Q66" s="3">
        <v>0</v>
      </c>
      <c r="R66" s="3">
        <v>0</v>
      </c>
      <c r="S66" s="3">
        <v>59.5</v>
      </c>
      <c r="T66" s="3">
        <v>0</v>
      </c>
      <c r="U66" s="3">
        <v>0</v>
      </c>
      <c r="V66" s="3">
        <v>0</v>
      </c>
      <c r="W66" s="3">
        <v>0</v>
      </c>
      <c r="X66" s="3">
        <v>0</v>
      </c>
      <c r="Y66" s="3">
        <v>0</v>
      </c>
      <c r="Z66" s="3">
        <v>0</v>
      </c>
      <c r="AA66" s="3">
        <v>0</v>
      </c>
      <c r="AB66" s="3">
        <v>0</v>
      </c>
      <c r="AC66" s="3">
        <v>0</v>
      </c>
      <c r="AD66" s="3">
        <v>0</v>
      </c>
      <c r="AE66" s="3">
        <v>0</v>
      </c>
      <c r="AF66" s="3">
        <v>0</v>
      </c>
      <c r="AG66" s="3">
        <v>0</v>
      </c>
      <c r="AH66" s="3">
        <v>0</v>
      </c>
      <c r="AI66" s="3">
        <v>0</v>
      </c>
      <c r="AJ66" s="3">
        <v>0</v>
      </c>
      <c r="AK66" s="3">
        <v>59.5</v>
      </c>
      <c r="AL66" s="3">
        <v>0</v>
      </c>
      <c r="AM66" s="3">
        <v>0</v>
      </c>
      <c r="AN66" s="3">
        <v>0</v>
      </c>
      <c r="AO66" s="3">
        <v>0</v>
      </c>
      <c r="AP66" s="3">
        <v>0</v>
      </c>
      <c r="AQ66" s="3">
        <v>0</v>
      </c>
      <c r="AR66" s="3">
        <v>0</v>
      </c>
      <c r="AS66" s="3">
        <v>0</v>
      </c>
      <c r="AT66" s="3">
        <v>0</v>
      </c>
      <c r="AU66" s="3">
        <v>0</v>
      </c>
      <c r="AV66" s="3"/>
    </row>
    <row r="67" spans="1:48" x14ac:dyDescent="0.35">
      <c r="A67" s="3"/>
      <c r="B67" s="3" t="s">
        <v>1019</v>
      </c>
      <c r="C67" s="3" t="s">
        <v>132</v>
      </c>
      <c r="D67" s="3" t="s">
        <v>1020</v>
      </c>
      <c r="E67" s="3" t="s">
        <v>841</v>
      </c>
      <c r="F67" s="5">
        <v>44134</v>
      </c>
      <c r="G67" s="3" t="s">
        <v>1021</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c r="AJ67" s="3">
        <v>0</v>
      </c>
      <c r="AK67" s="3">
        <v>0</v>
      </c>
      <c r="AL67" s="3">
        <v>0</v>
      </c>
      <c r="AM67" s="3">
        <v>286</v>
      </c>
      <c r="AN67" s="3">
        <v>0</v>
      </c>
      <c r="AO67" s="3">
        <v>0</v>
      </c>
      <c r="AP67" s="3">
        <v>0</v>
      </c>
      <c r="AQ67" s="3">
        <v>0</v>
      </c>
      <c r="AR67" s="3">
        <v>0</v>
      </c>
      <c r="AS67" s="3">
        <v>0</v>
      </c>
      <c r="AT67" s="3">
        <v>0</v>
      </c>
      <c r="AU67" s="3">
        <v>0</v>
      </c>
      <c r="AV67" s="3"/>
    </row>
    <row r="68" spans="1:48" x14ac:dyDescent="0.35">
      <c r="A68" s="3"/>
      <c r="B68" s="3" t="s">
        <v>1022</v>
      </c>
      <c r="C68" s="3" t="s">
        <v>1023</v>
      </c>
      <c r="D68" s="3" t="s">
        <v>1024</v>
      </c>
      <c r="E68" s="3" t="s">
        <v>841</v>
      </c>
      <c r="F68" s="5">
        <v>44134</v>
      </c>
      <c r="G68" s="3" t="s">
        <v>1025</v>
      </c>
      <c r="H68" s="3">
        <v>0</v>
      </c>
      <c r="I68" s="3">
        <v>0</v>
      </c>
      <c r="J68" s="3">
        <v>0</v>
      </c>
      <c r="K68" s="3">
        <v>0</v>
      </c>
      <c r="L68" s="3">
        <v>0</v>
      </c>
      <c r="M68" s="3">
        <v>0</v>
      </c>
      <c r="N68" s="3">
        <v>0</v>
      </c>
      <c r="O68" s="3">
        <v>0</v>
      </c>
      <c r="P68" s="3">
        <v>0</v>
      </c>
      <c r="Q68" s="3">
        <v>0</v>
      </c>
      <c r="R68" s="3">
        <v>0</v>
      </c>
      <c r="S68" s="3">
        <v>0</v>
      </c>
      <c r="T68" s="3">
        <v>0</v>
      </c>
      <c r="U68" s="3">
        <v>0</v>
      </c>
      <c r="V68" s="3">
        <v>0</v>
      </c>
      <c r="W68" s="3">
        <v>0</v>
      </c>
      <c r="X68" s="3">
        <v>0</v>
      </c>
      <c r="Y68" s="3">
        <v>0</v>
      </c>
      <c r="Z68" s="3">
        <v>19350</v>
      </c>
      <c r="AA68" s="3">
        <v>23937</v>
      </c>
      <c r="AB68" s="3">
        <v>0</v>
      </c>
      <c r="AC68" s="3">
        <v>0</v>
      </c>
      <c r="AD68" s="3">
        <v>0</v>
      </c>
      <c r="AE68" s="3">
        <v>0</v>
      </c>
      <c r="AF68" s="3">
        <v>0</v>
      </c>
      <c r="AG68" s="3">
        <v>0</v>
      </c>
      <c r="AH68" s="3">
        <v>0</v>
      </c>
      <c r="AI68" s="3">
        <v>0</v>
      </c>
      <c r="AJ68" s="3">
        <v>0</v>
      </c>
      <c r="AK68" s="3">
        <v>0</v>
      </c>
      <c r="AL68" s="3">
        <v>0</v>
      </c>
      <c r="AM68" s="3">
        <v>0</v>
      </c>
      <c r="AN68" s="3">
        <v>0</v>
      </c>
      <c r="AO68" s="3">
        <v>0</v>
      </c>
      <c r="AP68" s="3">
        <v>0</v>
      </c>
      <c r="AQ68" s="3">
        <v>0</v>
      </c>
      <c r="AR68" s="3">
        <v>0</v>
      </c>
      <c r="AS68" s="3">
        <v>0</v>
      </c>
      <c r="AT68" s="3">
        <v>0</v>
      </c>
      <c r="AU68" s="3">
        <v>0</v>
      </c>
      <c r="AV68" s="3"/>
    </row>
    <row r="69" spans="1:48" x14ac:dyDescent="0.35">
      <c r="A69" s="3"/>
      <c r="B69" s="3" t="s">
        <v>1026</v>
      </c>
      <c r="C69" s="3" t="s">
        <v>40</v>
      </c>
      <c r="D69" s="3" t="s">
        <v>1027</v>
      </c>
      <c r="E69" s="3" t="s">
        <v>841</v>
      </c>
      <c r="F69" s="5">
        <v>44138</v>
      </c>
      <c r="G69" s="3" t="s">
        <v>1028</v>
      </c>
      <c r="H69" s="3">
        <v>0</v>
      </c>
      <c r="I69" s="3">
        <v>0</v>
      </c>
      <c r="J69" s="3">
        <v>67</v>
      </c>
      <c r="K69" s="3">
        <v>0</v>
      </c>
      <c r="L69" s="3">
        <v>0</v>
      </c>
      <c r="M69" s="3">
        <v>0</v>
      </c>
      <c r="N69" s="3">
        <v>0</v>
      </c>
      <c r="O69" s="3">
        <v>0</v>
      </c>
      <c r="P69" s="3">
        <v>0</v>
      </c>
      <c r="Q69" s="3">
        <v>0</v>
      </c>
      <c r="R69" s="3">
        <v>0</v>
      </c>
      <c r="S69" s="3">
        <v>0</v>
      </c>
      <c r="T69" s="3">
        <v>0</v>
      </c>
      <c r="U69" s="3">
        <v>0</v>
      </c>
      <c r="V69" s="3">
        <v>0</v>
      </c>
      <c r="W69" s="3">
        <v>0</v>
      </c>
      <c r="X69" s="3">
        <v>0</v>
      </c>
      <c r="Y69" s="3">
        <v>0</v>
      </c>
      <c r="Z69" s="3">
        <v>0</v>
      </c>
      <c r="AA69" s="3">
        <v>0</v>
      </c>
      <c r="AB69" s="3">
        <v>0</v>
      </c>
      <c r="AC69" s="3">
        <v>0</v>
      </c>
      <c r="AD69" s="3">
        <v>0</v>
      </c>
      <c r="AE69" s="3">
        <v>0</v>
      </c>
      <c r="AF69" s="3">
        <v>0</v>
      </c>
      <c r="AG69" s="3">
        <v>0</v>
      </c>
      <c r="AH69" s="3">
        <v>0</v>
      </c>
      <c r="AI69" s="3">
        <v>0</v>
      </c>
      <c r="AJ69" s="3">
        <v>0</v>
      </c>
      <c r="AK69" s="3">
        <v>0</v>
      </c>
      <c r="AL69" s="3">
        <v>0</v>
      </c>
      <c r="AM69" s="3">
        <v>0</v>
      </c>
      <c r="AN69" s="3">
        <v>0</v>
      </c>
      <c r="AO69" s="3">
        <v>0</v>
      </c>
      <c r="AP69" s="3">
        <v>0</v>
      </c>
      <c r="AQ69" s="3">
        <v>0</v>
      </c>
      <c r="AR69" s="3">
        <v>0</v>
      </c>
      <c r="AS69" s="3">
        <v>67</v>
      </c>
      <c r="AT69" s="3">
        <v>0</v>
      </c>
      <c r="AU69" s="3">
        <v>0</v>
      </c>
      <c r="AV69" s="3"/>
    </row>
    <row r="70" spans="1:48" x14ac:dyDescent="0.35">
      <c r="A70" s="3"/>
      <c r="B70" s="3" t="s">
        <v>1029</v>
      </c>
      <c r="C70" s="3" t="s">
        <v>37</v>
      </c>
      <c r="D70" s="3" t="s">
        <v>1030</v>
      </c>
      <c r="E70" s="3" t="s">
        <v>841</v>
      </c>
      <c r="F70" s="5">
        <v>44146</v>
      </c>
      <c r="G70" s="3" t="s">
        <v>1031</v>
      </c>
      <c r="H70" s="3">
        <v>0</v>
      </c>
      <c r="I70" s="3">
        <v>0</v>
      </c>
      <c r="J70" s="3">
        <v>0</v>
      </c>
      <c r="K70" s="3">
        <v>0</v>
      </c>
      <c r="L70" s="3">
        <v>0</v>
      </c>
      <c r="M70" s="3">
        <v>0</v>
      </c>
      <c r="N70" s="3">
        <v>0</v>
      </c>
      <c r="O70" s="3">
        <v>0</v>
      </c>
      <c r="P70" s="3">
        <v>0</v>
      </c>
      <c r="Q70" s="3">
        <v>0</v>
      </c>
      <c r="R70" s="3">
        <v>0</v>
      </c>
      <c r="S70" s="3">
        <v>0</v>
      </c>
      <c r="T70" s="3">
        <v>0</v>
      </c>
      <c r="U70" s="3">
        <v>0</v>
      </c>
      <c r="V70" s="3">
        <v>0</v>
      </c>
      <c r="W70" s="3">
        <v>0</v>
      </c>
      <c r="X70" s="3">
        <v>0</v>
      </c>
      <c r="Y70" s="3">
        <v>0</v>
      </c>
      <c r="Z70" s="3">
        <v>0</v>
      </c>
      <c r="AA70" s="3">
        <v>0</v>
      </c>
      <c r="AB70" s="3">
        <v>0</v>
      </c>
      <c r="AC70" s="3">
        <v>185</v>
      </c>
      <c r="AD70" s="3">
        <v>0</v>
      </c>
      <c r="AE70" s="3">
        <v>0</v>
      </c>
      <c r="AF70" s="3">
        <v>0</v>
      </c>
      <c r="AG70" s="3">
        <v>0</v>
      </c>
      <c r="AH70" s="3">
        <v>0</v>
      </c>
      <c r="AI70" s="3">
        <v>0</v>
      </c>
      <c r="AJ70" s="3">
        <v>0</v>
      </c>
      <c r="AK70" s="3">
        <v>0</v>
      </c>
      <c r="AL70" s="3">
        <v>0</v>
      </c>
      <c r="AM70" s="3">
        <v>0</v>
      </c>
      <c r="AN70" s="3">
        <v>0</v>
      </c>
      <c r="AO70" s="3">
        <v>0</v>
      </c>
      <c r="AP70" s="3">
        <v>0</v>
      </c>
      <c r="AQ70" s="3">
        <v>0</v>
      </c>
      <c r="AR70" s="3">
        <v>185</v>
      </c>
      <c r="AS70" s="3">
        <v>0</v>
      </c>
      <c r="AT70" s="3">
        <v>0</v>
      </c>
      <c r="AU70" s="3">
        <v>0</v>
      </c>
      <c r="AV70" s="3"/>
    </row>
    <row r="71" spans="1:48" x14ac:dyDescent="0.35">
      <c r="A71" s="3"/>
      <c r="B71" s="3" t="s">
        <v>1032</v>
      </c>
      <c r="C71" s="3" t="s">
        <v>636</v>
      </c>
      <c r="D71" s="3" t="s">
        <v>1033</v>
      </c>
      <c r="E71" s="3" t="s">
        <v>841</v>
      </c>
      <c r="F71" s="5">
        <v>44154</v>
      </c>
      <c r="G71" s="3" t="s">
        <v>1034</v>
      </c>
      <c r="H71" s="3">
        <v>0</v>
      </c>
      <c r="I71" s="3">
        <v>0</v>
      </c>
      <c r="J71" s="3">
        <v>0</v>
      </c>
      <c r="K71" s="3">
        <v>0</v>
      </c>
      <c r="L71" s="3">
        <v>0</v>
      </c>
      <c r="M71" s="3">
        <v>0</v>
      </c>
      <c r="N71" s="3">
        <v>0</v>
      </c>
      <c r="O71" s="3">
        <v>0</v>
      </c>
      <c r="P71" s="3">
        <v>0</v>
      </c>
      <c r="Q71" s="3">
        <v>0</v>
      </c>
      <c r="R71" s="3">
        <v>0</v>
      </c>
      <c r="S71" s="3">
        <v>0</v>
      </c>
      <c r="T71" s="3">
        <v>0</v>
      </c>
      <c r="U71" s="3">
        <v>0</v>
      </c>
      <c r="V71" s="3">
        <v>0</v>
      </c>
      <c r="W71" s="3">
        <v>0</v>
      </c>
      <c r="X71" s="3">
        <v>0</v>
      </c>
      <c r="Y71" s="3">
        <v>0</v>
      </c>
      <c r="Z71" s="3">
        <v>0</v>
      </c>
      <c r="AA71" s="3">
        <v>0</v>
      </c>
      <c r="AB71" s="3">
        <v>0</v>
      </c>
      <c r="AC71" s="3">
        <v>0</v>
      </c>
      <c r="AD71" s="3">
        <v>0</v>
      </c>
      <c r="AE71" s="3">
        <v>0</v>
      </c>
      <c r="AF71" s="3">
        <v>0</v>
      </c>
      <c r="AG71" s="3">
        <v>0</v>
      </c>
      <c r="AH71" s="3">
        <v>0</v>
      </c>
      <c r="AI71" s="3">
        <v>0</v>
      </c>
      <c r="AJ71" s="3">
        <v>0</v>
      </c>
      <c r="AK71" s="3">
        <v>10967</v>
      </c>
      <c r="AL71" s="3">
        <v>0</v>
      </c>
      <c r="AM71" s="3">
        <v>0</v>
      </c>
      <c r="AN71" s="3">
        <v>0</v>
      </c>
      <c r="AO71" s="3">
        <v>0</v>
      </c>
      <c r="AP71" s="3">
        <v>0</v>
      </c>
      <c r="AQ71" s="3">
        <v>0</v>
      </c>
      <c r="AR71" s="3">
        <v>0</v>
      </c>
      <c r="AS71" s="3">
        <v>0</v>
      </c>
      <c r="AT71" s="3">
        <v>0</v>
      </c>
      <c r="AU71" s="3">
        <v>0</v>
      </c>
      <c r="AV71" s="3"/>
    </row>
    <row r="72" spans="1:48" x14ac:dyDescent="0.35">
      <c r="A72" s="3"/>
      <c r="B72" s="3" t="s">
        <v>1035</v>
      </c>
      <c r="C72" s="3" t="s">
        <v>74</v>
      </c>
      <c r="D72" s="3" t="s">
        <v>1036</v>
      </c>
      <c r="E72" s="3" t="s">
        <v>841</v>
      </c>
      <c r="F72" s="5">
        <v>44144</v>
      </c>
      <c r="G72" s="3" t="s">
        <v>1037</v>
      </c>
      <c r="H72" s="3">
        <v>0</v>
      </c>
      <c r="I72" s="3">
        <v>0</v>
      </c>
      <c r="J72" s="3">
        <v>0</v>
      </c>
      <c r="K72" s="3">
        <v>0</v>
      </c>
      <c r="L72" s="3">
        <v>0</v>
      </c>
      <c r="M72" s="3">
        <v>0</v>
      </c>
      <c r="N72" s="3">
        <v>0</v>
      </c>
      <c r="O72" s="3">
        <v>0</v>
      </c>
      <c r="P72" s="3">
        <v>0</v>
      </c>
      <c r="Q72" s="3">
        <v>0</v>
      </c>
      <c r="R72" s="3">
        <v>0</v>
      </c>
      <c r="S72" s="3">
        <v>0</v>
      </c>
      <c r="T72" s="3">
        <v>0</v>
      </c>
      <c r="U72" s="3">
        <v>0</v>
      </c>
      <c r="V72" s="3">
        <v>0</v>
      </c>
      <c r="W72" s="3">
        <v>0</v>
      </c>
      <c r="X72" s="3">
        <v>0</v>
      </c>
      <c r="Y72" s="3">
        <v>0</v>
      </c>
      <c r="Z72" s="3">
        <v>1000</v>
      </c>
      <c r="AA72" s="3">
        <v>0</v>
      </c>
      <c r="AB72" s="3">
        <v>0</v>
      </c>
      <c r="AC72" s="3">
        <v>0</v>
      </c>
      <c r="AD72" s="3">
        <v>0</v>
      </c>
      <c r="AE72" s="3">
        <v>0</v>
      </c>
      <c r="AF72" s="3">
        <v>0</v>
      </c>
      <c r="AG72" s="3">
        <v>0</v>
      </c>
      <c r="AH72" s="3">
        <v>0</v>
      </c>
      <c r="AI72" s="3">
        <v>0</v>
      </c>
      <c r="AJ72" s="3">
        <v>0</v>
      </c>
      <c r="AK72" s="3">
        <v>0</v>
      </c>
      <c r="AL72" s="3">
        <v>0</v>
      </c>
      <c r="AM72" s="3">
        <v>0</v>
      </c>
      <c r="AN72" s="3">
        <v>0</v>
      </c>
      <c r="AO72" s="3">
        <v>0</v>
      </c>
      <c r="AP72" s="3">
        <v>0</v>
      </c>
      <c r="AQ72" s="3">
        <v>0</v>
      </c>
      <c r="AR72" s="3">
        <v>0</v>
      </c>
      <c r="AS72" s="3">
        <v>1000</v>
      </c>
      <c r="AT72" s="3">
        <v>0</v>
      </c>
      <c r="AU72" s="3">
        <v>0</v>
      </c>
      <c r="AV72" s="3" t="s">
        <v>960</v>
      </c>
    </row>
    <row r="73" spans="1:48" x14ac:dyDescent="0.35">
      <c r="A73" s="3"/>
      <c r="B73" s="3" t="s">
        <v>1038</v>
      </c>
      <c r="C73" s="3" t="s">
        <v>37</v>
      </c>
      <c r="D73" s="3" t="s">
        <v>743</v>
      </c>
      <c r="E73" s="3" t="s">
        <v>841</v>
      </c>
      <c r="F73" s="5">
        <v>44152</v>
      </c>
      <c r="G73" s="3" t="s">
        <v>1039</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c r="AI73" s="3">
        <v>0</v>
      </c>
      <c r="AJ73" s="3">
        <v>0</v>
      </c>
      <c r="AK73" s="3">
        <v>0</v>
      </c>
      <c r="AL73" s="3">
        <v>0</v>
      </c>
      <c r="AM73" s="3">
        <v>0</v>
      </c>
      <c r="AN73" s="3">
        <v>0</v>
      </c>
      <c r="AO73" s="3">
        <v>0</v>
      </c>
      <c r="AP73" s="3">
        <v>0</v>
      </c>
      <c r="AQ73" s="3">
        <v>0</v>
      </c>
      <c r="AR73" s="3">
        <v>0</v>
      </c>
      <c r="AS73" s="3">
        <v>0</v>
      </c>
      <c r="AT73" s="3">
        <v>0</v>
      </c>
      <c r="AU73" s="3">
        <v>205</v>
      </c>
      <c r="AV73" s="3"/>
    </row>
    <row r="74" spans="1:48" x14ac:dyDescent="0.35">
      <c r="A74" s="3"/>
      <c r="B74" s="3" t="s">
        <v>1040</v>
      </c>
      <c r="C74" s="3" t="s">
        <v>37</v>
      </c>
      <c r="D74" s="3" t="s">
        <v>743</v>
      </c>
      <c r="E74" s="3" t="s">
        <v>841</v>
      </c>
      <c r="F74" s="5">
        <v>44152</v>
      </c>
      <c r="G74" s="3" t="s">
        <v>1041</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c r="AI74" s="3">
        <v>0</v>
      </c>
      <c r="AJ74" s="3">
        <v>0</v>
      </c>
      <c r="AK74" s="3">
        <v>0</v>
      </c>
      <c r="AL74" s="3">
        <v>0</v>
      </c>
      <c r="AM74" s="3">
        <v>0</v>
      </c>
      <c r="AN74" s="3">
        <v>0</v>
      </c>
      <c r="AO74" s="3">
        <v>0</v>
      </c>
      <c r="AP74" s="3">
        <v>0</v>
      </c>
      <c r="AQ74" s="3">
        <v>0</v>
      </c>
      <c r="AR74" s="3">
        <v>0</v>
      </c>
      <c r="AS74" s="3">
        <v>0</v>
      </c>
      <c r="AT74" s="3">
        <v>0</v>
      </c>
      <c r="AU74" s="3">
        <v>600</v>
      </c>
      <c r="AV74" s="3"/>
    </row>
    <row r="75" spans="1:48" x14ac:dyDescent="0.35">
      <c r="A75" s="3"/>
      <c r="B75" s="3" t="s">
        <v>1042</v>
      </c>
      <c r="C75" s="3" t="s">
        <v>37</v>
      </c>
      <c r="D75" s="3" t="s">
        <v>1043</v>
      </c>
      <c r="E75" s="3" t="s">
        <v>841</v>
      </c>
      <c r="F75" s="5">
        <v>44158</v>
      </c>
      <c r="G75" s="3" t="s">
        <v>1044</v>
      </c>
      <c r="H75" s="3">
        <v>0</v>
      </c>
      <c r="I75" s="3">
        <v>0</v>
      </c>
      <c r="J75" s="3">
        <v>0</v>
      </c>
      <c r="K75" s="3">
        <v>0</v>
      </c>
      <c r="L75" s="3">
        <v>0</v>
      </c>
      <c r="M75" s="3">
        <v>0</v>
      </c>
      <c r="N75" s="3">
        <v>0</v>
      </c>
      <c r="O75" s="3">
        <v>0</v>
      </c>
      <c r="P75" s="3">
        <v>0</v>
      </c>
      <c r="Q75" s="3">
        <v>0</v>
      </c>
      <c r="R75" s="3">
        <v>0</v>
      </c>
      <c r="S75" s="3">
        <v>0</v>
      </c>
      <c r="T75" s="3">
        <v>0</v>
      </c>
      <c r="U75" s="3">
        <v>0</v>
      </c>
      <c r="V75" s="3">
        <v>0</v>
      </c>
      <c r="W75" s="3">
        <v>0</v>
      </c>
      <c r="X75" s="3">
        <v>120</v>
      </c>
      <c r="Y75" s="3">
        <v>237</v>
      </c>
      <c r="Z75" s="3">
        <v>0</v>
      </c>
      <c r="AA75" s="3">
        <v>0</v>
      </c>
      <c r="AB75" s="3">
        <v>0</v>
      </c>
      <c r="AC75" s="3">
        <v>0</v>
      </c>
      <c r="AD75" s="3">
        <v>0</v>
      </c>
      <c r="AE75" s="3">
        <v>0</v>
      </c>
      <c r="AF75" s="3">
        <v>0</v>
      </c>
      <c r="AG75" s="3">
        <v>0</v>
      </c>
      <c r="AH75" s="3">
        <v>0</v>
      </c>
      <c r="AI75" s="3">
        <v>0</v>
      </c>
      <c r="AJ75" s="3">
        <v>0</v>
      </c>
      <c r="AK75" s="3">
        <v>0</v>
      </c>
      <c r="AL75" s="3">
        <v>0</v>
      </c>
      <c r="AM75" s="3">
        <v>0</v>
      </c>
      <c r="AN75" s="3">
        <v>0</v>
      </c>
      <c r="AO75" s="3">
        <v>0</v>
      </c>
      <c r="AP75" s="3">
        <v>0</v>
      </c>
      <c r="AQ75" s="3">
        <v>0</v>
      </c>
      <c r="AR75" s="3">
        <v>0</v>
      </c>
      <c r="AS75" s="3">
        <v>0</v>
      </c>
      <c r="AT75" s="3">
        <v>0</v>
      </c>
      <c r="AU75" s="3">
        <v>0</v>
      </c>
      <c r="AV75" s="3"/>
    </row>
    <row r="76" spans="1:48" x14ac:dyDescent="0.35">
      <c r="A76" s="3"/>
      <c r="B76" s="3" t="s">
        <v>1045</v>
      </c>
      <c r="C76" s="3" t="s">
        <v>738</v>
      </c>
      <c r="D76" s="28" t="s">
        <v>1046</v>
      </c>
      <c r="E76" s="3" t="s">
        <v>841</v>
      </c>
      <c r="F76" s="5">
        <v>44172</v>
      </c>
      <c r="G76" s="3" t="s">
        <v>1047</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632.5</v>
      </c>
      <c r="AB76" s="3">
        <v>0</v>
      </c>
      <c r="AC76" s="3">
        <v>632.5</v>
      </c>
      <c r="AD76" s="3">
        <v>0</v>
      </c>
      <c r="AE76" s="3">
        <v>0</v>
      </c>
      <c r="AF76" s="3">
        <v>0</v>
      </c>
      <c r="AG76" s="3">
        <v>0</v>
      </c>
      <c r="AH76" s="3">
        <v>0</v>
      </c>
      <c r="AI76" s="3">
        <v>0</v>
      </c>
      <c r="AJ76" s="3">
        <v>0</v>
      </c>
      <c r="AK76" s="3">
        <v>0</v>
      </c>
      <c r="AL76" s="3">
        <v>0</v>
      </c>
      <c r="AM76" s="3">
        <v>0</v>
      </c>
      <c r="AN76" s="3">
        <v>0</v>
      </c>
      <c r="AO76" s="3">
        <v>0</v>
      </c>
      <c r="AP76" s="3">
        <v>0</v>
      </c>
      <c r="AQ76" s="3">
        <v>0</v>
      </c>
      <c r="AR76" s="3">
        <v>0</v>
      </c>
      <c r="AS76" s="3">
        <v>0</v>
      </c>
      <c r="AT76" s="3">
        <v>0</v>
      </c>
      <c r="AU76" s="3">
        <v>0</v>
      </c>
      <c r="AV76" s="3"/>
    </row>
    <row r="77" spans="1:48" x14ac:dyDescent="0.35">
      <c r="A77" s="3"/>
      <c r="B77" s="3" t="s">
        <v>1048</v>
      </c>
      <c r="C77" s="3" t="s">
        <v>82</v>
      </c>
      <c r="D77" s="3" t="s">
        <v>1049</v>
      </c>
      <c r="E77" s="3" t="s">
        <v>841</v>
      </c>
      <c r="F77" s="5">
        <v>44176</v>
      </c>
      <c r="G77" s="3" t="s">
        <v>425</v>
      </c>
      <c r="H77" s="3">
        <v>0</v>
      </c>
      <c r="I77" s="3">
        <v>0</v>
      </c>
      <c r="J77" s="3">
        <v>0</v>
      </c>
      <c r="K77" s="3">
        <v>0</v>
      </c>
      <c r="L77" s="3">
        <v>0</v>
      </c>
      <c r="M77" s="3">
        <v>0</v>
      </c>
      <c r="N77" s="3">
        <v>0</v>
      </c>
      <c r="O77" s="3">
        <v>0</v>
      </c>
      <c r="P77" s="3">
        <v>0</v>
      </c>
      <c r="Q77" s="3">
        <v>0</v>
      </c>
      <c r="R77" s="3">
        <v>104</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c r="AJ77" s="3">
        <v>0</v>
      </c>
      <c r="AK77" s="3">
        <v>0</v>
      </c>
      <c r="AL77" s="3">
        <v>0</v>
      </c>
      <c r="AM77" s="3">
        <v>0</v>
      </c>
      <c r="AN77" s="3">
        <v>0</v>
      </c>
      <c r="AO77" s="3">
        <v>0</v>
      </c>
      <c r="AP77" s="3">
        <v>0</v>
      </c>
      <c r="AQ77" s="3">
        <v>0</v>
      </c>
      <c r="AR77" s="3">
        <v>0</v>
      </c>
      <c r="AS77" s="3">
        <v>0</v>
      </c>
      <c r="AT77" s="3">
        <v>0</v>
      </c>
      <c r="AU77" s="3">
        <v>0</v>
      </c>
      <c r="AV77" s="3"/>
    </row>
    <row r="78" spans="1:48" x14ac:dyDescent="0.35">
      <c r="A78" s="3"/>
      <c r="B78" s="3" t="s">
        <v>1050</v>
      </c>
      <c r="C78" s="3" t="s">
        <v>37</v>
      </c>
      <c r="D78" s="3" t="s">
        <v>1051</v>
      </c>
      <c r="E78" s="3" t="s">
        <v>841</v>
      </c>
      <c r="F78" s="5">
        <v>44183</v>
      </c>
      <c r="G78" s="3" t="s">
        <v>1052</v>
      </c>
      <c r="H78" s="3">
        <v>0</v>
      </c>
      <c r="I78" s="3">
        <v>0</v>
      </c>
      <c r="J78" s="3">
        <v>0</v>
      </c>
      <c r="K78" s="3">
        <v>0</v>
      </c>
      <c r="L78" s="3">
        <v>0</v>
      </c>
      <c r="M78" s="3">
        <v>0</v>
      </c>
      <c r="N78" s="3">
        <v>0</v>
      </c>
      <c r="O78" s="3">
        <v>0</v>
      </c>
      <c r="P78" s="3">
        <v>0</v>
      </c>
      <c r="Q78" s="3">
        <v>0</v>
      </c>
      <c r="R78" s="3">
        <v>0</v>
      </c>
      <c r="S78" s="3">
        <v>1728</v>
      </c>
      <c r="T78" s="3">
        <v>0</v>
      </c>
      <c r="U78" s="3">
        <v>0</v>
      </c>
      <c r="V78" s="3">
        <v>0</v>
      </c>
      <c r="W78" s="3">
        <v>0</v>
      </c>
      <c r="X78" s="3">
        <v>0</v>
      </c>
      <c r="Y78" s="3">
        <v>0</v>
      </c>
      <c r="Z78" s="3">
        <v>0</v>
      </c>
      <c r="AA78" s="3">
        <v>15552</v>
      </c>
      <c r="AB78" s="3">
        <v>0</v>
      </c>
      <c r="AC78" s="3">
        <v>0</v>
      </c>
      <c r="AD78" s="3">
        <v>0</v>
      </c>
      <c r="AE78" s="3">
        <v>0</v>
      </c>
      <c r="AF78" s="3">
        <v>0</v>
      </c>
      <c r="AG78" s="3">
        <v>0</v>
      </c>
      <c r="AH78" s="3">
        <v>0</v>
      </c>
      <c r="AI78" s="3">
        <v>0</v>
      </c>
      <c r="AJ78" s="3">
        <v>0</v>
      </c>
      <c r="AK78" s="3">
        <v>0</v>
      </c>
      <c r="AL78" s="3">
        <v>0</v>
      </c>
      <c r="AM78" s="3">
        <v>0</v>
      </c>
      <c r="AN78" s="3">
        <v>0</v>
      </c>
      <c r="AO78" s="3">
        <v>0</v>
      </c>
      <c r="AP78" s="3">
        <v>0</v>
      </c>
      <c r="AQ78" s="3">
        <v>0</v>
      </c>
      <c r="AR78" s="3">
        <v>0</v>
      </c>
      <c r="AS78" s="3">
        <v>0</v>
      </c>
      <c r="AT78" s="3">
        <v>0</v>
      </c>
      <c r="AU78" s="3">
        <v>0</v>
      </c>
      <c r="AV78" s="3"/>
    </row>
    <row r="79" spans="1:48" x14ac:dyDescent="0.35">
      <c r="A79" s="3"/>
      <c r="B79" s="3" t="s">
        <v>1053</v>
      </c>
      <c r="C79" s="3" t="s">
        <v>40</v>
      </c>
      <c r="D79" s="3" t="s">
        <v>1054</v>
      </c>
      <c r="E79" s="3" t="s">
        <v>841</v>
      </c>
      <c r="F79" s="5">
        <v>44183</v>
      </c>
      <c r="G79" s="3" t="s">
        <v>1055</v>
      </c>
      <c r="H79" s="3">
        <v>0</v>
      </c>
      <c r="I79" s="3">
        <v>460</v>
      </c>
      <c r="J79" s="3">
        <v>0</v>
      </c>
      <c r="K79" s="3">
        <v>0</v>
      </c>
      <c r="L79" s="3">
        <v>0</v>
      </c>
      <c r="M79" s="3">
        <v>0</v>
      </c>
      <c r="N79" s="3">
        <v>0</v>
      </c>
      <c r="O79" s="3">
        <v>0</v>
      </c>
      <c r="P79" s="3">
        <v>0</v>
      </c>
      <c r="Q79" s="3">
        <v>0</v>
      </c>
      <c r="R79" s="3">
        <v>7122</v>
      </c>
      <c r="S79" s="3">
        <v>0</v>
      </c>
      <c r="T79" s="3">
        <v>0</v>
      </c>
      <c r="U79" s="3">
        <v>0</v>
      </c>
      <c r="V79" s="3">
        <v>0</v>
      </c>
      <c r="W79" s="3">
        <v>0</v>
      </c>
      <c r="X79" s="3">
        <v>0</v>
      </c>
      <c r="Y79" s="3">
        <v>0</v>
      </c>
      <c r="Z79" s="3">
        <v>0</v>
      </c>
      <c r="AA79" s="3">
        <v>0</v>
      </c>
      <c r="AB79" s="3">
        <v>0</v>
      </c>
      <c r="AC79" s="3">
        <v>0</v>
      </c>
      <c r="AD79" s="3">
        <v>0</v>
      </c>
      <c r="AE79" s="3">
        <v>0</v>
      </c>
      <c r="AF79" s="3">
        <v>0</v>
      </c>
      <c r="AG79" s="3">
        <v>0</v>
      </c>
      <c r="AH79" s="3">
        <v>0</v>
      </c>
      <c r="AI79" s="3">
        <v>0</v>
      </c>
      <c r="AJ79" s="3">
        <v>0</v>
      </c>
      <c r="AK79" s="3">
        <v>0</v>
      </c>
      <c r="AL79" s="3">
        <v>0</v>
      </c>
      <c r="AM79" s="3">
        <v>0</v>
      </c>
      <c r="AN79" s="3">
        <v>0</v>
      </c>
      <c r="AO79" s="3">
        <v>0</v>
      </c>
      <c r="AP79" s="3">
        <v>0</v>
      </c>
      <c r="AQ79" s="3">
        <v>0</v>
      </c>
      <c r="AR79" s="3">
        <v>0</v>
      </c>
      <c r="AS79" s="3">
        <v>0</v>
      </c>
      <c r="AT79" s="3">
        <v>0</v>
      </c>
      <c r="AU79" s="3">
        <v>0</v>
      </c>
      <c r="AV79" s="3"/>
    </row>
    <row r="80" spans="1:48" x14ac:dyDescent="0.35">
      <c r="A80" s="3"/>
      <c r="B80" s="3" t="s">
        <v>1056</v>
      </c>
      <c r="C80" s="3" t="s">
        <v>143</v>
      </c>
      <c r="D80" s="3" t="s">
        <v>144</v>
      </c>
      <c r="E80" s="3" t="s">
        <v>841</v>
      </c>
      <c r="F80" s="5">
        <v>44187</v>
      </c>
      <c r="G80" s="3" t="s">
        <v>1057</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c r="AD80" s="3">
        <v>0</v>
      </c>
      <c r="AE80" s="3">
        <v>0</v>
      </c>
      <c r="AF80" s="3">
        <v>0</v>
      </c>
      <c r="AG80" s="3">
        <v>0</v>
      </c>
      <c r="AH80" s="3">
        <v>0</v>
      </c>
      <c r="AI80" s="3">
        <v>0</v>
      </c>
      <c r="AJ80" s="3">
        <v>0</v>
      </c>
      <c r="AK80" s="3">
        <v>0</v>
      </c>
      <c r="AL80" s="3">
        <v>0</v>
      </c>
      <c r="AM80" s="3">
        <v>0</v>
      </c>
      <c r="AN80" s="3">
        <v>0</v>
      </c>
      <c r="AO80" s="3">
        <v>0</v>
      </c>
      <c r="AP80" s="3">
        <v>0</v>
      </c>
      <c r="AQ80" s="3">
        <v>0</v>
      </c>
      <c r="AR80" s="3">
        <v>0</v>
      </c>
      <c r="AS80" s="3">
        <v>494</v>
      </c>
      <c r="AT80" s="3">
        <v>0</v>
      </c>
      <c r="AU80" s="3">
        <v>0</v>
      </c>
      <c r="AV80" s="3" t="s">
        <v>1003</v>
      </c>
    </row>
    <row r="81" spans="1:48" x14ac:dyDescent="0.35">
      <c r="B81" s="3" t="s">
        <v>1058</v>
      </c>
      <c r="C81" s="3" t="s">
        <v>184</v>
      </c>
      <c r="D81" s="3" t="s">
        <v>1059</v>
      </c>
      <c r="E81" s="3" t="s">
        <v>841</v>
      </c>
      <c r="F81" s="5">
        <v>44187</v>
      </c>
      <c r="G81" s="3" t="s">
        <v>1060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c r="AI81" s="3">
        <v>0</v>
      </c>
      <c r="AJ81" s="3">
        <v>0</v>
      </c>
      <c r="AK81" s="3">
        <v>0</v>
      </c>
      <c r="AL81" s="3">
        <v>0</v>
      </c>
      <c r="AM81" s="3">
        <v>86</v>
      </c>
      <c r="AN81" s="3">
        <v>0</v>
      </c>
      <c r="AO81" s="3">
        <v>0</v>
      </c>
      <c r="AP81" s="3">
        <v>0</v>
      </c>
      <c r="AQ81" s="3">
        <v>0</v>
      </c>
      <c r="AR81" s="3">
        <v>0</v>
      </c>
      <c r="AS81" s="3">
        <v>0</v>
      </c>
      <c r="AT81" s="3">
        <v>0</v>
      </c>
      <c r="AU81" s="3">
        <v>0</v>
      </c>
      <c r="AV81" s="3"/>
    </row>
    <row r="82" spans="1:48" x14ac:dyDescent="0.35">
      <c r="A82" s="3"/>
      <c r="B82" s="3" t="s">
        <v>1061</v>
      </c>
      <c r="C82" s="3" t="s">
        <v>37</v>
      </c>
      <c r="D82" s="3" t="s">
        <v>1062</v>
      </c>
      <c r="E82" s="3" t="s">
        <v>841</v>
      </c>
      <c r="F82" s="5">
        <v>44165</v>
      </c>
      <c r="G82" s="3" t="s">
        <v>1063</v>
      </c>
      <c r="H82" s="3">
        <v>0</v>
      </c>
      <c r="I82" s="3">
        <v>0</v>
      </c>
      <c r="J82" s="3">
        <v>0</v>
      </c>
      <c r="K82" s="3">
        <v>0</v>
      </c>
      <c r="L82" s="3">
        <v>0</v>
      </c>
      <c r="M82" s="3">
        <v>0</v>
      </c>
      <c r="N82" s="3">
        <v>0</v>
      </c>
      <c r="O82" s="3">
        <v>0</v>
      </c>
      <c r="P82" s="3">
        <v>0</v>
      </c>
      <c r="Q82" s="3">
        <v>0</v>
      </c>
      <c r="R82" s="3">
        <v>0</v>
      </c>
      <c r="S82" s="3">
        <v>0</v>
      </c>
      <c r="T82" s="3">
        <v>0</v>
      </c>
      <c r="U82" s="3">
        <v>0</v>
      </c>
      <c r="V82" s="3">
        <v>0</v>
      </c>
      <c r="W82" s="3">
        <v>0</v>
      </c>
      <c r="X82" s="3">
        <v>0</v>
      </c>
      <c r="Y82" s="3">
        <v>0</v>
      </c>
      <c r="Z82" s="3">
        <v>0</v>
      </c>
      <c r="AA82" s="3">
        <v>0</v>
      </c>
      <c r="AB82" s="3">
        <v>440</v>
      </c>
      <c r="AC82" s="3">
        <v>0</v>
      </c>
      <c r="AD82" s="3">
        <v>0</v>
      </c>
      <c r="AE82" s="3">
        <v>0</v>
      </c>
      <c r="AF82" s="3">
        <v>0</v>
      </c>
      <c r="AG82" s="3">
        <v>0</v>
      </c>
      <c r="AH82" s="3">
        <v>0</v>
      </c>
      <c r="AI82" s="3">
        <v>0</v>
      </c>
      <c r="AJ82" s="3">
        <v>0</v>
      </c>
      <c r="AK82" s="3">
        <v>0</v>
      </c>
      <c r="AL82" s="3">
        <v>0</v>
      </c>
      <c r="AM82" s="3">
        <v>0</v>
      </c>
      <c r="AN82" s="3">
        <v>0</v>
      </c>
      <c r="AO82" s="3">
        <v>440</v>
      </c>
      <c r="AP82" s="3">
        <v>0</v>
      </c>
      <c r="AQ82" s="3">
        <v>0</v>
      </c>
      <c r="AR82" s="3">
        <v>0</v>
      </c>
      <c r="AS82" s="3">
        <v>0</v>
      </c>
      <c r="AT82" s="3">
        <v>0</v>
      </c>
      <c r="AU82" s="3">
        <v>0</v>
      </c>
      <c r="AV82" s="3"/>
    </row>
    <row r="83" spans="1:48" s="27" customFormat="1" x14ac:dyDescent="0.35">
      <c r="A83" s="4"/>
      <c r="B83" s="4"/>
      <c r="C83" s="4"/>
      <c r="D83" s="4" t="s">
        <v>63</v>
      </c>
      <c r="E83" s="4">
        <f>I83+K83+M83+O83+Q83+S83+U83+W83+Y83+AA83+AE83+AG83+AI83+AK83+AM83+AS83+AU83-H83-J83-L83-N83-P83-R83-T83-V83-X83-Z83-AD83-AF83-AH83-AJ83-AL83-AR83-AT83+E60</f>
        <v>39397.5</v>
      </c>
      <c r="F83" s="4"/>
      <c r="G83" s="4"/>
      <c r="H83" s="6">
        <f t="shared" ref="H83:AU83" si="2">SUM(H62:H82)</f>
        <v>788</v>
      </c>
      <c r="I83" s="6">
        <f t="shared" si="2"/>
        <v>460</v>
      </c>
      <c r="J83" s="6">
        <f t="shared" si="2"/>
        <v>67</v>
      </c>
      <c r="K83" s="6">
        <f t="shared" si="2"/>
        <v>0</v>
      </c>
      <c r="L83" s="6">
        <f t="shared" si="2"/>
        <v>0</v>
      </c>
      <c r="M83" s="6">
        <f t="shared" si="2"/>
        <v>0</v>
      </c>
      <c r="N83" s="6">
        <f t="shared" si="2"/>
        <v>0</v>
      </c>
      <c r="O83" s="6">
        <f t="shared" si="2"/>
        <v>0</v>
      </c>
      <c r="P83" s="6">
        <f t="shared" si="2"/>
        <v>0</v>
      </c>
      <c r="Q83" s="6">
        <f t="shared" si="2"/>
        <v>0</v>
      </c>
      <c r="R83" s="9">
        <f t="shared" si="2"/>
        <v>7226</v>
      </c>
      <c r="S83" s="9">
        <f t="shared" si="2"/>
        <v>1787.5</v>
      </c>
      <c r="T83" s="9">
        <f t="shared" si="2"/>
        <v>0</v>
      </c>
      <c r="U83" s="9">
        <f t="shared" si="2"/>
        <v>0</v>
      </c>
      <c r="V83" s="9">
        <f t="shared" si="2"/>
        <v>0</v>
      </c>
      <c r="W83" s="9">
        <f t="shared" si="2"/>
        <v>0</v>
      </c>
      <c r="X83" s="9">
        <f t="shared" si="2"/>
        <v>120</v>
      </c>
      <c r="Y83" s="9">
        <f t="shared" si="2"/>
        <v>237</v>
      </c>
      <c r="Z83" s="9">
        <f t="shared" si="2"/>
        <v>20350</v>
      </c>
      <c r="AA83" s="9">
        <f t="shared" si="2"/>
        <v>40121.5</v>
      </c>
      <c r="AB83" s="12">
        <f t="shared" si="2"/>
        <v>440</v>
      </c>
      <c r="AC83" s="12">
        <f t="shared" si="2"/>
        <v>817.5</v>
      </c>
      <c r="AD83" s="15">
        <f t="shared" si="2"/>
        <v>0</v>
      </c>
      <c r="AE83" s="15">
        <f t="shared" si="2"/>
        <v>0</v>
      </c>
      <c r="AF83" s="15">
        <f t="shared" si="2"/>
        <v>0</v>
      </c>
      <c r="AG83" s="15">
        <f t="shared" si="2"/>
        <v>1893</v>
      </c>
      <c r="AH83" s="15">
        <f t="shared" si="2"/>
        <v>0</v>
      </c>
      <c r="AI83" s="15">
        <f t="shared" si="2"/>
        <v>0</v>
      </c>
      <c r="AJ83" s="18">
        <f t="shared" si="2"/>
        <v>0</v>
      </c>
      <c r="AK83" s="18">
        <f t="shared" si="2"/>
        <v>11140.5</v>
      </c>
      <c r="AL83" s="18">
        <f t="shared" si="2"/>
        <v>0</v>
      </c>
      <c r="AM83" s="18">
        <f t="shared" si="2"/>
        <v>1160</v>
      </c>
      <c r="AN83" s="21">
        <f t="shared" si="2"/>
        <v>0</v>
      </c>
      <c r="AO83" s="21">
        <f t="shared" si="2"/>
        <v>440</v>
      </c>
      <c r="AP83" s="21">
        <f t="shared" si="2"/>
        <v>0</v>
      </c>
      <c r="AQ83" s="21">
        <f t="shared" si="2"/>
        <v>0</v>
      </c>
      <c r="AR83" s="24">
        <f t="shared" si="2"/>
        <v>185</v>
      </c>
      <c r="AS83" s="24">
        <f t="shared" si="2"/>
        <v>1561</v>
      </c>
      <c r="AT83" s="24">
        <f t="shared" si="2"/>
        <v>0</v>
      </c>
      <c r="AU83" s="24">
        <f t="shared" si="2"/>
        <v>805</v>
      </c>
      <c r="AV83" s="4"/>
    </row>
    <row r="84" spans="1:48" x14ac:dyDescent="0.35">
      <c r="A84" s="2">
        <v>4</v>
      </c>
      <c r="B84" s="2"/>
      <c r="C84" s="2"/>
      <c r="D84" s="2"/>
      <c r="E84" s="2"/>
      <c r="F84" s="2"/>
      <c r="G84" s="2"/>
      <c r="H84" s="7"/>
      <c r="I84" s="7"/>
      <c r="J84" s="7"/>
      <c r="K84" s="7"/>
      <c r="L84" s="7"/>
      <c r="M84" s="7"/>
      <c r="N84" s="7"/>
      <c r="O84" s="7"/>
      <c r="P84" s="7"/>
      <c r="Q84" s="7"/>
      <c r="R84" s="10"/>
      <c r="S84" s="10"/>
      <c r="T84" s="10"/>
      <c r="U84" s="10"/>
      <c r="V84" s="10"/>
      <c r="W84" s="10"/>
      <c r="X84" s="10"/>
      <c r="Y84" s="10"/>
      <c r="Z84" s="10"/>
      <c r="AA84" s="10"/>
      <c r="AB84" s="13"/>
      <c r="AC84" s="13"/>
      <c r="AD84" s="16"/>
      <c r="AE84" s="16"/>
      <c r="AF84" s="16"/>
      <c r="AG84" s="16"/>
      <c r="AH84" s="16"/>
      <c r="AI84" s="16"/>
      <c r="AJ84" s="19"/>
      <c r="AK84" s="19"/>
      <c r="AL84" s="19"/>
      <c r="AM84" s="19"/>
      <c r="AN84" s="22"/>
      <c r="AO84" s="22"/>
      <c r="AP84" s="22"/>
      <c r="AQ84" s="22"/>
      <c r="AR84" s="25"/>
      <c r="AS84" s="25"/>
      <c r="AT84" s="25"/>
      <c r="AU84" s="25"/>
      <c r="AV84" s="2"/>
    </row>
    <row r="85" spans="1:48" x14ac:dyDescent="0.35">
      <c r="A85" s="3"/>
      <c r="B85" s="3" t="s">
        <v>1064</v>
      </c>
      <c r="C85" s="3" t="s">
        <v>37</v>
      </c>
      <c r="D85" s="3" t="s">
        <v>1065</v>
      </c>
      <c r="E85" s="3" t="s">
        <v>841</v>
      </c>
      <c r="F85" s="5">
        <v>44210</v>
      </c>
      <c r="G85" s="3" t="s">
        <v>1066</v>
      </c>
      <c r="H85" s="3">
        <v>0</v>
      </c>
      <c r="I85" s="3">
        <v>0</v>
      </c>
      <c r="J85" s="3">
        <v>0</v>
      </c>
      <c r="K85" s="3">
        <v>0</v>
      </c>
      <c r="L85" s="3">
        <v>0</v>
      </c>
      <c r="M85" s="3">
        <v>0</v>
      </c>
      <c r="N85" s="3">
        <v>0</v>
      </c>
      <c r="O85" s="3">
        <v>0</v>
      </c>
      <c r="P85" s="3">
        <v>0</v>
      </c>
      <c r="Q85" s="3">
        <v>0</v>
      </c>
      <c r="R85" s="3">
        <v>0</v>
      </c>
      <c r="S85" s="3">
        <v>0</v>
      </c>
      <c r="T85" s="3">
        <v>0</v>
      </c>
      <c r="U85" s="3">
        <v>0</v>
      </c>
      <c r="V85" s="3">
        <v>0</v>
      </c>
      <c r="W85" s="3">
        <v>0</v>
      </c>
      <c r="X85" s="3">
        <v>0</v>
      </c>
      <c r="Y85" s="3">
        <v>0</v>
      </c>
      <c r="Z85" s="3">
        <v>0</v>
      </c>
      <c r="AA85" s="3">
        <v>0</v>
      </c>
      <c r="AB85" s="3">
        <v>0</v>
      </c>
      <c r="AC85" s="3">
        <v>0</v>
      </c>
      <c r="AD85" s="3">
        <v>0</v>
      </c>
      <c r="AE85" s="3">
        <v>0</v>
      </c>
      <c r="AF85" s="3">
        <v>0</v>
      </c>
      <c r="AG85" s="3">
        <v>0</v>
      </c>
      <c r="AH85" s="3">
        <v>0</v>
      </c>
      <c r="AI85" s="3">
        <v>0</v>
      </c>
      <c r="AJ85" s="3">
        <v>0</v>
      </c>
      <c r="AK85" s="3">
        <v>0</v>
      </c>
      <c r="AL85" s="3">
        <v>0</v>
      </c>
      <c r="AM85" s="3">
        <v>38</v>
      </c>
      <c r="AN85" s="3">
        <v>0</v>
      </c>
      <c r="AO85" s="3">
        <v>0</v>
      </c>
      <c r="AP85" s="3">
        <v>0</v>
      </c>
      <c r="AQ85" s="3">
        <v>0</v>
      </c>
      <c r="AR85" s="3">
        <v>0</v>
      </c>
      <c r="AS85" s="3">
        <v>0</v>
      </c>
      <c r="AT85" s="3">
        <v>0</v>
      </c>
      <c r="AU85" s="3">
        <v>0</v>
      </c>
      <c r="AV85" s="3"/>
    </row>
    <row r="86" spans="1:48" x14ac:dyDescent="0.35">
      <c r="A86" s="3"/>
      <c r="B86" s="3" t="s">
        <v>1067</v>
      </c>
      <c r="C86" s="3" t="s">
        <v>37</v>
      </c>
      <c r="D86" s="3" t="s">
        <v>1068</v>
      </c>
      <c r="E86" s="3" t="s">
        <v>841</v>
      </c>
      <c r="F86" s="5">
        <v>44208</v>
      </c>
      <c r="G86" s="3" t="s">
        <v>1069</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579</v>
      </c>
      <c r="AB86" s="3">
        <v>0</v>
      </c>
      <c r="AC86" s="3">
        <v>0</v>
      </c>
      <c r="AD86" s="3">
        <v>0</v>
      </c>
      <c r="AE86" s="3">
        <v>0</v>
      </c>
      <c r="AF86" s="3">
        <v>0</v>
      </c>
      <c r="AG86" s="3">
        <v>0</v>
      </c>
      <c r="AH86" s="3">
        <v>0</v>
      </c>
      <c r="AI86" s="3">
        <v>0</v>
      </c>
      <c r="AJ86" s="3">
        <v>0</v>
      </c>
      <c r="AK86" s="3">
        <v>0</v>
      </c>
      <c r="AL86" s="3">
        <v>0</v>
      </c>
      <c r="AM86" s="3">
        <v>0</v>
      </c>
      <c r="AN86" s="3">
        <v>0</v>
      </c>
      <c r="AO86" s="3">
        <v>0</v>
      </c>
      <c r="AP86" s="3">
        <v>0</v>
      </c>
      <c r="AQ86" s="3">
        <v>0</v>
      </c>
      <c r="AR86" s="3">
        <v>0</v>
      </c>
      <c r="AS86" s="3">
        <v>0</v>
      </c>
      <c r="AT86" s="3">
        <v>0</v>
      </c>
      <c r="AU86" s="3">
        <v>0</v>
      </c>
      <c r="AV86" s="3"/>
    </row>
    <row r="87" spans="1:48" x14ac:dyDescent="0.35">
      <c r="A87" s="3"/>
      <c r="B87" s="3" t="s">
        <v>1070</v>
      </c>
      <c r="C87" s="3" t="s">
        <v>82</v>
      </c>
      <c r="D87" s="3" t="s">
        <v>1071</v>
      </c>
      <c r="E87" s="3" t="s">
        <v>841</v>
      </c>
      <c r="F87" s="5">
        <v>44203</v>
      </c>
      <c r="G87" s="3" t="s">
        <v>1072</v>
      </c>
      <c r="H87" s="3">
        <v>0</v>
      </c>
      <c r="I87" s="3">
        <v>0</v>
      </c>
      <c r="J87" s="3">
        <v>0</v>
      </c>
      <c r="K87" s="3">
        <v>0</v>
      </c>
      <c r="L87" s="3">
        <v>0</v>
      </c>
      <c r="M87" s="3">
        <v>0</v>
      </c>
      <c r="N87" s="3">
        <v>0</v>
      </c>
      <c r="O87" s="3">
        <v>0</v>
      </c>
      <c r="P87" s="3">
        <v>0</v>
      </c>
      <c r="Q87" s="3">
        <v>0</v>
      </c>
      <c r="R87" s="3">
        <v>91</v>
      </c>
      <c r="S87" s="3">
        <v>0</v>
      </c>
      <c r="T87" s="3">
        <v>0</v>
      </c>
      <c r="U87" s="3">
        <v>0</v>
      </c>
      <c r="V87" s="3">
        <v>0</v>
      </c>
      <c r="W87" s="3">
        <v>0</v>
      </c>
      <c r="X87" s="3">
        <v>0</v>
      </c>
      <c r="Y87" s="3">
        <v>0</v>
      </c>
      <c r="Z87" s="3">
        <v>0</v>
      </c>
      <c r="AA87" s="3">
        <v>0</v>
      </c>
      <c r="AB87" s="3">
        <v>0</v>
      </c>
      <c r="AC87" s="3">
        <v>0</v>
      </c>
      <c r="AD87" s="3">
        <v>0</v>
      </c>
      <c r="AE87" s="3">
        <v>0</v>
      </c>
      <c r="AF87" s="3">
        <v>0</v>
      </c>
      <c r="AG87" s="3">
        <v>0</v>
      </c>
      <c r="AH87" s="3">
        <v>0</v>
      </c>
      <c r="AI87" s="3">
        <v>0</v>
      </c>
      <c r="AJ87" s="3">
        <v>0</v>
      </c>
      <c r="AK87" s="3">
        <v>0</v>
      </c>
      <c r="AL87" s="3">
        <v>0</v>
      </c>
      <c r="AM87" s="3">
        <v>0</v>
      </c>
      <c r="AN87" s="3">
        <v>0</v>
      </c>
      <c r="AO87" s="3">
        <v>0</v>
      </c>
      <c r="AP87" s="3">
        <v>0</v>
      </c>
      <c r="AQ87" s="3">
        <v>0</v>
      </c>
      <c r="AR87" s="3">
        <v>0</v>
      </c>
      <c r="AS87" s="3">
        <v>0</v>
      </c>
      <c r="AT87" s="3">
        <v>0</v>
      </c>
      <c r="AU87" s="3">
        <v>0</v>
      </c>
      <c r="AV87" s="3"/>
    </row>
    <row r="88" spans="1:48" x14ac:dyDescent="0.35">
      <c r="A88" s="3"/>
      <c r="B88" s="3" t="s">
        <v>1073</v>
      </c>
      <c r="C88" s="3" t="s">
        <v>1074</v>
      </c>
      <c r="D88" s="3" t="s">
        <v>1075</v>
      </c>
      <c r="E88" s="3" t="s">
        <v>841</v>
      </c>
      <c r="F88" s="5">
        <v>44217</v>
      </c>
      <c r="G88" s="3" t="s">
        <v>1076</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0</v>
      </c>
      <c r="AH88" s="3">
        <v>0</v>
      </c>
      <c r="AI88" s="3">
        <v>0</v>
      </c>
      <c r="AJ88" s="3">
        <v>0</v>
      </c>
      <c r="AK88" s="3">
        <v>0</v>
      </c>
      <c r="AL88" s="3">
        <v>0</v>
      </c>
      <c r="AM88" s="3">
        <v>0</v>
      </c>
      <c r="AN88" s="3">
        <v>0</v>
      </c>
      <c r="AO88" s="3">
        <v>0</v>
      </c>
      <c r="AP88" s="3">
        <v>0</v>
      </c>
      <c r="AQ88" s="3">
        <v>0</v>
      </c>
      <c r="AR88" s="3">
        <v>0</v>
      </c>
      <c r="AS88" s="3">
        <v>0</v>
      </c>
      <c r="AT88" s="3">
        <v>1793</v>
      </c>
      <c r="AU88" s="3">
        <v>0</v>
      </c>
      <c r="AV88" s="3" t="s">
        <v>1077</v>
      </c>
    </row>
    <row r="89" spans="1:48" x14ac:dyDescent="0.35">
      <c r="A89" s="3"/>
      <c r="B89" s="3" t="s">
        <v>1078</v>
      </c>
      <c r="C89" s="3" t="s">
        <v>239</v>
      </c>
      <c r="D89" s="3" t="s">
        <v>1079</v>
      </c>
      <c r="E89" s="3" t="s">
        <v>841</v>
      </c>
      <c r="F89" s="5">
        <v>44218</v>
      </c>
      <c r="G89" s="3" t="s">
        <v>1080</v>
      </c>
      <c r="H89" s="3">
        <v>0</v>
      </c>
      <c r="I89" s="3">
        <v>0</v>
      </c>
      <c r="J89" s="3">
        <v>0</v>
      </c>
      <c r="K89" s="3">
        <v>0</v>
      </c>
      <c r="L89" s="3">
        <v>0</v>
      </c>
      <c r="M89" s="3">
        <v>0</v>
      </c>
      <c r="N89" s="3">
        <v>0</v>
      </c>
      <c r="O89" s="3">
        <v>0</v>
      </c>
      <c r="P89" s="3">
        <v>0</v>
      </c>
      <c r="Q89" s="3">
        <v>0</v>
      </c>
      <c r="R89" s="3">
        <v>0</v>
      </c>
      <c r="S89" s="3">
        <v>0</v>
      </c>
      <c r="T89" s="3">
        <v>0</v>
      </c>
      <c r="U89" s="3">
        <v>0</v>
      </c>
      <c r="V89" s="3">
        <v>0</v>
      </c>
      <c r="W89" s="3">
        <v>0</v>
      </c>
      <c r="X89" s="3">
        <v>0</v>
      </c>
      <c r="Y89" s="3">
        <v>0</v>
      </c>
      <c r="Z89" s="3">
        <v>0</v>
      </c>
      <c r="AA89" s="3">
        <v>0</v>
      </c>
      <c r="AB89" s="3">
        <v>0</v>
      </c>
      <c r="AC89" s="3">
        <v>0</v>
      </c>
      <c r="AD89" s="3">
        <v>0</v>
      </c>
      <c r="AE89" s="3">
        <v>0</v>
      </c>
      <c r="AF89" s="3">
        <v>0</v>
      </c>
      <c r="AG89" s="3">
        <v>0</v>
      </c>
      <c r="AH89" s="3">
        <v>0</v>
      </c>
      <c r="AI89" s="3">
        <v>0</v>
      </c>
      <c r="AJ89" s="3">
        <v>0</v>
      </c>
      <c r="AK89" s="3">
        <v>0</v>
      </c>
      <c r="AL89" s="3">
        <v>0</v>
      </c>
      <c r="AM89" s="3">
        <v>0</v>
      </c>
      <c r="AN89" s="3">
        <v>0</v>
      </c>
      <c r="AO89" s="3">
        <v>0</v>
      </c>
      <c r="AP89" s="3">
        <v>0</v>
      </c>
      <c r="AQ89" s="3">
        <v>0</v>
      </c>
      <c r="AR89" s="3">
        <v>0</v>
      </c>
      <c r="AS89" s="3">
        <v>0</v>
      </c>
      <c r="AT89" s="3">
        <v>0</v>
      </c>
      <c r="AU89" s="3">
        <v>0</v>
      </c>
      <c r="AV89" s="3"/>
    </row>
    <row r="90" spans="1:48" x14ac:dyDescent="0.35">
      <c r="A90" s="3"/>
      <c r="B90" s="3" t="s">
        <v>1081</v>
      </c>
      <c r="C90" s="3" t="s">
        <v>1082</v>
      </c>
      <c r="D90" s="3" t="s">
        <v>1083</v>
      </c>
      <c r="E90" s="3" t="s">
        <v>841</v>
      </c>
      <c r="F90" s="5">
        <v>44236</v>
      </c>
      <c r="G90" s="3" t="s">
        <v>1084</v>
      </c>
      <c r="H90" s="3">
        <v>0</v>
      </c>
      <c r="I90" s="3">
        <v>0</v>
      </c>
      <c r="J90" s="3">
        <v>0</v>
      </c>
      <c r="K90" s="3">
        <v>0</v>
      </c>
      <c r="L90" s="3">
        <v>0</v>
      </c>
      <c r="M90" s="3">
        <v>0</v>
      </c>
      <c r="N90" s="3">
        <v>0</v>
      </c>
      <c r="O90" s="3">
        <v>0</v>
      </c>
      <c r="P90" s="3">
        <v>0</v>
      </c>
      <c r="Q90" s="3">
        <v>0</v>
      </c>
      <c r="R90" s="3">
        <v>0</v>
      </c>
      <c r="S90" s="3">
        <v>100</v>
      </c>
      <c r="T90" s="3">
        <v>0</v>
      </c>
      <c r="U90" s="3">
        <v>0</v>
      </c>
      <c r="V90" s="3">
        <v>0</v>
      </c>
      <c r="W90" s="3">
        <v>0</v>
      </c>
      <c r="X90" s="3">
        <v>0</v>
      </c>
      <c r="Y90" s="3">
        <v>0</v>
      </c>
      <c r="Z90" s="3">
        <v>0</v>
      </c>
      <c r="AA90" s="3">
        <v>0</v>
      </c>
      <c r="AB90" s="3">
        <v>0</v>
      </c>
      <c r="AC90" s="3">
        <v>0</v>
      </c>
      <c r="AD90" s="3">
        <v>0</v>
      </c>
      <c r="AE90" s="3">
        <v>0</v>
      </c>
      <c r="AF90" s="3">
        <v>0</v>
      </c>
      <c r="AG90" s="3">
        <v>0</v>
      </c>
      <c r="AH90" s="3">
        <v>0</v>
      </c>
      <c r="AI90" s="3">
        <v>0</v>
      </c>
      <c r="AJ90" s="3">
        <v>0</v>
      </c>
      <c r="AK90" s="3">
        <v>0</v>
      </c>
      <c r="AL90" s="3">
        <v>0</v>
      </c>
      <c r="AM90" s="3">
        <v>0</v>
      </c>
      <c r="AN90" s="3">
        <v>0</v>
      </c>
      <c r="AO90" s="3">
        <v>0</v>
      </c>
      <c r="AP90" s="3">
        <v>0</v>
      </c>
      <c r="AQ90" s="3">
        <v>0</v>
      </c>
      <c r="AR90" s="3">
        <v>0</v>
      </c>
      <c r="AS90" s="3">
        <v>0</v>
      </c>
      <c r="AT90" s="3">
        <v>0</v>
      </c>
      <c r="AU90" s="3">
        <v>0</v>
      </c>
      <c r="AV90" s="3" t="s">
        <v>241</v>
      </c>
    </row>
    <row r="91" spans="1:48" x14ac:dyDescent="0.35">
      <c r="A91" s="3"/>
      <c r="B91" s="3" t="s">
        <v>1085</v>
      </c>
      <c r="C91" s="3" t="s">
        <v>116</v>
      </c>
      <c r="D91" s="3" t="s">
        <v>804</v>
      </c>
      <c r="E91" s="3" t="s">
        <v>841</v>
      </c>
      <c r="F91" s="5">
        <v>44236</v>
      </c>
      <c r="G91" s="3" t="s">
        <v>1086</v>
      </c>
      <c r="H91" s="3">
        <v>931</v>
      </c>
      <c r="I91" s="3">
        <v>0</v>
      </c>
      <c r="J91" s="3">
        <v>0</v>
      </c>
      <c r="K91" s="3">
        <v>0</v>
      </c>
      <c r="L91" s="3">
        <v>0</v>
      </c>
      <c r="M91" s="3">
        <v>0</v>
      </c>
      <c r="N91" s="3">
        <v>0</v>
      </c>
      <c r="O91" s="3">
        <v>0</v>
      </c>
      <c r="P91" s="3">
        <v>0</v>
      </c>
      <c r="Q91" s="3">
        <v>0</v>
      </c>
      <c r="R91" s="3">
        <v>0</v>
      </c>
      <c r="S91" s="3">
        <v>0</v>
      </c>
      <c r="T91" s="3">
        <v>0</v>
      </c>
      <c r="U91" s="3">
        <v>0</v>
      </c>
      <c r="V91" s="3">
        <v>0</v>
      </c>
      <c r="W91" s="3">
        <v>0</v>
      </c>
      <c r="X91" s="3">
        <v>0</v>
      </c>
      <c r="Y91" s="3">
        <v>0</v>
      </c>
      <c r="Z91" s="3">
        <v>0</v>
      </c>
      <c r="AA91" s="3">
        <v>0</v>
      </c>
      <c r="AB91" s="3">
        <v>0</v>
      </c>
      <c r="AC91" s="3">
        <v>931</v>
      </c>
      <c r="AD91" s="3">
        <v>0</v>
      </c>
      <c r="AE91" s="3">
        <v>0</v>
      </c>
      <c r="AF91" s="3">
        <v>0</v>
      </c>
      <c r="AG91" s="3">
        <v>0</v>
      </c>
      <c r="AH91" s="3">
        <v>0</v>
      </c>
      <c r="AI91" s="3">
        <v>0</v>
      </c>
      <c r="AJ91" s="3">
        <v>0</v>
      </c>
      <c r="AK91" s="3">
        <v>0</v>
      </c>
      <c r="AL91" s="3">
        <v>0</v>
      </c>
      <c r="AM91" s="3">
        <v>0</v>
      </c>
      <c r="AN91" s="3">
        <v>0</v>
      </c>
      <c r="AO91" s="3">
        <v>0</v>
      </c>
      <c r="AP91" s="3">
        <v>0</v>
      </c>
      <c r="AQ91" s="3">
        <v>0</v>
      </c>
      <c r="AR91" s="3">
        <v>0</v>
      </c>
      <c r="AS91" s="3">
        <v>0</v>
      </c>
      <c r="AT91" s="3">
        <v>0</v>
      </c>
      <c r="AU91" s="3">
        <v>0</v>
      </c>
      <c r="AV91" s="3" t="s">
        <v>1087</v>
      </c>
    </row>
    <row r="92" spans="1:48" x14ac:dyDescent="0.35">
      <c r="A92" s="3"/>
      <c r="B92" s="3" t="s">
        <v>1088</v>
      </c>
      <c r="C92" s="3" t="s">
        <v>40</v>
      </c>
      <c r="D92" s="3" t="s">
        <v>1089</v>
      </c>
      <c r="E92" s="3" t="s">
        <v>841</v>
      </c>
      <c r="F92" s="5">
        <v>44251</v>
      </c>
      <c r="G92" s="3" t="s">
        <v>1090</v>
      </c>
      <c r="H92" s="3">
        <v>244</v>
      </c>
      <c r="I92" s="3">
        <v>0</v>
      </c>
      <c r="J92" s="3">
        <v>0</v>
      </c>
      <c r="K92" s="3">
        <v>0</v>
      </c>
      <c r="L92" s="3">
        <v>0</v>
      </c>
      <c r="M92" s="3">
        <v>0</v>
      </c>
      <c r="N92" s="3">
        <v>0</v>
      </c>
      <c r="O92" s="3">
        <v>0</v>
      </c>
      <c r="P92" s="3">
        <v>0</v>
      </c>
      <c r="Q92" s="3">
        <v>0</v>
      </c>
      <c r="R92" s="3">
        <v>0</v>
      </c>
      <c r="S92" s="3">
        <v>0</v>
      </c>
      <c r="T92" s="3">
        <v>0</v>
      </c>
      <c r="U92" s="3">
        <v>0</v>
      </c>
      <c r="V92" s="3">
        <v>0</v>
      </c>
      <c r="W92" s="3">
        <v>0</v>
      </c>
      <c r="X92" s="3">
        <v>0</v>
      </c>
      <c r="Y92" s="3">
        <v>0</v>
      </c>
      <c r="Z92" s="3">
        <v>0</v>
      </c>
      <c r="AA92" s="3">
        <v>0</v>
      </c>
      <c r="AB92" s="3">
        <v>0</v>
      </c>
      <c r="AC92" s="3">
        <v>0</v>
      </c>
      <c r="AD92" s="3">
        <v>0</v>
      </c>
      <c r="AE92" s="3">
        <v>0</v>
      </c>
      <c r="AF92" s="3">
        <v>0</v>
      </c>
      <c r="AG92" s="3">
        <v>0</v>
      </c>
      <c r="AH92" s="3">
        <v>0</v>
      </c>
      <c r="AI92" s="3">
        <v>0</v>
      </c>
      <c r="AJ92" s="3">
        <v>0</v>
      </c>
      <c r="AK92" s="3">
        <v>0</v>
      </c>
      <c r="AL92" s="3">
        <v>0</v>
      </c>
      <c r="AM92" s="3">
        <v>0</v>
      </c>
      <c r="AN92" s="3">
        <v>0</v>
      </c>
      <c r="AO92" s="3">
        <v>0</v>
      </c>
      <c r="AP92" s="3">
        <v>0</v>
      </c>
      <c r="AQ92" s="3">
        <v>0</v>
      </c>
      <c r="AR92" s="3">
        <v>0</v>
      </c>
      <c r="AS92" s="3">
        <v>244</v>
      </c>
      <c r="AT92" s="3">
        <v>0</v>
      </c>
      <c r="AU92" s="3">
        <v>0</v>
      </c>
      <c r="AV92" s="3"/>
    </row>
    <row r="93" spans="1:48" x14ac:dyDescent="0.35">
      <c r="A93" s="3"/>
      <c r="B93" s="3" t="s">
        <v>1091</v>
      </c>
      <c r="C93" s="3" t="s">
        <v>40</v>
      </c>
      <c r="D93" s="3" t="s">
        <v>1092</v>
      </c>
      <c r="E93" s="3" t="s">
        <v>841</v>
      </c>
      <c r="F93" s="5">
        <v>44243</v>
      </c>
      <c r="G93" s="3" t="s">
        <v>1093</v>
      </c>
      <c r="H93" s="3">
        <v>0</v>
      </c>
      <c r="I93" s="3">
        <v>0</v>
      </c>
      <c r="J93" s="3">
        <v>0</v>
      </c>
      <c r="K93" s="3">
        <v>0</v>
      </c>
      <c r="L93" s="3">
        <v>135</v>
      </c>
      <c r="M93" s="3">
        <v>0</v>
      </c>
      <c r="N93" s="3">
        <v>0</v>
      </c>
      <c r="O93" s="3">
        <v>0</v>
      </c>
      <c r="P93" s="3">
        <v>0</v>
      </c>
      <c r="Q93" s="3">
        <v>0</v>
      </c>
      <c r="R93" s="3">
        <v>0</v>
      </c>
      <c r="S93" s="3">
        <v>0</v>
      </c>
      <c r="T93" s="3">
        <v>0</v>
      </c>
      <c r="U93" s="3">
        <v>0</v>
      </c>
      <c r="V93" s="3">
        <v>0</v>
      </c>
      <c r="W93" s="3">
        <v>0</v>
      </c>
      <c r="X93" s="3">
        <v>0</v>
      </c>
      <c r="Y93" s="3">
        <v>0</v>
      </c>
      <c r="Z93" s="3">
        <v>0</v>
      </c>
      <c r="AA93" s="3">
        <v>0</v>
      </c>
      <c r="AB93" s="3">
        <v>0</v>
      </c>
      <c r="AC93" s="3">
        <v>0</v>
      </c>
      <c r="AD93" s="3">
        <v>0</v>
      </c>
      <c r="AE93" s="3">
        <v>0</v>
      </c>
      <c r="AF93" s="3">
        <v>0</v>
      </c>
      <c r="AG93" s="3">
        <v>0</v>
      </c>
      <c r="AH93" s="3">
        <v>0</v>
      </c>
      <c r="AI93" s="3">
        <v>0</v>
      </c>
      <c r="AJ93" s="3">
        <v>0</v>
      </c>
      <c r="AK93" s="3">
        <v>0</v>
      </c>
      <c r="AL93" s="3">
        <v>0</v>
      </c>
      <c r="AM93" s="3">
        <v>0</v>
      </c>
      <c r="AN93" s="3">
        <v>0</v>
      </c>
      <c r="AO93" s="3">
        <v>0</v>
      </c>
      <c r="AP93" s="3">
        <v>0</v>
      </c>
      <c r="AQ93" s="3">
        <v>0</v>
      </c>
      <c r="AR93" s="3">
        <v>0</v>
      </c>
      <c r="AS93" s="3">
        <v>135</v>
      </c>
      <c r="AT93" s="3">
        <v>0</v>
      </c>
      <c r="AU93" s="3">
        <v>0</v>
      </c>
      <c r="AV93" s="3"/>
    </row>
    <row r="94" spans="1:48" x14ac:dyDescent="0.35">
      <c r="A94" s="3"/>
      <c r="B94" s="3" t="s">
        <v>1094</v>
      </c>
      <c r="C94" s="3" t="s">
        <v>128</v>
      </c>
      <c r="D94" s="3" t="s">
        <v>1095</v>
      </c>
      <c r="E94" s="3" t="s">
        <v>841</v>
      </c>
      <c r="F94" s="5">
        <v>44252</v>
      </c>
      <c r="G94" s="3" t="s">
        <v>1096</v>
      </c>
      <c r="H94" s="3">
        <v>0</v>
      </c>
      <c r="I94" s="3">
        <v>0</v>
      </c>
      <c r="J94" s="3">
        <v>0</v>
      </c>
      <c r="K94" s="3">
        <v>0</v>
      </c>
      <c r="L94" s="3">
        <v>0</v>
      </c>
      <c r="M94" s="3">
        <v>0</v>
      </c>
      <c r="N94" s="3">
        <v>0</v>
      </c>
      <c r="O94" s="3">
        <v>0</v>
      </c>
      <c r="P94" s="3">
        <v>0</v>
      </c>
      <c r="Q94" s="3">
        <v>0</v>
      </c>
      <c r="R94" s="3">
        <v>0</v>
      </c>
      <c r="S94" s="3">
        <v>0</v>
      </c>
      <c r="T94" s="3">
        <v>0</v>
      </c>
      <c r="U94" s="3">
        <v>0</v>
      </c>
      <c r="V94" s="3">
        <v>0</v>
      </c>
      <c r="W94" s="3">
        <v>0</v>
      </c>
      <c r="X94" s="3">
        <v>0</v>
      </c>
      <c r="Y94" s="3">
        <v>0</v>
      </c>
      <c r="Z94" s="3">
        <v>0</v>
      </c>
      <c r="AA94" s="3">
        <v>0</v>
      </c>
      <c r="AB94" s="3">
        <v>0</v>
      </c>
      <c r="AC94" s="3">
        <v>0</v>
      </c>
      <c r="AD94" s="3">
        <v>0</v>
      </c>
      <c r="AE94" s="3">
        <v>0</v>
      </c>
      <c r="AF94" s="3">
        <v>0</v>
      </c>
      <c r="AG94" s="3">
        <v>0</v>
      </c>
      <c r="AH94" s="3">
        <v>0</v>
      </c>
      <c r="AI94" s="3">
        <v>0</v>
      </c>
      <c r="AJ94" s="3">
        <v>0</v>
      </c>
      <c r="AK94" s="3">
        <v>0</v>
      </c>
      <c r="AL94" s="3">
        <v>0</v>
      </c>
      <c r="AM94" s="3">
        <v>0</v>
      </c>
      <c r="AN94" s="3">
        <v>0</v>
      </c>
      <c r="AO94" s="3">
        <v>0</v>
      </c>
      <c r="AP94" s="3">
        <v>0</v>
      </c>
      <c r="AQ94" s="3">
        <v>0</v>
      </c>
      <c r="AR94" s="3">
        <v>0</v>
      </c>
      <c r="AS94" s="3">
        <v>0</v>
      </c>
      <c r="AT94" s="3">
        <v>0</v>
      </c>
      <c r="AU94" s="3">
        <v>0</v>
      </c>
      <c r="AV94" s="3"/>
    </row>
    <row r="95" spans="1:48" x14ac:dyDescent="0.35">
      <c r="A95" s="3"/>
      <c r="B95" s="3" t="s">
        <v>1097</v>
      </c>
      <c r="C95" s="3" t="s">
        <v>191</v>
      </c>
      <c r="D95" s="3" t="s">
        <v>1033</v>
      </c>
      <c r="E95" s="3" t="s">
        <v>841</v>
      </c>
      <c r="F95" s="5">
        <v>44245</v>
      </c>
      <c r="G95" s="3" t="s">
        <v>1098</v>
      </c>
      <c r="H95" s="3">
        <v>0</v>
      </c>
      <c r="I95" s="3">
        <v>0</v>
      </c>
      <c r="J95" s="3">
        <v>0</v>
      </c>
      <c r="K95" s="3">
        <v>0</v>
      </c>
      <c r="L95" s="3">
        <v>0</v>
      </c>
      <c r="M95" s="3">
        <v>0</v>
      </c>
      <c r="N95" s="3">
        <v>0</v>
      </c>
      <c r="O95" s="3">
        <v>0</v>
      </c>
      <c r="P95" s="3">
        <v>0</v>
      </c>
      <c r="Q95" s="3">
        <v>0</v>
      </c>
      <c r="R95" s="3">
        <v>0</v>
      </c>
      <c r="S95" s="3">
        <v>0</v>
      </c>
      <c r="T95" s="3">
        <v>0</v>
      </c>
      <c r="U95" s="3">
        <v>0</v>
      </c>
      <c r="V95" s="3">
        <v>0</v>
      </c>
      <c r="W95" s="3">
        <v>0</v>
      </c>
      <c r="X95" s="3">
        <v>0</v>
      </c>
      <c r="Y95" s="3">
        <v>0</v>
      </c>
      <c r="Z95" s="3">
        <v>0</v>
      </c>
      <c r="AA95" s="3">
        <v>0</v>
      </c>
      <c r="AB95" s="3">
        <v>0</v>
      </c>
      <c r="AC95" s="3">
        <v>0</v>
      </c>
      <c r="AD95" s="3">
        <v>0</v>
      </c>
      <c r="AE95" s="3">
        <v>0</v>
      </c>
      <c r="AF95" s="3">
        <v>0</v>
      </c>
      <c r="AG95" s="3">
        <v>0</v>
      </c>
      <c r="AH95" s="3">
        <v>0</v>
      </c>
      <c r="AI95" s="3">
        <v>0</v>
      </c>
      <c r="AJ95" s="3">
        <v>0</v>
      </c>
      <c r="AK95" s="3">
        <v>0</v>
      </c>
      <c r="AL95" s="3">
        <v>0</v>
      </c>
      <c r="AM95" s="3">
        <v>0</v>
      </c>
      <c r="AN95" s="3">
        <v>0</v>
      </c>
      <c r="AO95" s="3">
        <v>0</v>
      </c>
      <c r="AP95" s="3">
        <v>0</v>
      </c>
      <c r="AQ95" s="3">
        <v>75</v>
      </c>
      <c r="AR95" s="3">
        <v>0</v>
      </c>
      <c r="AS95" s="3">
        <v>0</v>
      </c>
      <c r="AT95" s="3">
        <v>0</v>
      </c>
      <c r="AU95" s="3">
        <v>0</v>
      </c>
      <c r="AV95" s="3"/>
    </row>
    <row r="96" spans="1:48" x14ac:dyDescent="0.35">
      <c r="A96" s="3"/>
      <c r="B96" s="3" t="s">
        <v>1099</v>
      </c>
      <c r="C96" s="3" t="s">
        <v>191</v>
      </c>
      <c r="D96" s="3" t="s">
        <v>1100</v>
      </c>
      <c r="E96" s="3" t="s">
        <v>841</v>
      </c>
      <c r="F96" s="5">
        <v>44260</v>
      </c>
      <c r="G96" s="3" t="s">
        <v>1101</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208</v>
      </c>
      <c r="AD96" s="3">
        <v>0</v>
      </c>
      <c r="AE96" s="3">
        <v>0</v>
      </c>
      <c r="AF96" s="3">
        <v>0</v>
      </c>
      <c r="AG96" s="3">
        <v>0</v>
      </c>
      <c r="AH96" s="3">
        <v>0</v>
      </c>
      <c r="AI96" s="3">
        <v>0</v>
      </c>
      <c r="AJ96" s="3">
        <v>0</v>
      </c>
      <c r="AK96" s="3">
        <v>0</v>
      </c>
      <c r="AL96" s="3">
        <v>0</v>
      </c>
      <c r="AM96" s="3">
        <v>0</v>
      </c>
      <c r="AN96" s="3">
        <v>0</v>
      </c>
      <c r="AO96" s="3">
        <v>0</v>
      </c>
      <c r="AP96" s="3">
        <v>0</v>
      </c>
      <c r="AQ96" s="3">
        <v>0</v>
      </c>
      <c r="AR96" s="3">
        <v>0</v>
      </c>
      <c r="AS96" s="3">
        <v>0</v>
      </c>
      <c r="AT96" s="3">
        <v>0</v>
      </c>
      <c r="AU96" s="3">
        <v>0</v>
      </c>
      <c r="AV96" s="3" t="s">
        <v>1102</v>
      </c>
    </row>
    <row r="97" spans="1:48" x14ac:dyDescent="0.35">
      <c r="A97" s="3"/>
      <c r="B97" s="3" t="s">
        <v>1103</v>
      </c>
      <c r="C97" s="3" t="s">
        <v>682</v>
      </c>
      <c r="D97" s="3" t="s">
        <v>1104</v>
      </c>
      <c r="E97" s="3" t="s">
        <v>841</v>
      </c>
      <c r="F97" s="5">
        <v>44259</v>
      </c>
      <c r="G97" s="3" t="s">
        <v>1105</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893</v>
      </c>
      <c r="AD97" s="3">
        <v>0</v>
      </c>
      <c r="AE97" s="3">
        <v>0</v>
      </c>
      <c r="AF97" s="3">
        <v>0</v>
      </c>
      <c r="AG97" s="3">
        <v>0</v>
      </c>
      <c r="AH97" s="3">
        <v>0</v>
      </c>
      <c r="AI97" s="3">
        <v>0</v>
      </c>
      <c r="AJ97" s="3">
        <v>0</v>
      </c>
      <c r="AK97" s="3">
        <v>0</v>
      </c>
      <c r="AL97" s="3">
        <v>0</v>
      </c>
      <c r="AM97" s="3">
        <v>0</v>
      </c>
      <c r="AN97" s="3">
        <v>0</v>
      </c>
      <c r="AO97" s="3">
        <v>0</v>
      </c>
      <c r="AP97" s="3">
        <v>0</v>
      </c>
      <c r="AQ97" s="3">
        <v>0</v>
      </c>
      <c r="AR97" s="3">
        <v>0</v>
      </c>
      <c r="AS97" s="3">
        <v>0</v>
      </c>
      <c r="AT97" s="3">
        <v>0</v>
      </c>
      <c r="AU97" s="3">
        <v>0</v>
      </c>
      <c r="AV97" s="3" t="s">
        <v>1102</v>
      </c>
    </row>
    <row r="98" spans="1:48" x14ac:dyDescent="0.35">
      <c r="A98" s="3"/>
      <c r="B98" s="3" t="s">
        <v>1106</v>
      </c>
      <c r="C98" s="3" t="s">
        <v>184</v>
      </c>
      <c r="D98" s="3" t="s">
        <v>1107</v>
      </c>
      <c r="E98" s="3" t="s">
        <v>841</v>
      </c>
      <c r="F98" s="5">
        <v>44259</v>
      </c>
      <c r="G98" s="3" t="s">
        <v>1108</v>
      </c>
      <c r="H98" s="3">
        <v>522</v>
      </c>
      <c r="I98" s="3">
        <v>0</v>
      </c>
      <c r="J98" s="3">
        <v>0</v>
      </c>
      <c r="K98" s="3">
        <v>0</v>
      </c>
      <c r="L98" s="3">
        <v>0</v>
      </c>
      <c r="M98" s="3">
        <v>0</v>
      </c>
      <c r="N98" s="3">
        <v>0</v>
      </c>
      <c r="O98" s="3">
        <v>0</v>
      </c>
      <c r="P98" s="3">
        <v>0</v>
      </c>
      <c r="Q98" s="3">
        <v>0</v>
      </c>
      <c r="R98" s="3">
        <v>0</v>
      </c>
      <c r="S98" s="3">
        <v>0</v>
      </c>
      <c r="T98" s="3">
        <v>0</v>
      </c>
      <c r="U98" s="3">
        <v>0</v>
      </c>
      <c r="V98" s="3">
        <v>0</v>
      </c>
      <c r="W98" s="3">
        <v>0</v>
      </c>
      <c r="X98" s="3">
        <v>0</v>
      </c>
      <c r="Y98" s="3">
        <v>0</v>
      </c>
      <c r="Z98" s="3">
        <v>0</v>
      </c>
      <c r="AA98" s="3">
        <v>882</v>
      </c>
      <c r="AB98" s="3">
        <v>0</v>
      </c>
      <c r="AC98" s="3">
        <v>0</v>
      </c>
      <c r="AD98" s="3">
        <v>0</v>
      </c>
      <c r="AE98" s="3">
        <v>0</v>
      </c>
      <c r="AF98" s="3">
        <v>0</v>
      </c>
      <c r="AG98" s="3">
        <v>0</v>
      </c>
      <c r="AH98" s="3">
        <v>0</v>
      </c>
      <c r="AI98" s="3">
        <v>0</v>
      </c>
      <c r="AJ98" s="3">
        <v>0</v>
      </c>
      <c r="AK98" s="3">
        <v>0</v>
      </c>
      <c r="AL98" s="3">
        <v>0</v>
      </c>
      <c r="AM98" s="3">
        <v>0</v>
      </c>
      <c r="AN98" s="3">
        <v>0</v>
      </c>
      <c r="AO98" s="3">
        <v>0</v>
      </c>
      <c r="AP98" s="3">
        <v>0</v>
      </c>
      <c r="AQ98" s="3">
        <v>0</v>
      </c>
      <c r="AR98" s="3">
        <v>0</v>
      </c>
      <c r="AS98" s="3">
        <v>0</v>
      </c>
      <c r="AT98" s="3">
        <v>0</v>
      </c>
      <c r="AU98" s="3">
        <v>0</v>
      </c>
      <c r="AV98" s="3" t="s">
        <v>1109</v>
      </c>
    </row>
    <row r="99" spans="1:48" x14ac:dyDescent="0.35">
      <c r="A99" s="3"/>
      <c r="B99" s="3" t="s">
        <v>1110</v>
      </c>
      <c r="C99" s="3" t="s">
        <v>239</v>
      </c>
      <c r="D99" s="3" t="s">
        <v>1111</v>
      </c>
      <c r="E99" s="3" t="s">
        <v>841</v>
      </c>
      <c r="F99" s="5">
        <v>44257</v>
      </c>
      <c r="G99" s="3" t="s">
        <v>1112</v>
      </c>
      <c r="H99" s="3">
        <v>0</v>
      </c>
      <c r="I99" s="3">
        <v>0</v>
      </c>
      <c r="J99" s="3">
        <v>0</v>
      </c>
      <c r="K99" s="3">
        <v>0</v>
      </c>
      <c r="L99" s="3">
        <v>0</v>
      </c>
      <c r="M99" s="3">
        <v>0</v>
      </c>
      <c r="N99" s="3">
        <v>0</v>
      </c>
      <c r="O99" s="3">
        <v>0</v>
      </c>
      <c r="P99" s="3">
        <v>0</v>
      </c>
      <c r="Q99" s="3">
        <v>0</v>
      </c>
      <c r="R99" s="3">
        <v>0</v>
      </c>
      <c r="S99" s="3">
        <v>0</v>
      </c>
      <c r="T99" s="3">
        <v>0</v>
      </c>
      <c r="U99" s="3">
        <v>0</v>
      </c>
      <c r="V99" s="3">
        <v>0</v>
      </c>
      <c r="W99" s="3">
        <v>0</v>
      </c>
      <c r="X99" s="3">
        <v>0</v>
      </c>
      <c r="Y99" s="3">
        <v>0</v>
      </c>
      <c r="Z99" s="3">
        <v>0</v>
      </c>
      <c r="AA99" s="3">
        <v>0</v>
      </c>
      <c r="AB99" s="3">
        <v>0</v>
      </c>
      <c r="AC99" s="3">
        <v>0</v>
      </c>
      <c r="AD99" s="3">
        <v>0</v>
      </c>
      <c r="AE99" s="3">
        <v>0</v>
      </c>
      <c r="AF99" s="3">
        <v>0</v>
      </c>
      <c r="AG99" s="3">
        <v>0</v>
      </c>
      <c r="AH99" s="3">
        <v>0</v>
      </c>
      <c r="AI99" s="3">
        <v>0</v>
      </c>
      <c r="AJ99" s="3">
        <v>0</v>
      </c>
      <c r="AK99" s="3">
        <v>1199</v>
      </c>
      <c r="AL99" s="3">
        <v>0</v>
      </c>
      <c r="AM99" s="3">
        <v>0</v>
      </c>
      <c r="AN99" s="3">
        <v>0</v>
      </c>
      <c r="AO99" s="3">
        <v>0</v>
      </c>
      <c r="AP99" s="3">
        <v>0</v>
      </c>
      <c r="AQ99" s="3">
        <v>0</v>
      </c>
      <c r="AR99" s="3">
        <v>0</v>
      </c>
      <c r="AS99" s="3">
        <v>0</v>
      </c>
      <c r="AT99" s="3">
        <v>0</v>
      </c>
      <c r="AU99" s="3">
        <v>0</v>
      </c>
      <c r="AV99" s="3"/>
    </row>
    <row r="100" spans="1:48" x14ac:dyDescent="0.35">
      <c r="A100" s="3"/>
      <c r="B100" s="3" t="s">
        <v>1113</v>
      </c>
      <c r="C100" s="3" t="s">
        <v>184</v>
      </c>
      <c r="D100" s="3" t="s">
        <v>1107</v>
      </c>
      <c r="E100" s="3" t="s">
        <v>841</v>
      </c>
      <c r="F100" s="5">
        <v>44265</v>
      </c>
      <c r="G100" s="3" t="s">
        <v>286</v>
      </c>
      <c r="H100" s="3">
        <v>0</v>
      </c>
      <c r="I100" s="3">
        <v>0</v>
      </c>
      <c r="J100" s="3">
        <v>0</v>
      </c>
      <c r="K100" s="3">
        <v>0</v>
      </c>
      <c r="L100" s="3">
        <v>0</v>
      </c>
      <c r="M100" s="3">
        <v>0</v>
      </c>
      <c r="N100" s="3">
        <v>0</v>
      </c>
      <c r="O100" s="3">
        <v>0</v>
      </c>
      <c r="P100" s="3">
        <v>0</v>
      </c>
      <c r="Q100" s="3">
        <v>0</v>
      </c>
      <c r="R100" s="3">
        <v>0</v>
      </c>
      <c r="S100" s="3">
        <v>0</v>
      </c>
      <c r="T100" s="3">
        <v>0</v>
      </c>
      <c r="U100" s="3">
        <v>0</v>
      </c>
      <c r="V100" s="3">
        <v>0</v>
      </c>
      <c r="W100" s="3">
        <v>0</v>
      </c>
      <c r="X100" s="3">
        <v>0</v>
      </c>
      <c r="Y100" s="3">
        <v>0</v>
      </c>
      <c r="Z100" s="3">
        <v>0</v>
      </c>
      <c r="AA100" s="3">
        <v>0</v>
      </c>
      <c r="AB100" s="3">
        <v>0</v>
      </c>
      <c r="AC100" s="3">
        <v>0</v>
      </c>
      <c r="AD100" s="3">
        <v>0</v>
      </c>
      <c r="AE100" s="3">
        <v>0</v>
      </c>
      <c r="AF100" s="3">
        <v>0</v>
      </c>
      <c r="AG100" s="3">
        <v>5700</v>
      </c>
      <c r="AH100" s="3">
        <v>0</v>
      </c>
      <c r="AI100" s="3">
        <v>0</v>
      </c>
      <c r="AJ100" s="3">
        <v>0</v>
      </c>
      <c r="AK100" s="3">
        <v>0</v>
      </c>
      <c r="AL100" s="3">
        <v>0</v>
      </c>
      <c r="AM100" s="3">
        <v>0</v>
      </c>
      <c r="AN100" s="3">
        <v>0</v>
      </c>
      <c r="AO100" s="3">
        <v>0</v>
      </c>
      <c r="AP100" s="3">
        <v>0</v>
      </c>
      <c r="AQ100" s="3">
        <v>0</v>
      </c>
      <c r="AR100" s="3">
        <v>0</v>
      </c>
      <c r="AS100" s="3">
        <v>0</v>
      </c>
      <c r="AT100" s="3">
        <v>0</v>
      </c>
      <c r="AU100" s="3">
        <v>0</v>
      </c>
      <c r="AV100" s="3"/>
    </row>
    <row r="101" spans="1:48" x14ac:dyDescent="0.35">
      <c r="A101" s="3"/>
      <c r="B101" s="3" t="s">
        <v>1114</v>
      </c>
      <c r="C101" s="3" t="s">
        <v>82</v>
      </c>
      <c r="D101" s="3" t="s">
        <v>1115</v>
      </c>
      <c r="E101" s="3" t="s">
        <v>841</v>
      </c>
      <c r="F101" s="5">
        <v>44271</v>
      </c>
      <c r="G101" s="3" t="s">
        <v>425</v>
      </c>
      <c r="H101" s="3">
        <v>0</v>
      </c>
      <c r="I101" s="3">
        <v>0</v>
      </c>
      <c r="J101" s="3">
        <v>0</v>
      </c>
      <c r="K101" s="3">
        <v>0</v>
      </c>
      <c r="L101" s="3">
        <v>0</v>
      </c>
      <c r="M101" s="3">
        <v>0</v>
      </c>
      <c r="N101" s="3">
        <v>0</v>
      </c>
      <c r="O101" s="3">
        <v>0</v>
      </c>
      <c r="P101" s="3">
        <v>0</v>
      </c>
      <c r="Q101" s="3">
        <v>0</v>
      </c>
      <c r="R101" s="3">
        <v>30</v>
      </c>
      <c r="S101" s="3">
        <v>0</v>
      </c>
      <c r="T101" s="3">
        <v>0</v>
      </c>
      <c r="U101" s="3">
        <v>0</v>
      </c>
      <c r="V101" s="3">
        <v>0</v>
      </c>
      <c r="W101" s="3">
        <v>0</v>
      </c>
      <c r="X101" s="3">
        <v>0</v>
      </c>
      <c r="Y101" s="3">
        <v>0</v>
      </c>
      <c r="Z101" s="3">
        <v>0</v>
      </c>
      <c r="AA101" s="3">
        <v>0</v>
      </c>
      <c r="AB101" s="3">
        <v>0</v>
      </c>
      <c r="AC101" s="3">
        <v>0</v>
      </c>
      <c r="AD101" s="3">
        <v>0</v>
      </c>
      <c r="AE101" s="3">
        <v>0</v>
      </c>
      <c r="AF101" s="3">
        <v>0</v>
      </c>
      <c r="AG101" s="3">
        <v>0</v>
      </c>
      <c r="AH101" s="3">
        <v>0</v>
      </c>
      <c r="AI101" s="3">
        <v>0</v>
      </c>
      <c r="AJ101" s="3">
        <v>0</v>
      </c>
      <c r="AK101" s="3">
        <v>0</v>
      </c>
      <c r="AL101" s="3">
        <v>0</v>
      </c>
      <c r="AM101" s="3">
        <v>0</v>
      </c>
      <c r="AN101" s="3">
        <v>0</v>
      </c>
      <c r="AO101" s="3">
        <v>0</v>
      </c>
      <c r="AP101" s="3">
        <v>0</v>
      </c>
      <c r="AQ101" s="3">
        <v>0</v>
      </c>
      <c r="AR101" s="3">
        <v>0</v>
      </c>
      <c r="AS101" s="3">
        <v>0</v>
      </c>
      <c r="AT101" s="3">
        <v>0</v>
      </c>
      <c r="AU101" s="3">
        <v>0</v>
      </c>
      <c r="AV101" s="3"/>
    </row>
    <row r="102" spans="1:48" s="27" customFormat="1" x14ac:dyDescent="0.35">
      <c r="A102" s="4"/>
      <c r="B102" s="4"/>
      <c r="C102" s="4"/>
      <c r="D102" s="4" t="s">
        <v>64</v>
      </c>
      <c r="E102" s="4">
        <f>I102+K102+M102+O102+Q102+S102+U102+W102+Y102+AA102+AC102+AE102+AG102+AI102+AK102+AM102+AO102+AQ102+AS102+AU102-AT102-AR102-AP102-AN102-AL102-AJ102-AH102-AF102-AD102-AB102-Z102-X102-V102-T102-R102-P102-N102-L102-J102-H102</f>
        <v>7238</v>
      </c>
      <c r="F102" s="4"/>
      <c r="G102" s="4"/>
      <c r="H102" s="6">
        <f>SUM(H85:H101)</f>
        <v>1697</v>
      </c>
      <c r="I102" s="6">
        <f>SUM(I85:I93)</f>
        <v>0</v>
      </c>
      <c r="J102" s="6">
        <f t="shared" ref="J102:AU102" si="3">SUM(J85:J101)</f>
        <v>0</v>
      </c>
      <c r="K102" s="6">
        <f t="shared" si="3"/>
        <v>0</v>
      </c>
      <c r="L102" s="6">
        <f t="shared" si="3"/>
        <v>135</v>
      </c>
      <c r="M102" s="6">
        <f t="shared" si="3"/>
        <v>0</v>
      </c>
      <c r="N102" s="6">
        <f t="shared" si="3"/>
        <v>0</v>
      </c>
      <c r="O102" s="6">
        <f t="shared" si="3"/>
        <v>0</v>
      </c>
      <c r="P102" s="6">
        <f t="shared" si="3"/>
        <v>0</v>
      </c>
      <c r="Q102" s="6">
        <f t="shared" si="3"/>
        <v>0</v>
      </c>
      <c r="R102" s="9">
        <f t="shared" si="3"/>
        <v>121</v>
      </c>
      <c r="S102" s="9">
        <f t="shared" si="3"/>
        <v>100</v>
      </c>
      <c r="T102" s="9">
        <f t="shared" si="3"/>
        <v>0</v>
      </c>
      <c r="U102" s="9">
        <f t="shared" si="3"/>
        <v>0</v>
      </c>
      <c r="V102" s="9">
        <f t="shared" si="3"/>
        <v>0</v>
      </c>
      <c r="W102" s="9">
        <f t="shared" si="3"/>
        <v>0</v>
      </c>
      <c r="X102" s="9">
        <f t="shared" si="3"/>
        <v>0</v>
      </c>
      <c r="Y102" s="9">
        <f t="shared" si="3"/>
        <v>0</v>
      </c>
      <c r="Z102" s="9">
        <f t="shared" si="3"/>
        <v>0</v>
      </c>
      <c r="AA102" s="9">
        <f t="shared" si="3"/>
        <v>1461</v>
      </c>
      <c r="AB102" s="15">
        <f t="shared" si="3"/>
        <v>0</v>
      </c>
      <c r="AC102" s="15">
        <f t="shared" si="3"/>
        <v>2032</v>
      </c>
      <c r="AD102" s="15">
        <f t="shared" si="3"/>
        <v>0</v>
      </c>
      <c r="AE102" s="15">
        <f t="shared" si="3"/>
        <v>0</v>
      </c>
      <c r="AF102" s="15">
        <f t="shared" si="3"/>
        <v>0</v>
      </c>
      <c r="AG102" s="15">
        <f t="shared" si="3"/>
        <v>5700</v>
      </c>
      <c r="AH102" s="15">
        <f t="shared" si="3"/>
        <v>0</v>
      </c>
      <c r="AI102" s="15">
        <f t="shared" si="3"/>
        <v>0</v>
      </c>
      <c r="AJ102" s="18">
        <f t="shared" si="3"/>
        <v>0</v>
      </c>
      <c r="AK102" s="18">
        <f t="shared" si="3"/>
        <v>1199</v>
      </c>
      <c r="AL102" s="18">
        <f t="shared" si="3"/>
        <v>0</v>
      </c>
      <c r="AM102" s="18">
        <f t="shared" si="3"/>
        <v>38</v>
      </c>
      <c r="AN102" s="21">
        <f t="shared" si="3"/>
        <v>0</v>
      </c>
      <c r="AO102" s="21">
        <f t="shared" si="3"/>
        <v>0</v>
      </c>
      <c r="AP102" s="21">
        <f t="shared" si="3"/>
        <v>0</v>
      </c>
      <c r="AQ102" s="21">
        <f t="shared" si="3"/>
        <v>75</v>
      </c>
      <c r="AR102" s="24">
        <f t="shared" si="3"/>
        <v>0</v>
      </c>
      <c r="AS102" s="24">
        <f t="shared" si="3"/>
        <v>379</v>
      </c>
      <c r="AT102" s="24">
        <f t="shared" si="3"/>
        <v>1793</v>
      </c>
      <c r="AU102" s="24">
        <f t="shared" si="3"/>
        <v>0</v>
      </c>
      <c r="AV102" s="29"/>
    </row>
    <row r="103" spans="1:48" x14ac:dyDescent="0.35">
      <c r="A103" s="2"/>
      <c r="B103" s="2"/>
      <c r="C103" s="2"/>
      <c r="D103" s="2"/>
      <c r="E103" s="4">
        <f>I103+K103+M103+O103+Q103+S103+U103+W103+Y103+AA103+AC103+AE103+AG103+AI103+AK103+AM103+AO103+AQ103+AS103+AU103-AT103-AR103-AP103-AN103-AL103-AJ103-AH103-AF103-AD103-AB103-Z103-X103-V103-T103-R103-P103-N103-L103-J103-H103</f>
        <v>48638</v>
      </c>
      <c r="F103" s="2"/>
      <c r="G103" s="30" t="s">
        <v>1116</v>
      </c>
      <c r="H103" s="6">
        <f t="shared" ref="H103:AU103" si="4">H102+H83+H60+H34</f>
        <v>16330</v>
      </c>
      <c r="I103" s="6">
        <f t="shared" si="4"/>
        <v>1038.5</v>
      </c>
      <c r="J103" s="6">
        <f t="shared" si="4"/>
        <v>982</v>
      </c>
      <c r="K103" s="6">
        <f t="shared" si="4"/>
        <v>1158</v>
      </c>
      <c r="L103" s="6">
        <f t="shared" si="4"/>
        <v>1005</v>
      </c>
      <c r="M103" s="6">
        <f t="shared" si="4"/>
        <v>863</v>
      </c>
      <c r="N103" s="6">
        <f t="shared" si="4"/>
        <v>0</v>
      </c>
      <c r="O103" s="6">
        <f t="shared" si="4"/>
        <v>0</v>
      </c>
      <c r="P103" s="6">
        <f t="shared" si="4"/>
        <v>0</v>
      </c>
      <c r="Q103" s="6">
        <f t="shared" si="4"/>
        <v>501</v>
      </c>
      <c r="R103" s="9">
        <f t="shared" si="4"/>
        <v>10212</v>
      </c>
      <c r="S103" s="9">
        <f t="shared" si="4"/>
        <v>3879.5</v>
      </c>
      <c r="T103" s="9">
        <f t="shared" si="4"/>
        <v>0</v>
      </c>
      <c r="U103" s="9">
        <f t="shared" si="4"/>
        <v>290</v>
      </c>
      <c r="V103" s="9">
        <f t="shared" si="4"/>
        <v>0</v>
      </c>
      <c r="W103" s="9">
        <f t="shared" si="4"/>
        <v>0</v>
      </c>
      <c r="X103" s="9">
        <f t="shared" si="4"/>
        <v>626</v>
      </c>
      <c r="Y103" s="9">
        <f t="shared" si="4"/>
        <v>237</v>
      </c>
      <c r="Z103" s="9">
        <f t="shared" si="4"/>
        <v>20463</v>
      </c>
      <c r="AA103" s="9">
        <f t="shared" si="4"/>
        <v>51580.5</v>
      </c>
      <c r="AB103" s="15">
        <f t="shared" si="4"/>
        <v>440</v>
      </c>
      <c r="AC103" s="15">
        <f t="shared" si="4"/>
        <v>4034.5</v>
      </c>
      <c r="AD103" s="15">
        <f t="shared" si="4"/>
        <v>60</v>
      </c>
      <c r="AE103" s="15">
        <f t="shared" si="4"/>
        <v>3979</v>
      </c>
      <c r="AF103" s="15">
        <f t="shared" si="4"/>
        <v>540</v>
      </c>
      <c r="AG103" s="15">
        <f t="shared" si="4"/>
        <v>10388</v>
      </c>
      <c r="AH103" s="15">
        <f t="shared" si="4"/>
        <v>0</v>
      </c>
      <c r="AI103" s="15">
        <f t="shared" si="4"/>
        <v>0</v>
      </c>
      <c r="AJ103" s="18">
        <f t="shared" si="4"/>
        <v>6349</v>
      </c>
      <c r="AK103" s="18">
        <f t="shared" si="4"/>
        <v>21844</v>
      </c>
      <c r="AL103" s="18">
        <f t="shared" si="4"/>
        <v>788</v>
      </c>
      <c r="AM103" s="18">
        <f t="shared" si="4"/>
        <v>2833</v>
      </c>
      <c r="AN103" s="21">
        <f t="shared" si="4"/>
        <v>0</v>
      </c>
      <c r="AO103" s="21">
        <f t="shared" si="4"/>
        <v>440</v>
      </c>
      <c r="AP103" s="21">
        <f t="shared" si="4"/>
        <v>0</v>
      </c>
      <c r="AQ103" s="21">
        <f t="shared" si="4"/>
        <v>75</v>
      </c>
      <c r="AR103" s="24">
        <f t="shared" si="4"/>
        <v>185</v>
      </c>
      <c r="AS103" s="24">
        <f t="shared" si="4"/>
        <v>1940</v>
      </c>
      <c r="AT103" s="24">
        <f t="shared" si="4"/>
        <v>1822</v>
      </c>
      <c r="AU103" s="24">
        <f t="shared" si="4"/>
        <v>3359</v>
      </c>
      <c r="AV103" s="3"/>
    </row>
    <row r="104" spans="1:48" x14ac:dyDescent="0.35">
      <c r="A104" s="3"/>
      <c r="B104" s="3"/>
      <c r="C104" s="3"/>
      <c r="D104" s="3"/>
      <c r="E104" s="3"/>
      <c r="F104" s="3"/>
      <c r="G104" s="30" t="s">
        <v>1117</v>
      </c>
      <c r="H104" s="31"/>
      <c r="I104" s="6">
        <f>I103-H103</f>
        <v>-15291.5</v>
      </c>
      <c r="J104" s="6"/>
      <c r="K104" s="6">
        <f t="shared" ref="K104:Y104" si="5">K103-J103</f>
        <v>176</v>
      </c>
      <c r="L104" s="6"/>
      <c r="M104" s="6">
        <f t="shared" si="5"/>
        <v>-142</v>
      </c>
      <c r="N104" s="6"/>
      <c r="O104" s="6">
        <f t="shared" si="5"/>
        <v>0</v>
      </c>
      <c r="P104" s="6"/>
      <c r="Q104" s="6">
        <f t="shared" si="5"/>
        <v>501</v>
      </c>
      <c r="R104" s="9"/>
      <c r="S104" s="9">
        <f t="shared" si="5"/>
        <v>-6332.5</v>
      </c>
      <c r="T104" s="9"/>
      <c r="U104" s="9">
        <f t="shared" si="5"/>
        <v>290</v>
      </c>
      <c r="V104" s="9"/>
      <c r="W104" s="9">
        <f t="shared" si="5"/>
        <v>0</v>
      </c>
      <c r="X104" s="9"/>
      <c r="Y104" s="9">
        <f t="shared" si="5"/>
        <v>-389</v>
      </c>
      <c r="Z104" s="9"/>
      <c r="AA104" s="9">
        <f>AA103-Z103</f>
        <v>31117.5</v>
      </c>
      <c r="AB104" s="15"/>
      <c r="AC104" s="15">
        <f t="shared" ref="AC104" si="6">AC103-AB103</f>
        <v>3594.5</v>
      </c>
      <c r="AD104" s="15"/>
      <c r="AE104" s="15">
        <f t="shared" ref="AE104" si="7">AE103-AD103</f>
        <v>3919</v>
      </c>
      <c r="AF104" s="15"/>
      <c r="AG104" s="15">
        <f t="shared" ref="AG104" si="8">AG103-AF103</f>
        <v>9848</v>
      </c>
      <c r="AH104" s="15"/>
      <c r="AI104" s="15">
        <f t="shared" ref="AI104" si="9">AI103-AH103</f>
        <v>0</v>
      </c>
      <c r="AJ104" s="18"/>
      <c r="AK104" s="18">
        <f t="shared" ref="AK104" si="10">AK103-AJ103</f>
        <v>15495</v>
      </c>
      <c r="AL104" s="18"/>
      <c r="AM104" s="18">
        <f t="shared" ref="AM104" si="11">AM103-AL103</f>
        <v>2045</v>
      </c>
      <c r="AN104" s="21"/>
      <c r="AO104" s="21">
        <f t="shared" ref="AO104" si="12">AO103-AN103</f>
        <v>440</v>
      </c>
      <c r="AP104" s="21"/>
      <c r="AQ104" s="21">
        <f t="shared" ref="AQ104" si="13">AQ103-AP103</f>
        <v>75</v>
      </c>
      <c r="AR104" s="24"/>
      <c r="AS104" s="24">
        <f t="shared" ref="AS104" si="14">AS103-AR103</f>
        <v>1755</v>
      </c>
      <c r="AT104" s="24"/>
      <c r="AU104" s="24">
        <f t="shared" ref="AU104" si="15">AU103-AT103</f>
        <v>1537</v>
      </c>
      <c r="AV104" s="3"/>
    </row>
    <row r="105" spans="1:48"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row>
    <row r="106" spans="1:48"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row>
    <row r="107" spans="1:48"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row>
    <row r="108" spans="1:48"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row>
    <row r="109" spans="1:48"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row>
    <row r="110" spans="1:48"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row>
    <row r="111" spans="1:48"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row>
    <row r="112" spans="1:48"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row>
    <row r="113" spans="1:48"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row>
    <row r="114" spans="1:48"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row>
    <row r="115" spans="1:48"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row>
    <row r="116" spans="1:48"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row>
    <row r="117" spans="1:48"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row>
    <row r="118" spans="1:48"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row>
    <row r="119" spans="1:48"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row>
  </sheetData>
  <mergeCells count="29">
    <mergeCell ref="A1:D1"/>
    <mergeCell ref="AL3:AM3"/>
    <mergeCell ref="E3:E4"/>
    <mergeCell ref="F3:F4"/>
    <mergeCell ref="AR3:AS3"/>
    <mergeCell ref="AB3:AC3"/>
    <mergeCell ref="AT3:AU3"/>
    <mergeCell ref="AN3:AO3"/>
    <mergeCell ref="AP3:AQ3"/>
    <mergeCell ref="AD3:AE3"/>
    <mergeCell ref="AF3:AG3"/>
    <mergeCell ref="AH3:AI3"/>
    <mergeCell ref="AJ3:AK3"/>
    <mergeCell ref="AV3:AV4"/>
    <mergeCell ref="A3:A4"/>
    <mergeCell ref="J3:K3"/>
    <mergeCell ref="V3:W3"/>
    <mergeCell ref="H3:I3"/>
    <mergeCell ref="D3:D4"/>
    <mergeCell ref="C3:C4"/>
    <mergeCell ref="B3:B4"/>
    <mergeCell ref="L3:M3"/>
    <mergeCell ref="N3:O3"/>
    <mergeCell ref="P3:Q3"/>
    <mergeCell ref="R3:S3"/>
    <mergeCell ref="T3:U3"/>
    <mergeCell ref="G3:G4"/>
    <mergeCell ref="X3:Y3"/>
    <mergeCell ref="Z3:AA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E5CED-B619-4DAB-933D-03FE117ED23B}">
  <dimension ref="A1:BJ16"/>
  <sheetViews>
    <sheetView zoomScale="80" zoomScaleNormal="80" workbookViewId="0">
      <selection activeCell="E20" sqref="E20"/>
    </sheetView>
  </sheetViews>
  <sheetFormatPr defaultColWidth="8.7265625" defaultRowHeight="14.5" x14ac:dyDescent="0.35"/>
  <cols>
    <col min="1" max="1" width="18.7265625" style="109" bestFit="1" customWidth="1"/>
    <col min="2" max="2" width="16.453125" style="109" bestFit="1" customWidth="1"/>
    <col min="3" max="3" width="37.453125" style="109" bestFit="1" customWidth="1"/>
    <col min="4" max="4" width="19.54296875" style="109" bestFit="1" customWidth="1"/>
    <col min="5" max="5" width="52" style="127" customWidth="1"/>
    <col min="6" max="6" width="6.1796875" style="109" bestFit="1" customWidth="1"/>
    <col min="7" max="23" width="6.1796875" style="109" customWidth="1"/>
    <col min="24" max="24" width="5.81640625" style="109" customWidth="1"/>
    <col min="25" max="25" width="5.81640625" style="109" bestFit="1" customWidth="1"/>
    <col min="26" max="26" width="6" style="109" customWidth="1"/>
    <col min="27" max="27" width="5.81640625" style="109" bestFit="1" customWidth="1"/>
    <col min="28" max="28" width="8.1796875" style="109" bestFit="1" customWidth="1"/>
    <col min="29" max="29" width="6.1796875" style="109" bestFit="1" customWidth="1"/>
    <col min="30" max="30" width="6.453125" style="109" customWidth="1"/>
    <col min="31" max="31" width="6.1796875" style="109" bestFit="1" customWidth="1"/>
    <col min="32" max="35" width="5.81640625" style="109" bestFit="1" customWidth="1"/>
    <col min="36" max="36" width="6.26953125" style="109" customWidth="1"/>
    <col min="37" max="37" width="5.81640625" style="109" bestFit="1" customWidth="1"/>
    <col min="38" max="39" width="6.453125" style="109" bestFit="1" customWidth="1"/>
    <col min="40" max="40" width="7.81640625" style="109" bestFit="1" customWidth="1"/>
    <col min="41" max="41" width="7.453125" style="109" bestFit="1" customWidth="1"/>
    <col min="42" max="42" width="9" style="109" bestFit="1" customWidth="1"/>
    <col min="43" max="43" width="5.81640625" style="109" bestFit="1" customWidth="1"/>
    <col min="44" max="44" width="6" style="109" customWidth="1"/>
    <col min="45" max="45" width="5.81640625" style="109" bestFit="1" customWidth="1"/>
    <col min="46" max="46" width="6.1796875" style="109" bestFit="1" customWidth="1"/>
    <col min="47" max="47" width="7.453125" style="109" bestFit="1" customWidth="1"/>
    <col min="48" max="48" width="6.26953125" style="109" bestFit="1" customWidth="1"/>
    <col min="49" max="49" width="5.81640625" style="109" bestFit="1" customWidth="1"/>
    <col min="50" max="50" width="6.26953125" style="109" customWidth="1"/>
    <col min="51" max="51" width="5.81640625" style="109" bestFit="1" customWidth="1"/>
    <col min="52" max="52" width="5.81640625" style="109" customWidth="1"/>
    <col min="53" max="53" width="5.81640625" style="109" bestFit="1" customWidth="1"/>
    <col min="54" max="54" width="5.7265625" style="109" customWidth="1"/>
    <col min="55" max="55" width="5.81640625" style="109" bestFit="1" customWidth="1"/>
    <col min="56" max="56" width="5.81640625" style="109" customWidth="1"/>
    <col min="57" max="57" width="7.453125" style="109" bestFit="1" customWidth="1"/>
    <col min="58" max="58" width="6.1796875" style="109" bestFit="1" customWidth="1"/>
    <col min="59" max="59" width="5.81640625" style="109" bestFit="1" customWidth="1"/>
    <col min="60" max="60" width="64.453125" style="109" bestFit="1" customWidth="1"/>
    <col min="61" max="61" width="11.54296875" style="109" customWidth="1"/>
    <col min="62" max="62" width="9.81640625" style="109" customWidth="1"/>
    <col min="63" max="16384" width="8.7265625" style="109"/>
  </cols>
  <sheetData>
    <row r="1" spans="1:62" ht="21" x14ac:dyDescent="0.35">
      <c r="A1" s="227" t="s">
        <v>1118</v>
      </c>
      <c r="B1" s="227"/>
      <c r="C1" s="227"/>
      <c r="D1" s="227"/>
    </row>
    <row r="2" spans="1:62" x14ac:dyDescent="0.35">
      <c r="F2" s="228" t="s">
        <v>1</v>
      </c>
      <c r="G2" s="228"/>
      <c r="H2" s="228"/>
      <c r="I2" s="228"/>
      <c r="J2" s="228"/>
      <c r="K2" s="228"/>
      <c r="L2" s="228"/>
      <c r="M2" s="228"/>
      <c r="N2" s="228"/>
      <c r="O2" s="228"/>
      <c r="P2" s="228"/>
      <c r="Q2" s="228"/>
      <c r="R2" s="228"/>
      <c r="S2" s="228"/>
      <c r="T2" s="228"/>
      <c r="U2" s="228"/>
      <c r="V2" s="228"/>
      <c r="W2" s="228"/>
      <c r="X2" s="229" t="s">
        <v>2</v>
      </c>
      <c r="Y2" s="229"/>
      <c r="Z2" s="229"/>
      <c r="AA2" s="229"/>
      <c r="AB2" s="230" t="s">
        <v>4</v>
      </c>
      <c r="AC2" s="231"/>
      <c r="AD2" s="231"/>
      <c r="AE2" s="232"/>
      <c r="AF2" s="233" t="s">
        <v>5</v>
      </c>
      <c r="AG2" s="234"/>
      <c r="AH2" s="234"/>
      <c r="AI2" s="235"/>
      <c r="AJ2" s="212" t="s">
        <v>3</v>
      </c>
      <c r="AK2" s="213"/>
      <c r="AL2" s="213"/>
      <c r="AM2" s="213"/>
      <c r="AN2" s="213"/>
      <c r="AO2" s="213"/>
      <c r="AP2" s="213"/>
      <c r="AQ2" s="213"/>
      <c r="AR2" s="213"/>
      <c r="AS2" s="214"/>
      <c r="AT2" s="215" t="s">
        <v>398</v>
      </c>
      <c r="AU2" s="216"/>
      <c r="AV2" s="216"/>
      <c r="AW2" s="216"/>
      <c r="AX2" s="216"/>
      <c r="AY2" s="216"/>
      <c r="AZ2" s="216"/>
      <c r="BA2" s="216"/>
      <c r="BB2" s="216"/>
      <c r="BC2" s="217"/>
      <c r="BD2" s="218" t="s">
        <v>399</v>
      </c>
      <c r="BE2" s="218"/>
      <c r="BF2" s="218"/>
      <c r="BG2" s="218"/>
    </row>
    <row r="3" spans="1:62" ht="18.649999999999999" customHeight="1" x14ac:dyDescent="0.35">
      <c r="A3" s="244" t="s">
        <v>7</v>
      </c>
      <c r="B3" s="244" t="s">
        <v>8</v>
      </c>
      <c r="C3" s="244" t="s">
        <v>9</v>
      </c>
      <c r="D3" s="244" t="s">
        <v>10</v>
      </c>
      <c r="E3" s="246" t="s">
        <v>11</v>
      </c>
      <c r="F3" s="242" t="s">
        <v>12</v>
      </c>
      <c r="G3" s="243"/>
      <c r="H3" s="242" t="s">
        <v>13</v>
      </c>
      <c r="I3" s="243"/>
      <c r="J3" s="242" t="s">
        <v>14</v>
      </c>
      <c r="K3" s="243"/>
      <c r="L3" s="242" t="s">
        <v>15</v>
      </c>
      <c r="M3" s="243"/>
      <c r="N3" s="242" t="s">
        <v>16</v>
      </c>
      <c r="O3" s="243"/>
      <c r="P3" s="242" t="s">
        <v>17</v>
      </c>
      <c r="Q3" s="243"/>
      <c r="R3" s="242" t="s">
        <v>18</v>
      </c>
      <c r="S3" s="243"/>
      <c r="T3" s="242" t="s">
        <v>19</v>
      </c>
      <c r="U3" s="243"/>
      <c r="V3" s="242" t="s">
        <v>20</v>
      </c>
      <c r="W3" s="243"/>
      <c r="X3" s="245" t="s">
        <v>21</v>
      </c>
      <c r="Y3" s="237"/>
      <c r="Z3" s="236" t="s">
        <v>22</v>
      </c>
      <c r="AA3" s="237"/>
      <c r="AB3" s="238" t="s">
        <v>25</v>
      </c>
      <c r="AC3" s="239"/>
      <c r="AD3" s="238" t="s">
        <v>26</v>
      </c>
      <c r="AE3" s="239"/>
      <c r="AF3" s="240" t="s">
        <v>27</v>
      </c>
      <c r="AG3" s="241"/>
      <c r="AH3" s="240" t="s">
        <v>28</v>
      </c>
      <c r="AI3" s="241"/>
      <c r="AJ3" s="225" t="s">
        <v>23</v>
      </c>
      <c r="AK3" s="226"/>
      <c r="AL3" s="225" t="s">
        <v>24</v>
      </c>
      <c r="AM3" s="226"/>
      <c r="AN3" s="225" t="s">
        <v>400</v>
      </c>
      <c r="AO3" s="226"/>
      <c r="AP3" s="225" t="s">
        <v>401</v>
      </c>
      <c r="AQ3" s="226"/>
      <c r="AR3" s="225" t="s">
        <v>402</v>
      </c>
      <c r="AS3" s="226"/>
      <c r="AT3" s="219" t="s">
        <v>403</v>
      </c>
      <c r="AU3" s="220"/>
      <c r="AV3" s="221" t="s">
        <v>404</v>
      </c>
      <c r="AW3" s="222"/>
      <c r="AX3" s="221" t="s">
        <v>405</v>
      </c>
      <c r="AY3" s="222"/>
      <c r="AZ3" s="221" t="s">
        <v>406</v>
      </c>
      <c r="BA3" s="222"/>
      <c r="BB3" s="221" t="s">
        <v>407</v>
      </c>
      <c r="BC3" s="222"/>
      <c r="BD3" s="223" t="s">
        <v>408</v>
      </c>
      <c r="BE3" s="224"/>
      <c r="BF3" s="223" t="s">
        <v>409</v>
      </c>
      <c r="BG3" s="224"/>
      <c r="BH3" s="208" t="s">
        <v>29</v>
      </c>
      <c r="BI3" s="210" t="s">
        <v>1119</v>
      </c>
      <c r="BJ3" s="210" t="s">
        <v>1120</v>
      </c>
    </row>
    <row r="4" spans="1:62" s="116" customFormat="1" ht="37" x14ac:dyDescent="0.35">
      <c r="A4" s="244"/>
      <c r="B4" s="244"/>
      <c r="C4" s="244"/>
      <c r="D4" s="244"/>
      <c r="E4" s="246"/>
      <c r="F4" s="128" t="s">
        <v>30</v>
      </c>
      <c r="G4" s="128" t="s">
        <v>31</v>
      </c>
      <c r="H4" s="128" t="s">
        <v>30</v>
      </c>
      <c r="I4" s="128" t="s">
        <v>31</v>
      </c>
      <c r="J4" s="128" t="s">
        <v>30</v>
      </c>
      <c r="K4" s="128" t="s">
        <v>31</v>
      </c>
      <c r="L4" s="128" t="s">
        <v>32</v>
      </c>
      <c r="M4" s="128" t="s">
        <v>31</v>
      </c>
      <c r="N4" s="128" t="s">
        <v>30</v>
      </c>
      <c r="O4" s="128" t="s">
        <v>31</v>
      </c>
      <c r="P4" s="128" t="s">
        <v>30</v>
      </c>
      <c r="Q4" s="128" t="s">
        <v>31</v>
      </c>
      <c r="R4" s="128" t="s">
        <v>30</v>
      </c>
      <c r="S4" s="128" t="s">
        <v>31</v>
      </c>
      <c r="T4" s="128" t="s">
        <v>30</v>
      </c>
      <c r="U4" s="128" t="s">
        <v>31</v>
      </c>
      <c r="V4" s="128" t="s">
        <v>30</v>
      </c>
      <c r="W4" s="128" t="s">
        <v>31</v>
      </c>
      <c r="X4" s="114" t="s">
        <v>30</v>
      </c>
      <c r="Y4" s="114" t="s">
        <v>31</v>
      </c>
      <c r="Z4" s="114" t="s">
        <v>32</v>
      </c>
      <c r="AA4" s="114" t="s">
        <v>31</v>
      </c>
      <c r="AB4" s="112" t="s">
        <v>30</v>
      </c>
      <c r="AC4" s="112" t="s">
        <v>31</v>
      </c>
      <c r="AD4" s="112" t="s">
        <v>30</v>
      </c>
      <c r="AE4" s="112" t="s">
        <v>31</v>
      </c>
      <c r="AF4" s="115" t="s">
        <v>30</v>
      </c>
      <c r="AG4" s="115" t="s">
        <v>31</v>
      </c>
      <c r="AH4" s="115" t="s">
        <v>30</v>
      </c>
      <c r="AI4" s="115" t="s">
        <v>31</v>
      </c>
      <c r="AJ4" s="111" t="s">
        <v>32</v>
      </c>
      <c r="AK4" s="111" t="s">
        <v>31</v>
      </c>
      <c r="AL4" s="111" t="s">
        <v>30</v>
      </c>
      <c r="AM4" s="111" t="s">
        <v>31</v>
      </c>
      <c r="AN4" s="111" t="s">
        <v>30</v>
      </c>
      <c r="AO4" s="111" t="s">
        <v>31</v>
      </c>
      <c r="AP4" s="111" t="s">
        <v>32</v>
      </c>
      <c r="AQ4" s="111" t="s">
        <v>31</v>
      </c>
      <c r="AR4" s="111" t="s">
        <v>30</v>
      </c>
      <c r="AS4" s="111" t="s">
        <v>31</v>
      </c>
      <c r="AT4" s="110" t="s">
        <v>30</v>
      </c>
      <c r="AU4" s="110" t="s">
        <v>31</v>
      </c>
      <c r="AV4" s="110" t="s">
        <v>30</v>
      </c>
      <c r="AW4" s="110" t="s">
        <v>31</v>
      </c>
      <c r="AX4" s="110" t="s">
        <v>30</v>
      </c>
      <c r="AY4" s="110" t="s">
        <v>31</v>
      </c>
      <c r="AZ4" s="110" t="s">
        <v>30</v>
      </c>
      <c r="BA4" s="110" t="s">
        <v>31</v>
      </c>
      <c r="BB4" s="110" t="s">
        <v>30</v>
      </c>
      <c r="BC4" s="110" t="s">
        <v>31</v>
      </c>
      <c r="BD4" s="113" t="s">
        <v>30</v>
      </c>
      <c r="BE4" s="113" t="s">
        <v>31</v>
      </c>
      <c r="BF4" s="113" t="s">
        <v>30</v>
      </c>
      <c r="BG4" s="113" t="s">
        <v>31</v>
      </c>
      <c r="BH4" s="209"/>
      <c r="BI4" s="211"/>
      <c r="BJ4" s="211"/>
    </row>
    <row r="5" spans="1:62" x14ac:dyDescent="0.35">
      <c r="A5" s="129"/>
      <c r="B5" s="129"/>
      <c r="C5" s="129"/>
      <c r="D5" s="129"/>
      <c r="E5" s="130"/>
      <c r="F5" s="131"/>
      <c r="G5" s="131"/>
      <c r="H5" s="131"/>
      <c r="I5" s="131"/>
      <c r="J5" s="131"/>
      <c r="K5" s="131"/>
      <c r="L5" s="131"/>
      <c r="M5" s="131"/>
      <c r="N5" s="131"/>
      <c r="O5" s="131"/>
      <c r="P5" s="131"/>
      <c r="Q5" s="131"/>
      <c r="R5" s="131"/>
      <c r="S5" s="131"/>
      <c r="T5" s="131"/>
      <c r="U5" s="131"/>
      <c r="V5" s="131"/>
      <c r="W5" s="131"/>
      <c r="X5" s="122"/>
      <c r="Y5" s="122"/>
      <c r="Z5" s="122"/>
      <c r="AA5" s="122"/>
      <c r="AB5" s="120"/>
      <c r="AC5" s="120"/>
      <c r="AD5" s="120"/>
      <c r="AE5" s="120"/>
      <c r="AF5" s="123"/>
      <c r="AG5" s="123"/>
      <c r="AH5" s="123"/>
      <c r="AI5" s="123"/>
      <c r="AJ5" s="119"/>
      <c r="AK5" s="119"/>
      <c r="AL5" s="119"/>
      <c r="AM5" s="119"/>
      <c r="AN5" s="119"/>
      <c r="AO5" s="119"/>
      <c r="AP5" s="119"/>
      <c r="AQ5" s="119"/>
      <c r="AR5" s="119"/>
      <c r="AS5" s="119"/>
      <c r="AT5" s="118"/>
      <c r="AU5" s="118"/>
      <c r="AV5" s="118"/>
      <c r="AW5" s="118"/>
      <c r="AX5" s="118"/>
      <c r="AY5" s="118"/>
      <c r="AZ5" s="118"/>
      <c r="BA5" s="118"/>
      <c r="BB5" s="118"/>
      <c r="BC5" s="118"/>
      <c r="BD5" s="121"/>
      <c r="BE5" s="121"/>
      <c r="BF5" s="121"/>
      <c r="BG5" s="121"/>
      <c r="BH5" s="117"/>
      <c r="BI5" s="138"/>
      <c r="BJ5" s="138"/>
    </row>
    <row r="6" spans="1:62" ht="43.5" x14ac:dyDescent="0.35">
      <c r="A6" s="124" t="s">
        <v>1121</v>
      </c>
      <c r="B6" s="124" t="s">
        <v>37</v>
      </c>
      <c r="C6" s="124" t="s">
        <v>1122</v>
      </c>
      <c r="D6" s="125">
        <v>44603</v>
      </c>
      <c r="E6" s="127" t="s">
        <v>1123</v>
      </c>
      <c r="F6" s="109">
        <v>0</v>
      </c>
      <c r="G6" s="109">
        <v>0</v>
      </c>
      <c r="H6" s="109">
        <v>0</v>
      </c>
      <c r="I6" s="109">
        <v>0</v>
      </c>
      <c r="J6" s="109">
        <v>0</v>
      </c>
      <c r="K6" s="109">
        <v>0</v>
      </c>
      <c r="L6" s="109">
        <v>0</v>
      </c>
      <c r="M6" s="109">
        <v>0</v>
      </c>
      <c r="N6" s="109">
        <v>0</v>
      </c>
      <c r="O6" s="109">
        <v>0</v>
      </c>
      <c r="P6" s="109">
        <v>0</v>
      </c>
      <c r="Q6" s="109">
        <v>0</v>
      </c>
      <c r="R6" s="109">
        <v>0</v>
      </c>
      <c r="S6" s="109">
        <v>0</v>
      </c>
      <c r="T6" s="109">
        <v>0</v>
      </c>
      <c r="U6" s="109">
        <v>0</v>
      </c>
      <c r="V6" s="109">
        <v>0</v>
      </c>
      <c r="W6" s="109">
        <v>0</v>
      </c>
      <c r="X6" s="109">
        <v>0</v>
      </c>
      <c r="Y6" s="109">
        <v>0</v>
      </c>
      <c r="Z6" s="109">
        <v>0</v>
      </c>
      <c r="AA6" s="109">
        <v>0</v>
      </c>
      <c r="AB6" s="109">
        <v>0</v>
      </c>
      <c r="AC6" s="109">
        <v>0</v>
      </c>
      <c r="AD6" s="109">
        <v>0</v>
      </c>
      <c r="AE6" s="109">
        <v>0</v>
      </c>
      <c r="AF6" s="109">
        <v>0</v>
      </c>
      <c r="AG6" s="109">
        <v>0</v>
      </c>
      <c r="AH6" s="109">
        <v>0</v>
      </c>
      <c r="AI6" s="109">
        <v>0</v>
      </c>
      <c r="AJ6" s="109">
        <v>0</v>
      </c>
      <c r="AK6" s="109">
        <v>0</v>
      </c>
      <c r="AL6" s="109">
        <v>0</v>
      </c>
      <c r="AM6" s="109">
        <v>668</v>
      </c>
      <c r="AN6" s="109">
        <v>0</v>
      </c>
      <c r="AO6" s="109">
        <v>0</v>
      </c>
      <c r="AP6" s="109">
        <v>0</v>
      </c>
      <c r="AQ6" s="109">
        <v>0</v>
      </c>
      <c r="AR6" s="109">
        <v>0</v>
      </c>
      <c r="AS6" s="109">
        <v>0</v>
      </c>
      <c r="AT6" s="109">
        <v>0</v>
      </c>
      <c r="AU6" s="109">
        <v>0</v>
      </c>
      <c r="AV6" s="109">
        <v>0</v>
      </c>
      <c r="AW6" s="109">
        <v>0</v>
      </c>
      <c r="AX6" s="109">
        <v>0</v>
      </c>
      <c r="AY6" s="109">
        <v>0</v>
      </c>
      <c r="AZ6" s="109">
        <v>0</v>
      </c>
      <c r="BA6" s="109">
        <v>0</v>
      </c>
      <c r="BB6" s="109">
        <v>0</v>
      </c>
      <c r="BC6" s="109">
        <v>0</v>
      </c>
      <c r="BD6" s="109">
        <v>0</v>
      </c>
      <c r="BE6" s="109">
        <v>0</v>
      </c>
      <c r="BF6" s="109">
        <v>0</v>
      </c>
      <c r="BG6" s="109">
        <v>0</v>
      </c>
      <c r="BI6" s="127">
        <v>487296</v>
      </c>
      <c r="BJ6" s="127">
        <v>232573</v>
      </c>
    </row>
    <row r="7" spans="1:62" ht="72.5" x14ac:dyDescent="0.35">
      <c r="A7" s="109" t="s">
        <v>1124</v>
      </c>
      <c r="B7" s="109" t="s">
        <v>172</v>
      </c>
      <c r="C7" s="109" t="s">
        <v>1125</v>
      </c>
      <c r="D7" s="132">
        <v>44872</v>
      </c>
      <c r="E7" s="127" t="s">
        <v>1126</v>
      </c>
      <c r="F7" s="109">
        <v>0</v>
      </c>
      <c r="G7" s="109">
        <v>0</v>
      </c>
      <c r="H7" s="109">
        <v>0</v>
      </c>
      <c r="I7" s="109">
        <v>0</v>
      </c>
      <c r="J7" s="109">
        <v>0</v>
      </c>
      <c r="K7" s="109">
        <v>0</v>
      </c>
      <c r="L7" s="109">
        <v>0</v>
      </c>
      <c r="M7" s="109">
        <v>0</v>
      </c>
      <c r="N7" s="109">
        <v>0</v>
      </c>
      <c r="O7" s="109">
        <v>0</v>
      </c>
      <c r="P7" s="109">
        <v>0</v>
      </c>
      <c r="Q7" s="109">
        <v>0</v>
      </c>
      <c r="R7" s="109">
        <v>0</v>
      </c>
      <c r="S7" s="109">
        <v>0</v>
      </c>
      <c r="T7" s="109">
        <v>0</v>
      </c>
      <c r="U7" s="109">
        <v>0</v>
      </c>
      <c r="V7" s="109">
        <v>1333</v>
      </c>
      <c r="W7" s="109">
        <v>0</v>
      </c>
      <c r="X7" s="109">
        <v>0</v>
      </c>
      <c r="Y7" s="109">
        <v>0</v>
      </c>
      <c r="Z7" s="109">
        <v>0</v>
      </c>
      <c r="AA7" s="109">
        <v>0</v>
      </c>
      <c r="AB7" s="109">
        <v>0</v>
      </c>
      <c r="AC7" s="109">
        <v>0</v>
      </c>
      <c r="AD7" s="109">
        <v>0</v>
      </c>
      <c r="AE7" s="109">
        <v>0</v>
      </c>
      <c r="AF7" s="109">
        <v>0</v>
      </c>
      <c r="AG7" s="109">
        <v>0</v>
      </c>
      <c r="AH7" s="109">
        <v>0</v>
      </c>
      <c r="AI7" s="109">
        <v>0</v>
      </c>
      <c r="AJ7" s="109">
        <v>0</v>
      </c>
      <c r="AK7" s="109">
        <v>845</v>
      </c>
      <c r="AL7" s="109">
        <v>0</v>
      </c>
      <c r="AM7" s="109">
        <v>845</v>
      </c>
      <c r="AN7" s="109">
        <v>0</v>
      </c>
      <c r="AO7" s="109">
        <v>0</v>
      </c>
      <c r="AP7" s="109">
        <v>0</v>
      </c>
      <c r="AQ7" s="109">
        <v>0</v>
      </c>
      <c r="AR7" s="109">
        <v>0</v>
      </c>
      <c r="AS7" s="109">
        <v>0</v>
      </c>
      <c r="AT7" s="109">
        <v>0</v>
      </c>
      <c r="AU7" s="109">
        <v>0</v>
      </c>
      <c r="AV7" s="109">
        <v>0</v>
      </c>
      <c r="AW7" s="109">
        <v>0</v>
      </c>
      <c r="AX7" s="109">
        <v>0</v>
      </c>
      <c r="AY7" s="109">
        <v>0</v>
      </c>
      <c r="AZ7" s="109">
        <v>0</v>
      </c>
      <c r="BA7" s="109">
        <v>0</v>
      </c>
      <c r="BB7" s="109">
        <v>0</v>
      </c>
      <c r="BC7" s="109">
        <v>0</v>
      </c>
      <c r="BD7" s="109">
        <v>0</v>
      </c>
      <c r="BE7" s="109">
        <v>0</v>
      </c>
      <c r="BF7" s="109">
        <v>0</v>
      </c>
      <c r="BG7" s="109">
        <v>0</v>
      </c>
      <c r="BI7" s="127">
        <v>482454</v>
      </c>
      <c r="BJ7" s="127">
        <v>239921</v>
      </c>
    </row>
    <row r="8" spans="1:62" x14ac:dyDescent="0.35">
      <c r="A8" s="109" t="s">
        <v>1127</v>
      </c>
      <c r="B8" s="109" t="s">
        <v>100</v>
      </c>
      <c r="C8" s="109" t="s">
        <v>1128</v>
      </c>
      <c r="D8" s="132">
        <v>44750</v>
      </c>
      <c r="E8" s="127" t="s">
        <v>1129</v>
      </c>
      <c r="F8" s="109">
        <v>0</v>
      </c>
      <c r="G8" s="109">
        <v>0</v>
      </c>
      <c r="H8" s="109">
        <v>0</v>
      </c>
      <c r="I8" s="109">
        <v>0</v>
      </c>
      <c r="J8" s="109">
        <v>0</v>
      </c>
      <c r="K8" s="109">
        <v>0</v>
      </c>
      <c r="L8" s="109">
        <v>0</v>
      </c>
      <c r="M8" s="109">
        <v>0</v>
      </c>
      <c r="N8" s="109">
        <v>0</v>
      </c>
      <c r="O8" s="109">
        <v>0</v>
      </c>
      <c r="P8" s="109">
        <v>0</v>
      </c>
      <c r="Q8" s="109">
        <v>0</v>
      </c>
      <c r="R8" s="109">
        <v>0</v>
      </c>
      <c r="S8" s="109">
        <v>0</v>
      </c>
      <c r="T8" s="109">
        <v>0</v>
      </c>
      <c r="U8" s="109">
        <v>0</v>
      </c>
      <c r="V8" s="109">
        <v>0</v>
      </c>
      <c r="W8" s="109">
        <v>0</v>
      </c>
      <c r="X8" s="109">
        <v>0</v>
      </c>
      <c r="Y8" s="109">
        <v>460</v>
      </c>
      <c r="Z8" s="109">
        <v>0</v>
      </c>
      <c r="AA8" s="109">
        <v>0</v>
      </c>
      <c r="AB8" s="109">
        <v>0</v>
      </c>
      <c r="AC8" s="109">
        <v>0</v>
      </c>
      <c r="AD8" s="109">
        <v>0</v>
      </c>
      <c r="AE8" s="109">
        <v>0</v>
      </c>
      <c r="AF8" s="109">
        <v>0</v>
      </c>
      <c r="AG8" s="109">
        <v>0</v>
      </c>
      <c r="AH8" s="109">
        <v>0</v>
      </c>
      <c r="AI8" s="109">
        <v>0</v>
      </c>
      <c r="AJ8" s="109">
        <v>0</v>
      </c>
      <c r="AK8" s="109">
        <v>0</v>
      </c>
      <c r="AL8" s="109">
        <v>0</v>
      </c>
      <c r="AM8" s="109">
        <v>0</v>
      </c>
      <c r="AN8" s="109">
        <v>0</v>
      </c>
      <c r="AO8" s="109">
        <v>0</v>
      </c>
      <c r="AP8" s="109">
        <v>0</v>
      </c>
      <c r="AQ8" s="109">
        <v>0</v>
      </c>
      <c r="AR8" s="109">
        <v>0</v>
      </c>
      <c r="AS8" s="109">
        <v>0</v>
      </c>
      <c r="AT8" s="109">
        <v>0</v>
      </c>
      <c r="AU8" s="109">
        <v>0</v>
      </c>
      <c r="AV8" s="109">
        <v>0</v>
      </c>
      <c r="AW8" s="109">
        <v>0</v>
      </c>
      <c r="AX8" s="109">
        <v>0</v>
      </c>
      <c r="AY8" s="109">
        <v>0</v>
      </c>
      <c r="AZ8" s="109">
        <v>0</v>
      </c>
      <c r="BA8" s="109">
        <v>0</v>
      </c>
      <c r="BB8" s="109">
        <v>0</v>
      </c>
      <c r="BC8" s="109">
        <v>0</v>
      </c>
      <c r="BD8" s="109">
        <v>0</v>
      </c>
      <c r="BE8" s="109">
        <v>0</v>
      </c>
      <c r="BF8" s="109">
        <v>0</v>
      </c>
      <c r="BG8" s="109">
        <v>0</v>
      </c>
      <c r="BI8" s="127">
        <v>484953</v>
      </c>
      <c r="BJ8" s="127">
        <v>241489</v>
      </c>
    </row>
    <row r="9" spans="1:62" ht="43.5" x14ac:dyDescent="0.35">
      <c r="A9" s="109" t="s">
        <v>1130</v>
      </c>
      <c r="B9" s="109" t="s">
        <v>738</v>
      </c>
      <c r="C9" s="109" t="s">
        <v>739</v>
      </c>
      <c r="D9" s="132">
        <v>45056</v>
      </c>
      <c r="E9" s="127" t="s">
        <v>1131</v>
      </c>
      <c r="F9" s="109">
        <v>0</v>
      </c>
      <c r="G9" s="109">
        <v>0</v>
      </c>
      <c r="H9" s="109">
        <v>0</v>
      </c>
      <c r="I9" s="109">
        <v>62</v>
      </c>
      <c r="J9" s="109">
        <v>0</v>
      </c>
      <c r="K9" s="109">
        <v>0</v>
      </c>
      <c r="L9" s="109">
        <v>0</v>
      </c>
      <c r="M9" s="109">
        <v>0</v>
      </c>
      <c r="N9" s="109">
        <v>0</v>
      </c>
      <c r="O9" s="109">
        <v>0</v>
      </c>
      <c r="P9" s="109">
        <v>0</v>
      </c>
      <c r="Q9" s="109">
        <v>0</v>
      </c>
      <c r="R9" s="109">
        <v>0</v>
      </c>
      <c r="S9" s="109">
        <v>0</v>
      </c>
      <c r="T9" s="109">
        <v>0</v>
      </c>
      <c r="U9" s="109">
        <v>0</v>
      </c>
      <c r="V9" s="109">
        <v>0</v>
      </c>
      <c r="W9" s="109">
        <v>0</v>
      </c>
      <c r="X9" s="109">
        <v>0</v>
      </c>
      <c r="Y9" s="109">
        <v>0</v>
      </c>
      <c r="Z9" s="109">
        <v>0</v>
      </c>
      <c r="AA9" s="109">
        <v>0</v>
      </c>
      <c r="AB9" s="109">
        <v>0</v>
      </c>
      <c r="AC9" s="109">
        <v>0</v>
      </c>
      <c r="AD9" s="109">
        <v>0</v>
      </c>
      <c r="AE9" s="109">
        <v>0</v>
      </c>
      <c r="AF9" s="109">
        <v>0</v>
      </c>
      <c r="AG9" s="109">
        <v>0</v>
      </c>
      <c r="AH9" s="109">
        <v>0</v>
      </c>
      <c r="AI9" s="109">
        <v>0</v>
      </c>
      <c r="AJ9" s="109">
        <v>0</v>
      </c>
      <c r="AK9" s="109">
        <v>0</v>
      </c>
      <c r="AL9" s="109">
        <v>0</v>
      </c>
      <c r="AM9" s="109">
        <v>0</v>
      </c>
      <c r="AN9" s="109">
        <v>0</v>
      </c>
      <c r="AO9" s="109">
        <v>0</v>
      </c>
      <c r="AP9" s="109">
        <v>0</v>
      </c>
      <c r="AQ9" s="109">
        <v>0</v>
      </c>
      <c r="AR9" s="109">
        <v>0</v>
      </c>
      <c r="AS9" s="109">
        <v>0</v>
      </c>
      <c r="AT9" s="109">
        <v>0</v>
      </c>
      <c r="AU9" s="109">
        <v>0</v>
      </c>
      <c r="AV9" s="109">
        <v>0</v>
      </c>
      <c r="AW9" s="109">
        <v>0</v>
      </c>
      <c r="AX9" s="109">
        <v>0</v>
      </c>
      <c r="AY9" s="109">
        <v>0</v>
      </c>
      <c r="AZ9" s="109">
        <v>0</v>
      </c>
      <c r="BA9" s="109">
        <v>0</v>
      </c>
      <c r="BB9" s="109">
        <v>0</v>
      </c>
      <c r="BC9" s="109">
        <v>0</v>
      </c>
      <c r="BD9" s="109">
        <v>0</v>
      </c>
      <c r="BE9" s="109">
        <v>0</v>
      </c>
      <c r="BF9" s="109">
        <v>0</v>
      </c>
      <c r="BG9" s="109">
        <v>0</v>
      </c>
      <c r="BI9" s="127">
        <v>480926</v>
      </c>
      <c r="BJ9" s="127">
        <v>243362</v>
      </c>
    </row>
    <row r="10" spans="1:62" ht="43.5" x14ac:dyDescent="0.35">
      <c r="A10" s="109" t="s">
        <v>1132</v>
      </c>
      <c r="B10" s="109" t="s">
        <v>120</v>
      </c>
      <c r="C10" s="109" t="s">
        <v>1133</v>
      </c>
      <c r="D10" s="132">
        <v>44804</v>
      </c>
      <c r="E10" s="127" t="s">
        <v>1134</v>
      </c>
      <c r="F10" s="109">
        <v>0</v>
      </c>
      <c r="G10" s="109">
        <v>0</v>
      </c>
      <c r="H10" s="109">
        <v>0</v>
      </c>
      <c r="I10" s="109">
        <v>0</v>
      </c>
      <c r="J10" s="109">
        <v>0</v>
      </c>
      <c r="K10" s="109">
        <v>0</v>
      </c>
      <c r="L10" s="109">
        <v>0</v>
      </c>
      <c r="M10" s="109">
        <v>0</v>
      </c>
      <c r="N10" s="109">
        <v>0</v>
      </c>
      <c r="O10" s="109">
        <v>0</v>
      </c>
      <c r="P10" s="109">
        <v>0</v>
      </c>
      <c r="Q10" s="109">
        <v>0</v>
      </c>
      <c r="R10" s="109">
        <v>0</v>
      </c>
      <c r="S10" s="109">
        <v>33</v>
      </c>
      <c r="T10" s="109">
        <v>0</v>
      </c>
      <c r="U10" s="109">
        <v>0</v>
      </c>
      <c r="V10" s="109">
        <v>0</v>
      </c>
      <c r="W10" s="109">
        <v>0</v>
      </c>
      <c r="X10" s="109">
        <v>0</v>
      </c>
      <c r="Y10" s="109">
        <v>0</v>
      </c>
      <c r="Z10" s="109">
        <v>0</v>
      </c>
      <c r="AA10" s="109">
        <v>0</v>
      </c>
      <c r="AB10" s="109">
        <v>0</v>
      </c>
      <c r="AC10" s="109">
        <v>0</v>
      </c>
      <c r="AD10" s="109">
        <v>0</v>
      </c>
      <c r="AE10" s="109">
        <v>0</v>
      </c>
      <c r="AF10" s="109">
        <v>0</v>
      </c>
      <c r="AG10" s="109">
        <v>0</v>
      </c>
      <c r="AH10" s="109">
        <v>0</v>
      </c>
      <c r="AI10" s="109">
        <v>0</v>
      </c>
      <c r="AJ10" s="109">
        <v>0</v>
      </c>
      <c r="AK10" s="109">
        <v>400</v>
      </c>
      <c r="AL10" s="109">
        <v>0</v>
      </c>
      <c r="AM10" s="109">
        <v>400</v>
      </c>
      <c r="AN10" s="109">
        <v>0</v>
      </c>
      <c r="AO10" s="109">
        <v>0</v>
      </c>
      <c r="AP10" s="109">
        <v>0</v>
      </c>
      <c r="AQ10" s="109">
        <v>0</v>
      </c>
      <c r="AR10" s="109">
        <v>0</v>
      </c>
      <c r="AS10" s="109">
        <v>0</v>
      </c>
      <c r="AT10" s="109">
        <v>0</v>
      </c>
      <c r="AU10" s="109">
        <v>0</v>
      </c>
      <c r="AV10" s="109">
        <v>0</v>
      </c>
      <c r="AW10" s="109">
        <v>0</v>
      </c>
      <c r="AX10" s="109">
        <v>0</v>
      </c>
      <c r="AY10" s="109">
        <v>0</v>
      </c>
      <c r="AZ10" s="109">
        <v>0</v>
      </c>
      <c r="BA10" s="109">
        <v>0</v>
      </c>
      <c r="BB10" s="109">
        <v>0</v>
      </c>
      <c r="BC10" s="109">
        <v>0</v>
      </c>
      <c r="BD10" s="109">
        <v>0</v>
      </c>
      <c r="BE10" s="109">
        <v>0</v>
      </c>
      <c r="BF10" s="109">
        <v>0</v>
      </c>
      <c r="BG10" s="109">
        <v>0</v>
      </c>
      <c r="BI10" s="127">
        <v>485019</v>
      </c>
      <c r="BJ10" s="127">
        <v>240963</v>
      </c>
    </row>
    <row r="11" spans="1:62" ht="43.5" x14ac:dyDescent="0.35">
      <c r="A11" s="137" t="s">
        <v>584</v>
      </c>
      <c r="B11" s="137" t="s">
        <v>40</v>
      </c>
      <c r="C11" s="137" t="s">
        <v>585</v>
      </c>
      <c r="D11" s="125">
        <v>45005</v>
      </c>
      <c r="E11" s="127" t="s">
        <v>1135</v>
      </c>
      <c r="F11" s="126">
        <v>3709</v>
      </c>
      <c r="G11" s="126">
        <v>0</v>
      </c>
      <c r="H11" s="126">
        <v>0</v>
      </c>
      <c r="I11" s="126">
        <v>0</v>
      </c>
      <c r="J11" s="126">
        <v>0</v>
      </c>
      <c r="K11" s="126">
        <v>0</v>
      </c>
      <c r="L11" s="126">
        <v>0</v>
      </c>
      <c r="M11" s="126">
        <v>0</v>
      </c>
      <c r="N11" s="126">
        <v>0</v>
      </c>
      <c r="O11" s="126">
        <v>0</v>
      </c>
      <c r="P11" s="126">
        <v>0</v>
      </c>
      <c r="Q11" s="126">
        <v>0</v>
      </c>
      <c r="R11" s="126">
        <v>0</v>
      </c>
      <c r="S11" s="126">
        <v>0</v>
      </c>
      <c r="T11" s="126">
        <v>0</v>
      </c>
      <c r="U11" s="126">
        <v>0</v>
      </c>
      <c r="V11" s="126">
        <v>0</v>
      </c>
      <c r="W11" s="126">
        <v>0</v>
      </c>
      <c r="X11" s="126">
        <v>0</v>
      </c>
      <c r="Y11" s="126">
        <v>0</v>
      </c>
      <c r="Z11" s="126">
        <v>0</v>
      </c>
      <c r="AA11" s="126">
        <v>0</v>
      </c>
      <c r="AB11" s="126">
        <v>0</v>
      </c>
      <c r="AC11" s="126">
        <v>0</v>
      </c>
      <c r="AD11" s="126">
        <v>0</v>
      </c>
      <c r="AE11" s="126">
        <v>0</v>
      </c>
      <c r="AF11" s="126">
        <v>0</v>
      </c>
      <c r="AG11" s="126">
        <v>3709</v>
      </c>
      <c r="AH11" s="126">
        <v>0</v>
      </c>
      <c r="AI11" s="126">
        <v>0</v>
      </c>
      <c r="AJ11" s="126">
        <v>0</v>
      </c>
      <c r="AK11" s="126">
        <v>0</v>
      </c>
      <c r="AL11" s="126">
        <v>0</v>
      </c>
      <c r="AM11" s="126">
        <v>0</v>
      </c>
      <c r="AN11" s="126">
        <v>0</v>
      </c>
      <c r="AO11" s="126">
        <v>0</v>
      </c>
      <c r="AP11" s="126">
        <v>0</v>
      </c>
      <c r="AQ11" s="126">
        <v>0</v>
      </c>
      <c r="AR11" s="126">
        <v>0</v>
      </c>
      <c r="AS11" s="126">
        <v>0</v>
      </c>
      <c r="AT11" s="126">
        <v>0</v>
      </c>
      <c r="AU11" s="126">
        <v>0</v>
      </c>
      <c r="AV11" s="126">
        <v>0</v>
      </c>
      <c r="AW11" s="126">
        <v>0</v>
      </c>
      <c r="AX11" s="126">
        <v>0</v>
      </c>
      <c r="AY11" s="126">
        <v>0</v>
      </c>
      <c r="AZ11" s="126">
        <v>0</v>
      </c>
      <c r="BA11" s="126">
        <v>0</v>
      </c>
      <c r="BB11" s="126">
        <v>0</v>
      </c>
      <c r="BC11" s="126">
        <v>0</v>
      </c>
      <c r="BD11" s="126">
        <v>0</v>
      </c>
      <c r="BE11" s="126">
        <v>0</v>
      </c>
      <c r="BF11" s="126">
        <v>0</v>
      </c>
      <c r="BG11" s="126">
        <v>0</v>
      </c>
      <c r="BH11" s="124"/>
      <c r="BI11" s="127">
        <v>485366</v>
      </c>
      <c r="BJ11" s="127">
        <v>238661</v>
      </c>
    </row>
    <row r="12" spans="1:62" x14ac:dyDescent="0.35">
      <c r="A12" s="109" t="s">
        <v>1136</v>
      </c>
      <c r="B12" s="109" t="s">
        <v>468</v>
      </c>
      <c r="C12" s="109" t="s">
        <v>1137</v>
      </c>
      <c r="D12" s="132">
        <v>44753</v>
      </c>
      <c r="E12" s="127" t="s">
        <v>1138</v>
      </c>
      <c r="F12" s="109">
        <v>0</v>
      </c>
      <c r="G12" s="109">
        <v>0</v>
      </c>
      <c r="H12" s="109">
        <v>0</v>
      </c>
      <c r="I12" s="109">
        <v>0</v>
      </c>
      <c r="J12" s="109">
        <v>0</v>
      </c>
      <c r="K12" s="109">
        <v>0</v>
      </c>
      <c r="L12" s="109">
        <v>0</v>
      </c>
      <c r="M12" s="109">
        <v>0</v>
      </c>
      <c r="N12" s="109">
        <v>0</v>
      </c>
      <c r="O12" s="109">
        <v>0</v>
      </c>
      <c r="P12" s="109">
        <v>0</v>
      </c>
      <c r="Q12" s="109">
        <v>0</v>
      </c>
      <c r="R12" s="109">
        <v>0</v>
      </c>
      <c r="S12" s="109">
        <v>0</v>
      </c>
      <c r="T12" s="109">
        <v>0</v>
      </c>
      <c r="U12" s="109">
        <v>0</v>
      </c>
      <c r="V12" s="109">
        <v>0</v>
      </c>
      <c r="W12" s="109">
        <v>0</v>
      </c>
      <c r="X12" s="109">
        <v>0</v>
      </c>
      <c r="Y12" s="109">
        <v>0</v>
      </c>
      <c r="Z12" s="109">
        <v>0</v>
      </c>
      <c r="AA12" s="109">
        <v>0</v>
      </c>
      <c r="AB12" s="109">
        <v>0</v>
      </c>
      <c r="AC12" s="109">
        <v>0</v>
      </c>
      <c r="AD12" s="109">
        <v>0</v>
      </c>
      <c r="AE12" s="109">
        <v>0</v>
      </c>
      <c r="AF12" s="109">
        <v>0</v>
      </c>
      <c r="AG12" s="109">
        <v>0</v>
      </c>
      <c r="AH12" s="109">
        <v>0</v>
      </c>
      <c r="AI12" s="109">
        <v>0</v>
      </c>
      <c r="AJ12" s="109">
        <v>0</v>
      </c>
      <c r="AK12" s="109">
        <v>0</v>
      </c>
      <c r="AL12" s="109">
        <v>0</v>
      </c>
      <c r="AM12" s="109">
        <v>0</v>
      </c>
      <c r="AN12" s="109">
        <v>0</v>
      </c>
      <c r="AO12" s="109">
        <v>0</v>
      </c>
      <c r="AP12" s="109">
        <v>0</v>
      </c>
      <c r="AQ12" s="109">
        <v>0</v>
      </c>
      <c r="AR12" s="109">
        <v>0</v>
      </c>
      <c r="AS12" s="109">
        <v>0</v>
      </c>
      <c r="AT12" s="109">
        <v>0</v>
      </c>
      <c r="AU12" s="109">
        <v>0</v>
      </c>
      <c r="AV12" s="109">
        <v>0</v>
      </c>
      <c r="AW12" s="109">
        <v>0</v>
      </c>
      <c r="AX12" s="109">
        <v>0</v>
      </c>
      <c r="AY12" s="109">
        <v>0</v>
      </c>
      <c r="AZ12" s="109">
        <v>0</v>
      </c>
      <c r="BA12" s="109">
        <v>0</v>
      </c>
      <c r="BB12" s="109">
        <v>0</v>
      </c>
      <c r="BC12" s="109">
        <v>0</v>
      </c>
      <c r="BD12" s="109">
        <v>0</v>
      </c>
      <c r="BE12" s="109">
        <v>0</v>
      </c>
      <c r="BF12" s="109">
        <v>0</v>
      </c>
      <c r="BG12" s="109">
        <v>0</v>
      </c>
      <c r="BH12" s="109" t="s">
        <v>1139</v>
      </c>
      <c r="BI12" s="127">
        <v>485886</v>
      </c>
      <c r="BJ12" s="127">
        <v>237679</v>
      </c>
    </row>
    <row r="13" spans="1:62" ht="58" x14ac:dyDescent="0.35">
      <c r="A13" s="109" t="s">
        <v>736</v>
      </c>
      <c r="B13" s="109" t="s">
        <v>623</v>
      </c>
      <c r="C13" s="109" t="s">
        <v>658</v>
      </c>
      <c r="D13" s="132">
        <v>44523</v>
      </c>
      <c r="E13" s="127" t="s">
        <v>1140</v>
      </c>
      <c r="F13" s="109">
        <v>0</v>
      </c>
      <c r="G13" s="109">
        <v>0</v>
      </c>
      <c r="H13" s="109">
        <v>0</v>
      </c>
      <c r="I13" s="109">
        <v>0</v>
      </c>
      <c r="J13" s="109">
        <v>0</v>
      </c>
      <c r="K13" s="109">
        <v>0</v>
      </c>
      <c r="L13" s="109">
        <v>0</v>
      </c>
      <c r="M13" s="109">
        <v>0</v>
      </c>
      <c r="N13" s="109">
        <v>0</v>
      </c>
      <c r="O13" s="109">
        <v>0</v>
      </c>
      <c r="P13" s="109">
        <v>0</v>
      </c>
      <c r="Q13" s="109">
        <v>0</v>
      </c>
      <c r="R13" s="109">
        <v>0</v>
      </c>
      <c r="S13" s="109">
        <v>0</v>
      </c>
      <c r="T13" s="109">
        <v>0</v>
      </c>
      <c r="U13" s="109">
        <v>0</v>
      </c>
      <c r="V13" s="109">
        <v>0</v>
      </c>
      <c r="W13" s="109">
        <v>0</v>
      </c>
      <c r="X13" s="109">
        <v>0</v>
      </c>
      <c r="Y13" s="109">
        <v>0</v>
      </c>
      <c r="Z13" s="109">
        <v>0</v>
      </c>
      <c r="AA13" s="109">
        <v>0</v>
      </c>
      <c r="AB13" s="109">
        <v>0</v>
      </c>
      <c r="AC13" s="109">
        <v>0</v>
      </c>
      <c r="AD13" s="109">
        <v>0</v>
      </c>
      <c r="AE13" s="109">
        <v>26</v>
      </c>
      <c r="AF13" s="109">
        <v>0</v>
      </c>
      <c r="AG13" s="109">
        <v>0</v>
      </c>
      <c r="AH13" s="109">
        <v>0</v>
      </c>
      <c r="AI13" s="109">
        <v>0</v>
      </c>
      <c r="AJ13" s="109">
        <v>0</v>
      </c>
      <c r="AK13" s="109">
        <v>0</v>
      </c>
      <c r="AL13" s="109">
        <v>0</v>
      </c>
      <c r="AM13" s="109">
        <v>0</v>
      </c>
      <c r="AN13" s="109">
        <v>0</v>
      </c>
      <c r="AO13" s="109">
        <v>0</v>
      </c>
      <c r="AP13" s="109">
        <v>0</v>
      </c>
      <c r="AQ13" s="109">
        <v>0</v>
      </c>
      <c r="AR13" s="109">
        <v>0</v>
      </c>
      <c r="AS13" s="109">
        <v>0</v>
      </c>
      <c r="AT13" s="109">
        <v>0</v>
      </c>
      <c r="AU13" s="109">
        <v>0</v>
      </c>
      <c r="AV13" s="109">
        <v>0</v>
      </c>
      <c r="AW13" s="109">
        <v>0</v>
      </c>
      <c r="AX13" s="109">
        <v>0</v>
      </c>
      <c r="AY13" s="109">
        <v>0</v>
      </c>
      <c r="AZ13" s="109">
        <v>0</v>
      </c>
      <c r="BA13" s="109">
        <v>0</v>
      </c>
      <c r="BB13" s="109">
        <v>0</v>
      </c>
      <c r="BC13" s="109">
        <v>0</v>
      </c>
      <c r="BD13" s="109">
        <v>0</v>
      </c>
      <c r="BE13" s="109">
        <v>0</v>
      </c>
      <c r="BF13" s="109">
        <v>0</v>
      </c>
      <c r="BG13" s="109">
        <v>0</v>
      </c>
      <c r="BH13" s="109" t="s">
        <v>1141</v>
      </c>
      <c r="BI13" s="127">
        <v>492919</v>
      </c>
      <c r="BJ13" s="127">
        <v>235857</v>
      </c>
    </row>
    <row r="14" spans="1:62" ht="46.5" customHeight="1" x14ac:dyDescent="0.35">
      <c r="A14" s="127" t="s">
        <v>1142</v>
      </c>
      <c r="B14" s="109" t="s">
        <v>738</v>
      </c>
      <c r="C14" s="127" t="s">
        <v>1143</v>
      </c>
      <c r="D14" s="132">
        <v>45132</v>
      </c>
      <c r="E14" s="127" t="s">
        <v>1144</v>
      </c>
      <c r="F14" s="109">
        <v>0</v>
      </c>
      <c r="G14" s="109">
        <v>0</v>
      </c>
      <c r="H14" s="109">
        <v>0</v>
      </c>
      <c r="I14" s="109">
        <v>0</v>
      </c>
      <c r="J14" s="109">
        <v>0</v>
      </c>
      <c r="K14" s="109">
        <v>0</v>
      </c>
      <c r="L14" s="109">
        <v>0</v>
      </c>
      <c r="M14" s="109">
        <v>0</v>
      </c>
      <c r="N14" s="109">
        <v>0</v>
      </c>
      <c r="O14" s="109">
        <v>0</v>
      </c>
      <c r="P14" s="109">
        <v>0</v>
      </c>
      <c r="Q14" s="109">
        <v>0</v>
      </c>
      <c r="R14" s="109">
        <v>0</v>
      </c>
      <c r="S14" s="109">
        <v>0</v>
      </c>
      <c r="T14" s="109">
        <v>0</v>
      </c>
      <c r="U14" s="109">
        <v>0</v>
      </c>
      <c r="V14" s="109">
        <v>0</v>
      </c>
      <c r="W14" s="109">
        <v>0</v>
      </c>
      <c r="X14" s="109">
        <v>0</v>
      </c>
      <c r="Y14" s="109">
        <v>0</v>
      </c>
      <c r="Z14" s="109">
        <v>0</v>
      </c>
      <c r="AA14" s="109">
        <v>0</v>
      </c>
      <c r="AB14" s="109">
        <v>0</v>
      </c>
      <c r="AC14" s="109">
        <v>0</v>
      </c>
      <c r="AD14" s="109">
        <v>0</v>
      </c>
      <c r="AE14" s="109">
        <v>0</v>
      </c>
      <c r="AF14" s="109">
        <v>0</v>
      </c>
      <c r="AG14" s="109">
        <v>0</v>
      </c>
      <c r="AH14" s="109">
        <v>0</v>
      </c>
      <c r="AI14" s="109">
        <v>0</v>
      </c>
      <c r="AJ14" s="109">
        <v>0</v>
      </c>
      <c r="AK14" s="109">
        <v>0</v>
      </c>
      <c r="AL14" s="109">
        <v>0</v>
      </c>
      <c r="AM14" s="109">
        <v>31</v>
      </c>
      <c r="AN14" s="109">
        <v>0</v>
      </c>
      <c r="AO14" s="109">
        <v>0</v>
      </c>
      <c r="AP14" s="109">
        <v>0</v>
      </c>
      <c r="AQ14" s="109">
        <v>0</v>
      </c>
      <c r="AR14" s="109">
        <v>0</v>
      </c>
      <c r="AS14" s="109">
        <v>0</v>
      </c>
      <c r="AT14" s="109">
        <v>0</v>
      </c>
      <c r="AU14" s="109">
        <v>0</v>
      </c>
      <c r="AV14" s="109">
        <v>0</v>
      </c>
      <c r="AW14" s="109">
        <v>0</v>
      </c>
      <c r="AX14" s="109">
        <v>0</v>
      </c>
      <c r="AY14" s="109">
        <v>0</v>
      </c>
      <c r="AZ14" s="109">
        <v>0</v>
      </c>
      <c r="BA14" s="109">
        <v>0</v>
      </c>
      <c r="BB14" s="109">
        <v>0</v>
      </c>
      <c r="BC14" s="109">
        <v>0</v>
      </c>
      <c r="BD14" s="109">
        <v>0</v>
      </c>
      <c r="BE14" s="109">
        <v>0</v>
      </c>
      <c r="BF14" s="109">
        <v>0</v>
      </c>
      <c r="BG14" s="109">
        <v>0</v>
      </c>
      <c r="BI14" s="127">
        <v>480926</v>
      </c>
      <c r="BJ14" s="127">
        <v>243362</v>
      </c>
    </row>
    <row r="15" spans="1:62" ht="29" x14ac:dyDescent="0.35">
      <c r="A15" s="109" t="s">
        <v>301</v>
      </c>
      <c r="B15" s="109" t="s">
        <v>302</v>
      </c>
      <c r="C15" s="127" t="s">
        <v>303</v>
      </c>
      <c r="D15" s="132">
        <v>45135</v>
      </c>
      <c r="E15" s="127" t="s">
        <v>1145</v>
      </c>
      <c r="F15" s="109">
        <v>0</v>
      </c>
      <c r="G15" s="109">
        <v>0</v>
      </c>
      <c r="H15" s="109">
        <v>0</v>
      </c>
      <c r="I15" s="109">
        <v>0</v>
      </c>
      <c r="J15" s="109">
        <v>0</v>
      </c>
      <c r="K15" s="109">
        <v>0</v>
      </c>
      <c r="L15" s="109">
        <v>0</v>
      </c>
      <c r="M15" s="109">
        <v>0</v>
      </c>
      <c r="N15" s="109">
        <v>0</v>
      </c>
      <c r="O15" s="109">
        <v>0</v>
      </c>
      <c r="P15" s="109">
        <v>0</v>
      </c>
      <c r="Q15" s="109">
        <v>0</v>
      </c>
      <c r="R15" s="109">
        <v>0</v>
      </c>
      <c r="S15" s="109">
        <v>0</v>
      </c>
      <c r="T15" s="109">
        <v>0</v>
      </c>
      <c r="U15" s="109">
        <v>0</v>
      </c>
      <c r="V15" s="109">
        <v>0</v>
      </c>
      <c r="W15" s="109">
        <v>0</v>
      </c>
      <c r="X15" s="109">
        <v>0</v>
      </c>
      <c r="Y15" s="109">
        <v>0</v>
      </c>
      <c r="Z15" s="109">
        <v>0</v>
      </c>
      <c r="AA15" s="109">
        <v>0</v>
      </c>
      <c r="AB15" s="109">
        <v>0</v>
      </c>
      <c r="AC15" s="109">
        <v>0</v>
      </c>
      <c r="AD15" s="109">
        <v>0</v>
      </c>
      <c r="AE15" s="109">
        <v>0</v>
      </c>
      <c r="AF15" s="109">
        <v>0</v>
      </c>
      <c r="AG15" s="109">
        <v>0</v>
      </c>
      <c r="AH15" s="109">
        <v>0</v>
      </c>
      <c r="AI15" s="109">
        <v>0</v>
      </c>
      <c r="AJ15" s="109">
        <v>0</v>
      </c>
      <c r="AK15" s="109">
        <v>0</v>
      </c>
      <c r="AL15" s="109">
        <v>0</v>
      </c>
      <c r="AM15" s="109">
        <v>30</v>
      </c>
      <c r="AN15" s="109">
        <v>0</v>
      </c>
      <c r="AO15" s="109">
        <v>0</v>
      </c>
      <c r="AP15" s="109">
        <v>0</v>
      </c>
      <c r="AQ15" s="109">
        <v>0</v>
      </c>
      <c r="AR15" s="109">
        <v>0</v>
      </c>
      <c r="AS15" s="109">
        <v>0</v>
      </c>
      <c r="AT15" s="109">
        <v>0</v>
      </c>
      <c r="AU15" s="109">
        <v>0</v>
      </c>
      <c r="AV15" s="109">
        <v>0</v>
      </c>
      <c r="AW15" s="109">
        <v>0</v>
      </c>
      <c r="AX15" s="109">
        <v>0</v>
      </c>
      <c r="AY15" s="109">
        <v>0</v>
      </c>
      <c r="AZ15" s="109">
        <v>0</v>
      </c>
      <c r="BA15" s="109">
        <v>0</v>
      </c>
      <c r="BB15" s="109">
        <v>0</v>
      </c>
      <c r="BC15" s="109">
        <v>0</v>
      </c>
      <c r="BD15" s="109">
        <v>0</v>
      </c>
      <c r="BE15" s="109">
        <v>0</v>
      </c>
      <c r="BF15" s="109">
        <v>0</v>
      </c>
      <c r="BG15" s="109">
        <v>0</v>
      </c>
      <c r="BI15" s="127">
        <v>486506</v>
      </c>
      <c r="BJ15" s="127">
        <v>238112</v>
      </c>
    </row>
    <row r="16" spans="1:62" s="136" customFormat="1" x14ac:dyDescent="0.35">
      <c r="A16" s="133"/>
      <c r="B16" s="133"/>
      <c r="C16" s="133" t="s">
        <v>1146</v>
      </c>
      <c r="D16" s="133"/>
      <c r="E16" s="134"/>
      <c r="F16" s="135">
        <f>SUM(F6:F15)</f>
        <v>3709</v>
      </c>
      <c r="G16" s="135">
        <f t="shared" ref="G16:BG16" si="0">SUM(G6:G15)</f>
        <v>0</v>
      </c>
      <c r="H16" s="135">
        <f t="shared" si="0"/>
        <v>0</v>
      </c>
      <c r="I16" s="135">
        <f t="shared" si="0"/>
        <v>62</v>
      </c>
      <c r="J16" s="135">
        <f t="shared" si="0"/>
        <v>0</v>
      </c>
      <c r="K16" s="135">
        <f t="shared" si="0"/>
        <v>0</v>
      </c>
      <c r="L16" s="135">
        <f t="shared" si="0"/>
        <v>0</v>
      </c>
      <c r="M16" s="135">
        <f t="shared" si="0"/>
        <v>0</v>
      </c>
      <c r="N16" s="135">
        <f t="shared" si="0"/>
        <v>0</v>
      </c>
      <c r="O16" s="135">
        <f t="shared" si="0"/>
        <v>0</v>
      </c>
      <c r="P16" s="135">
        <f t="shared" si="0"/>
        <v>0</v>
      </c>
      <c r="Q16" s="135">
        <f t="shared" si="0"/>
        <v>0</v>
      </c>
      <c r="R16" s="135">
        <f t="shared" si="0"/>
        <v>0</v>
      </c>
      <c r="S16" s="135">
        <f t="shared" si="0"/>
        <v>33</v>
      </c>
      <c r="T16" s="135">
        <f t="shared" si="0"/>
        <v>0</v>
      </c>
      <c r="U16" s="135">
        <f t="shared" si="0"/>
        <v>0</v>
      </c>
      <c r="V16" s="135">
        <f t="shared" si="0"/>
        <v>1333</v>
      </c>
      <c r="W16" s="135">
        <f t="shared" si="0"/>
        <v>0</v>
      </c>
      <c r="X16" s="135">
        <f t="shared" si="0"/>
        <v>0</v>
      </c>
      <c r="Y16" s="135">
        <f t="shared" si="0"/>
        <v>460</v>
      </c>
      <c r="Z16" s="135">
        <f t="shared" si="0"/>
        <v>0</v>
      </c>
      <c r="AA16" s="135">
        <f t="shared" si="0"/>
        <v>0</v>
      </c>
      <c r="AB16" s="135">
        <f t="shared" si="0"/>
        <v>0</v>
      </c>
      <c r="AC16" s="135">
        <f t="shared" si="0"/>
        <v>0</v>
      </c>
      <c r="AD16" s="135">
        <f t="shared" si="0"/>
        <v>0</v>
      </c>
      <c r="AE16" s="135">
        <f t="shared" si="0"/>
        <v>26</v>
      </c>
      <c r="AF16" s="135">
        <f t="shared" si="0"/>
        <v>0</v>
      </c>
      <c r="AG16" s="135">
        <f t="shared" si="0"/>
        <v>3709</v>
      </c>
      <c r="AH16" s="135">
        <f t="shared" si="0"/>
        <v>0</v>
      </c>
      <c r="AI16" s="135">
        <f t="shared" si="0"/>
        <v>0</v>
      </c>
      <c r="AJ16" s="135">
        <f t="shared" si="0"/>
        <v>0</v>
      </c>
      <c r="AK16" s="135">
        <f t="shared" si="0"/>
        <v>1245</v>
      </c>
      <c r="AL16" s="135">
        <f t="shared" si="0"/>
        <v>0</v>
      </c>
      <c r="AM16" s="135">
        <f t="shared" si="0"/>
        <v>1974</v>
      </c>
      <c r="AN16" s="135">
        <f t="shared" si="0"/>
        <v>0</v>
      </c>
      <c r="AO16" s="135">
        <f t="shared" si="0"/>
        <v>0</v>
      </c>
      <c r="AP16" s="135">
        <f t="shared" si="0"/>
        <v>0</v>
      </c>
      <c r="AQ16" s="135">
        <f t="shared" si="0"/>
        <v>0</v>
      </c>
      <c r="AR16" s="135">
        <f t="shared" si="0"/>
        <v>0</v>
      </c>
      <c r="AS16" s="135">
        <f t="shared" si="0"/>
        <v>0</v>
      </c>
      <c r="AT16" s="135">
        <f t="shared" si="0"/>
        <v>0</v>
      </c>
      <c r="AU16" s="135">
        <f t="shared" si="0"/>
        <v>0</v>
      </c>
      <c r="AV16" s="135">
        <f t="shared" si="0"/>
        <v>0</v>
      </c>
      <c r="AW16" s="135">
        <f t="shared" si="0"/>
        <v>0</v>
      </c>
      <c r="AX16" s="135">
        <f t="shared" si="0"/>
        <v>0</v>
      </c>
      <c r="AY16" s="135">
        <f t="shared" si="0"/>
        <v>0</v>
      </c>
      <c r="AZ16" s="135">
        <f t="shared" si="0"/>
        <v>0</v>
      </c>
      <c r="BA16" s="135">
        <f t="shared" si="0"/>
        <v>0</v>
      </c>
      <c r="BB16" s="135">
        <f t="shared" si="0"/>
        <v>0</v>
      </c>
      <c r="BC16" s="135">
        <f t="shared" si="0"/>
        <v>0</v>
      </c>
      <c r="BD16" s="135">
        <f t="shared" si="0"/>
        <v>0</v>
      </c>
      <c r="BE16" s="135">
        <f t="shared" si="0"/>
        <v>0</v>
      </c>
      <c r="BF16" s="135">
        <f t="shared" si="0"/>
        <v>0</v>
      </c>
      <c r="BG16" s="135">
        <f t="shared" si="0"/>
        <v>0</v>
      </c>
      <c r="BH16" s="133"/>
      <c r="BI16" s="139"/>
      <c r="BJ16" s="139"/>
    </row>
  </sheetData>
  <mergeCells count="43">
    <mergeCell ref="A3:A4"/>
    <mergeCell ref="B3:B4"/>
    <mergeCell ref="C3:C4"/>
    <mergeCell ref="V3:W3"/>
    <mergeCell ref="X3:Y3"/>
    <mergeCell ref="D3:D4"/>
    <mergeCell ref="E3:E4"/>
    <mergeCell ref="F3:G3"/>
    <mergeCell ref="H3:I3"/>
    <mergeCell ref="J3:K3"/>
    <mergeCell ref="L3:M3"/>
    <mergeCell ref="AR3:AS3"/>
    <mergeCell ref="A1:D1"/>
    <mergeCell ref="F2:W2"/>
    <mergeCell ref="X2:AA2"/>
    <mergeCell ref="AB2:AE2"/>
    <mergeCell ref="AF2:AI2"/>
    <mergeCell ref="Z3:AA3"/>
    <mergeCell ref="AB3:AC3"/>
    <mergeCell ref="AD3:AE3"/>
    <mergeCell ref="AF3:AG3"/>
    <mergeCell ref="AH3:AI3"/>
    <mergeCell ref="AJ3:AK3"/>
    <mergeCell ref="N3:O3"/>
    <mergeCell ref="P3:Q3"/>
    <mergeCell ref="R3:S3"/>
    <mergeCell ref="T3:U3"/>
    <mergeCell ref="BH3:BH4"/>
    <mergeCell ref="BI3:BI4"/>
    <mergeCell ref="BJ3:BJ4"/>
    <mergeCell ref="AJ2:AS2"/>
    <mergeCell ref="AT2:BC2"/>
    <mergeCell ref="BD2:BG2"/>
    <mergeCell ref="AT3:AU3"/>
    <mergeCell ref="AV3:AW3"/>
    <mergeCell ref="AX3:AY3"/>
    <mergeCell ref="AZ3:BA3"/>
    <mergeCell ref="BB3:BC3"/>
    <mergeCell ref="BD3:BE3"/>
    <mergeCell ref="BF3:BG3"/>
    <mergeCell ref="AL3:AM3"/>
    <mergeCell ref="AN3:AO3"/>
    <mergeCell ref="AP3:AQ3"/>
  </mergeCells>
  <conditionalFormatting sqref="A14:A15">
    <cfRule type="cellIs" dxfId="31" priority="21" operator="equal">
      <formula>"Appeal"</formula>
    </cfRule>
    <cfRule type="cellIs" dxfId="30" priority="22" operator="equal">
      <formula>"Withdrawn"</formula>
    </cfRule>
    <cfRule type="cellIs" dxfId="29" priority="23" operator="equal">
      <formula>"Refused"</formula>
    </cfRule>
    <cfRule type="cellIs" dxfId="28" priority="24" operator="equal">
      <formula>"Permitted"</formula>
    </cfRule>
    <cfRule type="cellIs" dxfId="27" priority="25" operator="equal">
      <formula>"NYD"</formula>
    </cfRule>
  </conditionalFormatting>
  <conditionalFormatting sqref="B15">
    <cfRule type="cellIs" dxfId="26" priority="16" operator="equal">
      <formula>"Appeal"</formula>
    </cfRule>
    <cfRule type="cellIs" dxfId="25" priority="17" operator="equal">
      <formula>"Withdrawn"</formula>
    </cfRule>
    <cfRule type="cellIs" dxfId="24" priority="18" operator="equal">
      <formula>"Refused"</formula>
    </cfRule>
    <cfRule type="cellIs" dxfId="23" priority="19" operator="equal">
      <formula>"Permitted"</formula>
    </cfRule>
    <cfRule type="cellIs" dxfId="22" priority="20" operator="equal">
      <formula>"NYD"</formula>
    </cfRule>
  </conditionalFormatting>
  <conditionalFormatting sqref="C14:C15">
    <cfRule type="cellIs" dxfId="21" priority="11" operator="equal">
      <formula>"Appeal"</formula>
    </cfRule>
    <cfRule type="cellIs" dxfId="20" priority="12" operator="equal">
      <formula>"Withdrawn"</formula>
    </cfRule>
    <cfRule type="cellIs" dxfId="19" priority="13" operator="equal">
      <formula>"Refused"</formula>
    </cfRule>
    <cfRule type="cellIs" dxfId="18" priority="14" operator="equal">
      <formula>"Permitted"</formula>
    </cfRule>
    <cfRule type="cellIs" dxfId="17" priority="15" operator="equal">
      <formula>"NYD"</formula>
    </cfRule>
  </conditionalFormatting>
  <conditionalFormatting sqref="E6:E7">
    <cfRule type="cellIs" dxfId="16" priority="57" operator="equal">
      <formula>"Appeal"</formula>
    </cfRule>
  </conditionalFormatting>
  <conditionalFormatting sqref="E7">
    <cfRule type="cellIs" dxfId="15" priority="52" operator="equal">
      <formula>"Appeal"</formula>
    </cfRule>
    <cfRule type="cellIs" dxfId="14" priority="53" operator="equal">
      <formula>"Withdrawn"</formula>
    </cfRule>
    <cfRule type="cellIs" dxfId="13" priority="54" operator="equal">
      <formula>"Refused"</formula>
    </cfRule>
    <cfRule type="cellIs" dxfId="12" priority="55" operator="equal">
      <formula>"Permitted"</formula>
    </cfRule>
    <cfRule type="cellIs" dxfId="11" priority="56" operator="equal">
      <formula>"NYD"</formula>
    </cfRule>
  </conditionalFormatting>
  <conditionalFormatting sqref="E10:E11">
    <cfRule type="cellIs" dxfId="10" priority="42" operator="equal">
      <formula>"Appeal"</formula>
    </cfRule>
    <cfRule type="cellIs" dxfId="9" priority="43" operator="equal">
      <formula>"Withdrawn"</formula>
    </cfRule>
    <cfRule type="cellIs" dxfId="8" priority="44" operator="equal">
      <formula>"Refused"</formula>
    </cfRule>
    <cfRule type="cellIs" dxfId="7" priority="45" operator="equal">
      <formula>"Permitted"</formula>
    </cfRule>
    <cfRule type="cellIs" dxfId="6" priority="46" operator="equal">
      <formula>"NYD"</formula>
    </cfRule>
  </conditionalFormatting>
  <conditionalFormatting sqref="E13">
    <cfRule type="cellIs" dxfId="5" priority="41" operator="equal">
      <formula>"Appeal"</formula>
    </cfRule>
  </conditionalFormatting>
  <conditionalFormatting sqref="E14:E15">
    <cfRule type="cellIs" dxfId="4" priority="1" operator="equal">
      <formula>"Appeal"</formula>
    </cfRule>
    <cfRule type="cellIs" dxfId="3" priority="2" operator="equal">
      <formula>"Withdrawn"</formula>
    </cfRule>
    <cfRule type="cellIs" dxfId="2" priority="3" operator="equal">
      <formula>"Refused"</formula>
    </cfRule>
    <cfRule type="cellIs" dxfId="1" priority="4" operator="equal">
      <formula>"Permitted"</formula>
    </cfRule>
    <cfRule type="cellIs" dxfId="0" priority="5" operator="equal">
      <formula>"NYD"</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7D50E-B30F-400E-BC41-287C53922928}">
  <dimension ref="B1:M28"/>
  <sheetViews>
    <sheetView zoomScale="80" zoomScaleNormal="80" workbookViewId="0">
      <selection activeCell="E9" sqref="E9:E18"/>
    </sheetView>
  </sheetViews>
  <sheetFormatPr defaultColWidth="8.81640625" defaultRowHeight="14.5" x14ac:dyDescent="0.35"/>
  <cols>
    <col min="1" max="1" width="3.54296875" style="127" customWidth="1"/>
    <col min="2" max="2" width="13.453125" style="127" customWidth="1"/>
    <col min="3" max="3" width="42.453125" style="127" customWidth="1"/>
    <col min="4" max="4" width="25.453125" style="127" bestFit="1" customWidth="1"/>
    <col min="5" max="5" width="58.453125" style="127" customWidth="1"/>
    <col min="6" max="6" width="47.453125" style="127" customWidth="1"/>
    <col min="7" max="7" width="41.54296875" style="127" customWidth="1"/>
    <col min="8" max="8" width="50.453125" style="107" customWidth="1"/>
    <col min="9" max="9" width="50.453125" style="127" customWidth="1"/>
    <col min="10" max="10" width="35.1796875" style="127" customWidth="1"/>
    <col min="11" max="12" width="8.81640625" style="127"/>
    <col min="13" max="13" width="61.54296875" style="127" customWidth="1"/>
    <col min="14" max="16384" width="8.81640625" style="127"/>
  </cols>
  <sheetData>
    <row r="1" spans="2:10" ht="15" thickBot="1" x14ac:dyDescent="0.4"/>
    <row r="2" spans="2:10" ht="19" thickBot="1" x14ac:dyDescent="0.4">
      <c r="B2" s="140" t="s">
        <v>1147</v>
      </c>
      <c r="C2" s="247" t="s">
        <v>1148</v>
      </c>
      <c r="D2" s="248"/>
      <c r="E2" s="248"/>
      <c r="F2" s="248"/>
      <c r="G2" s="249"/>
    </row>
    <row r="3" spans="2:10" ht="15.5" x14ac:dyDescent="0.35">
      <c r="B3" s="141"/>
      <c r="C3" s="142"/>
      <c r="D3" s="143" t="s">
        <v>1149</v>
      </c>
      <c r="E3" s="143" t="s">
        <v>1150</v>
      </c>
      <c r="F3" s="143" t="s">
        <v>1151</v>
      </c>
      <c r="G3" s="144" t="s">
        <v>1152</v>
      </c>
      <c r="H3" s="145"/>
      <c r="I3" s="146"/>
    </row>
    <row r="4" spans="2:10" ht="43.5" x14ac:dyDescent="0.35">
      <c r="B4" s="147"/>
      <c r="C4" s="148" t="s">
        <v>1153</v>
      </c>
      <c r="D4" s="107" t="s">
        <v>1154</v>
      </c>
      <c r="E4" s="107" t="s">
        <v>1155</v>
      </c>
      <c r="F4" s="107" t="s">
        <v>1156</v>
      </c>
      <c r="G4" s="108" t="s">
        <v>1157</v>
      </c>
    </row>
    <row r="5" spans="2:10" x14ac:dyDescent="0.35">
      <c r="B5" s="147"/>
    </row>
    <row r="6" spans="2:10" x14ac:dyDescent="0.35">
      <c r="B6" s="147"/>
    </row>
    <row r="7" spans="2:10" ht="18.5" x14ac:dyDescent="0.35">
      <c r="B7" s="149"/>
      <c r="C7" s="250" t="s">
        <v>1158</v>
      </c>
      <c r="D7" s="250"/>
      <c r="E7" s="250"/>
      <c r="F7" s="250"/>
      <c r="G7" s="251"/>
      <c r="H7" s="150" t="s">
        <v>1159</v>
      </c>
      <c r="I7" s="150" t="s">
        <v>1160</v>
      </c>
      <c r="J7" s="107" t="s">
        <v>1161</v>
      </c>
    </row>
    <row r="8" spans="2:10" ht="46.5" x14ac:dyDescent="0.35">
      <c r="B8" s="147"/>
      <c r="C8" s="151" t="s">
        <v>1162</v>
      </c>
      <c r="D8" s="143" t="s">
        <v>1163</v>
      </c>
      <c r="E8" s="143" t="s">
        <v>1164</v>
      </c>
      <c r="F8" s="143" t="s">
        <v>1165</v>
      </c>
      <c r="G8" s="144" t="s">
        <v>1152</v>
      </c>
      <c r="H8" s="152" t="s">
        <v>1166</v>
      </c>
      <c r="I8" s="152"/>
      <c r="J8" s="107"/>
    </row>
    <row r="9" spans="2:10" ht="29" x14ac:dyDescent="0.35">
      <c r="B9" s="147" t="s">
        <v>1167</v>
      </c>
      <c r="C9" s="153" t="s">
        <v>1168</v>
      </c>
      <c r="D9" s="107">
        <v>2.4</v>
      </c>
      <c r="E9" s="251" t="s">
        <v>1169</v>
      </c>
      <c r="F9" s="107" t="s">
        <v>1170</v>
      </c>
      <c r="G9" s="108" t="s">
        <v>1171</v>
      </c>
      <c r="H9" s="154" t="s">
        <v>1172</v>
      </c>
      <c r="I9" s="154" t="s">
        <v>1173</v>
      </c>
      <c r="J9" s="107" t="s">
        <v>1174</v>
      </c>
    </row>
    <row r="10" spans="2:10" x14ac:dyDescent="0.35">
      <c r="B10" s="147" t="s">
        <v>1175</v>
      </c>
      <c r="C10" s="153" t="s">
        <v>954</v>
      </c>
      <c r="D10" s="107">
        <v>1.2</v>
      </c>
      <c r="E10" s="251"/>
      <c r="F10" s="107" t="s">
        <v>1170</v>
      </c>
      <c r="G10" s="108" t="s">
        <v>1171</v>
      </c>
      <c r="I10" s="107"/>
      <c r="J10" s="107" t="s">
        <v>1176</v>
      </c>
    </row>
    <row r="11" spans="2:10" x14ac:dyDescent="0.35">
      <c r="B11" s="147" t="s">
        <v>1177</v>
      </c>
      <c r="C11" s="153" t="s">
        <v>1023</v>
      </c>
      <c r="D11" s="107">
        <v>1</v>
      </c>
      <c r="E11" s="251"/>
      <c r="F11" s="107" t="s">
        <v>1170</v>
      </c>
      <c r="G11" s="108" t="s">
        <v>1171</v>
      </c>
      <c r="I11" s="107"/>
      <c r="J11" s="107" t="s">
        <v>1174</v>
      </c>
    </row>
    <row r="12" spans="2:10" x14ac:dyDescent="0.35">
      <c r="B12" s="147" t="s">
        <v>1178</v>
      </c>
      <c r="C12" s="153" t="s">
        <v>1179</v>
      </c>
      <c r="D12" s="107">
        <v>2.9</v>
      </c>
      <c r="E12" s="251"/>
      <c r="F12" s="107" t="s">
        <v>1170</v>
      </c>
      <c r="G12" s="108" t="s">
        <v>1171</v>
      </c>
      <c r="I12" s="107"/>
      <c r="J12" s="107" t="s">
        <v>1174</v>
      </c>
    </row>
    <row r="13" spans="2:10" ht="43.5" x14ac:dyDescent="0.35">
      <c r="B13" s="147"/>
      <c r="C13" s="155" t="s">
        <v>1180</v>
      </c>
      <c r="D13" s="156">
        <v>105</v>
      </c>
      <c r="E13" s="251"/>
      <c r="F13" s="156" t="s">
        <v>1170</v>
      </c>
      <c r="G13" s="157" t="s">
        <v>1181</v>
      </c>
      <c r="H13" s="156"/>
      <c r="I13" s="156"/>
      <c r="J13" s="107"/>
    </row>
    <row r="14" spans="2:10" ht="29" x14ac:dyDescent="0.35">
      <c r="B14" s="147" t="s">
        <v>1182</v>
      </c>
      <c r="C14" s="153" t="s">
        <v>1183</v>
      </c>
      <c r="D14" s="107">
        <v>1.9</v>
      </c>
      <c r="E14" s="251"/>
      <c r="F14" s="107" t="s">
        <v>1170</v>
      </c>
      <c r="G14" s="108" t="s">
        <v>1171</v>
      </c>
      <c r="H14" s="107" t="s">
        <v>1184</v>
      </c>
      <c r="I14" s="107" t="s">
        <v>1185</v>
      </c>
      <c r="J14" s="107"/>
    </row>
    <row r="15" spans="2:10" x14ac:dyDescent="0.35">
      <c r="B15" s="147" t="s">
        <v>1186</v>
      </c>
      <c r="C15" s="153" t="s">
        <v>296</v>
      </c>
      <c r="D15" s="107">
        <v>2.2000000000000002</v>
      </c>
      <c r="E15" s="251"/>
      <c r="F15" s="107" t="s">
        <v>1170</v>
      </c>
      <c r="G15" s="108" t="s">
        <v>1171</v>
      </c>
      <c r="I15" s="107"/>
      <c r="J15" s="107"/>
    </row>
    <row r="16" spans="2:10" ht="72.5" x14ac:dyDescent="0.35">
      <c r="B16" s="147" t="s">
        <v>1187</v>
      </c>
      <c r="C16" s="153" t="s">
        <v>1188</v>
      </c>
      <c r="D16" s="107">
        <v>17</v>
      </c>
      <c r="E16" s="251"/>
      <c r="F16" s="107" t="s">
        <v>1170</v>
      </c>
      <c r="G16" s="108" t="s">
        <v>1171</v>
      </c>
      <c r="H16" s="107" t="s">
        <v>1189</v>
      </c>
      <c r="I16" s="107" t="s">
        <v>1190</v>
      </c>
      <c r="J16" s="107" t="s">
        <v>1191</v>
      </c>
    </row>
    <row r="17" spans="2:13" x14ac:dyDescent="0.35">
      <c r="B17" s="147" t="s">
        <v>1192</v>
      </c>
      <c r="C17" s="153" t="s">
        <v>116</v>
      </c>
      <c r="D17" s="107">
        <v>2.6</v>
      </c>
      <c r="E17" s="251"/>
      <c r="F17" s="107" t="s">
        <v>1170</v>
      </c>
      <c r="G17" s="108" t="s">
        <v>1171</v>
      </c>
      <c r="I17" s="107"/>
      <c r="J17" s="107" t="s">
        <v>1193</v>
      </c>
    </row>
    <row r="18" spans="2:13" ht="72.5" x14ac:dyDescent="0.35">
      <c r="B18" s="147" t="s">
        <v>1194</v>
      </c>
      <c r="C18" s="153" t="s">
        <v>1195</v>
      </c>
      <c r="D18" s="107">
        <v>3.6</v>
      </c>
      <c r="E18" s="251"/>
      <c r="F18" s="107" t="s">
        <v>1170</v>
      </c>
      <c r="G18" s="108" t="s">
        <v>1171</v>
      </c>
      <c r="H18" s="107" t="s">
        <v>1196</v>
      </c>
      <c r="I18" s="107" t="s">
        <v>1197</v>
      </c>
      <c r="J18" s="107" t="s">
        <v>1193</v>
      </c>
    </row>
    <row r="19" spans="2:13" ht="58" x14ac:dyDescent="0.35">
      <c r="B19" s="147" t="s">
        <v>1198</v>
      </c>
      <c r="C19" s="153" t="s">
        <v>181</v>
      </c>
      <c r="D19" s="107">
        <v>7.7</v>
      </c>
      <c r="E19" s="107" t="s">
        <v>1199</v>
      </c>
      <c r="F19" s="107" t="s">
        <v>1200</v>
      </c>
      <c r="G19" s="108" t="s">
        <v>1171</v>
      </c>
      <c r="I19" s="107"/>
      <c r="J19" s="107" t="s">
        <v>1201</v>
      </c>
    </row>
    <row r="20" spans="2:13" x14ac:dyDescent="0.35">
      <c r="B20" s="147" t="s">
        <v>1202</v>
      </c>
      <c r="C20" s="153" t="s">
        <v>1203</v>
      </c>
      <c r="D20" s="107">
        <v>10.9</v>
      </c>
      <c r="E20" s="251" t="s">
        <v>1204</v>
      </c>
      <c r="F20" s="107" t="s">
        <v>1170</v>
      </c>
      <c r="G20" s="108" t="s">
        <v>1171</v>
      </c>
      <c r="I20" s="107"/>
      <c r="J20" s="107" t="s">
        <v>1205</v>
      </c>
    </row>
    <row r="21" spans="2:13" x14ac:dyDescent="0.35">
      <c r="B21" s="147"/>
      <c r="C21" s="153" t="s">
        <v>334</v>
      </c>
      <c r="D21" s="107">
        <v>1.7</v>
      </c>
      <c r="E21" s="251"/>
      <c r="F21" s="107" t="s">
        <v>1170</v>
      </c>
      <c r="G21" s="108" t="s">
        <v>1171</v>
      </c>
      <c r="I21" s="107"/>
      <c r="J21" s="107"/>
    </row>
    <row r="22" spans="2:13" ht="43.5" x14ac:dyDescent="0.35">
      <c r="B22" s="147" t="s">
        <v>1206</v>
      </c>
      <c r="C22" s="155" t="s">
        <v>229</v>
      </c>
      <c r="D22" s="156">
        <v>56.8</v>
      </c>
      <c r="E22" s="251"/>
      <c r="F22" s="156" t="s">
        <v>1170</v>
      </c>
      <c r="G22" s="157" t="s">
        <v>1207</v>
      </c>
      <c r="H22" s="156"/>
      <c r="I22" s="156"/>
      <c r="J22" s="107"/>
    </row>
    <row r="23" spans="2:13" ht="72.5" x14ac:dyDescent="0.35">
      <c r="B23" s="147" t="s">
        <v>1208</v>
      </c>
      <c r="C23" s="153" t="s">
        <v>1209</v>
      </c>
      <c r="D23" s="107">
        <v>0.6</v>
      </c>
      <c r="E23" s="107" t="s">
        <v>1210</v>
      </c>
      <c r="F23" s="107" t="s">
        <v>1170</v>
      </c>
      <c r="G23" s="108" t="s">
        <v>1171</v>
      </c>
      <c r="H23" s="107" t="s">
        <v>1211</v>
      </c>
      <c r="I23" s="107"/>
      <c r="J23" s="107" t="s">
        <v>1212</v>
      </c>
    </row>
    <row r="24" spans="2:13" ht="43.5" x14ac:dyDescent="0.35">
      <c r="B24" s="158" t="s">
        <v>1213</v>
      </c>
      <c r="C24" s="153" t="s">
        <v>120</v>
      </c>
      <c r="D24" s="107">
        <v>3.2</v>
      </c>
      <c r="E24" s="107" t="s">
        <v>1214</v>
      </c>
      <c r="F24" s="107" t="s">
        <v>1170</v>
      </c>
      <c r="G24" s="108" t="s">
        <v>1171</v>
      </c>
      <c r="H24" s="107" t="s">
        <v>1215</v>
      </c>
      <c r="I24" s="107"/>
      <c r="J24" s="107" t="s">
        <v>1212</v>
      </c>
    </row>
    <row r="25" spans="2:13" ht="101.5" x14ac:dyDescent="0.35">
      <c r="B25" s="158" t="s">
        <v>1216</v>
      </c>
      <c r="C25" s="153" t="s">
        <v>196</v>
      </c>
      <c r="D25" s="107">
        <v>9.6999999999999993</v>
      </c>
      <c r="E25" s="107" t="s">
        <v>1217</v>
      </c>
      <c r="F25" s="107" t="s">
        <v>1170</v>
      </c>
      <c r="G25" s="108" t="s">
        <v>1171</v>
      </c>
      <c r="H25" s="107" t="s">
        <v>1218</v>
      </c>
      <c r="I25" s="107" t="s">
        <v>1219</v>
      </c>
      <c r="J25" s="107" t="s">
        <v>1212</v>
      </c>
    </row>
    <row r="26" spans="2:13" ht="87" x14ac:dyDescent="0.35">
      <c r="B26" s="158" t="s">
        <v>1220</v>
      </c>
      <c r="C26" s="153" t="s">
        <v>541</v>
      </c>
      <c r="D26" s="107">
        <v>5.0999999999999996</v>
      </c>
      <c r="E26" s="107" t="s">
        <v>1221</v>
      </c>
      <c r="F26" s="107" t="s">
        <v>1170</v>
      </c>
      <c r="G26" s="108" t="s">
        <v>1171</v>
      </c>
      <c r="H26" s="107" t="s">
        <v>1222</v>
      </c>
      <c r="I26" s="107" t="s">
        <v>1223</v>
      </c>
      <c r="J26" s="107" t="s">
        <v>1224</v>
      </c>
    </row>
    <row r="27" spans="2:13" ht="87" x14ac:dyDescent="0.35">
      <c r="B27" s="147"/>
      <c r="C27" s="153" t="s">
        <v>1225</v>
      </c>
      <c r="D27" s="107">
        <v>40</v>
      </c>
      <c r="E27" s="107" t="s">
        <v>1214</v>
      </c>
      <c r="F27" s="107" t="s">
        <v>1200</v>
      </c>
      <c r="G27" s="108" t="s">
        <v>1226</v>
      </c>
      <c r="I27" s="107"/>
      <c r="J27" s="107" t="s">
        <v>1227</v>
      </c>
      <c r="L27" s="159"/>
      <c r="M27" s="127" t="s">
        <v>1228</v>
      </c>
    </row>
    <row r="28" spans="2:13" ht="15" thickBot="1" x14ac:dyDescent="0.4">
      <c r="B28" s="160"/>
      <c r="C28" s="161" t="s">
        <v>1229</v>
      </c>
      <c r="D28" s="162">
        <v>275.5</v>
      </c>
      <c r="E28" s="107"/>
      <c r="F28" s="107"/>
      <c r="G28" s="108"/>
    </row>
  </sheetData>
  <mergeCells count="4">
    <mergeCell ref="C2:G2"/>
    <mergeCell ref="C7:G7"/>
    <mergeCell ref="E9:E18"/>
    <mergeCell ref="E20:E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SharedContentType xmlns="Microsoft.SharePoint.Taxonomy.ContentTypeSync" SourceId="ee73f336-9c49-41ab-9427-d263034a0100" ContentTypeId="0x010100073DBBF460B4694388C550D7D3B13999" PreviousValue="false"/>
</file>

<file path=customXml/item4.xml><?xml version="1.0" encoding="utf-8"?>
<ct:contentTypeSchema xmlns:ct="http://schemas.microsoft.com/office/2006/metadata/contentType" xmlns:ma="http://schemas.microsoft.com/office/2006/metadata/properties/metaAttributes" ct:_="" ma:_="" ma:contentTypeName="MKC Word Document" ma:contentTypeID="0x010100073DBBF460B4694388C550D7D3B1399900CC16FCAF351D7848A8CDA6E01FA09E3C" ma:contentTypeVersion="10" ma:contentTypeDescription="MKC Branded Word Template Document" ma:contentTypeScope="" ma:versionID="d5ba7feef314216b55e91d4e7b67b250">
  <xsd:schema xmlns:xsd="http://www.w3.org/2001/XMLSchema" xmlns:xs="http://www.w3.org/2001/XMLSchema" xmlns:p="http://schemas.microsoft.com/office/2006/metadata/properties" targetNamespace="http://schemas.microsoft.com/office/2006/metadata/properties" ma:root="true" ma:fieldsID="c05078f6377a1acaa6732c3e8203db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DA50DA-5FC9-4A10-A5BF-B57EF0217B14}">
  <ds:schemaRefs>
    <ds:schemaRef ds:uri="http://schemas.microsoft.com/sharepoint/v3/contenttype/forms"/>
  </ds:schemaRefs>
</ds:datastoreItem>
</file>

<file path=customXml/itemProps2.xml><?xml version="1.0" encoding="utf-8"?>
<ds:datastoreItem xmlns:ds="http://schemas.openxmlformats.org/officeDocument/2006/customXml" ds:itemID="{B0D1C5B6-B221-41A3-AB7D-819208E70D6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0F25218-0344-4092-922E-A710E969A5D7}">
  <ds:schemaRefs>
    <ds:schemaRef ds:uri="Microsoft.SharePoint.Taxonomy.ContentTypeSync"/>
  </ds:schemaRefs>
</ds:datastoreItem>
</file>

<file path=customXml/itemProps4.xml><?xml version="1.0" encoding="utf-8"?>
<ds:datastoreItem xmlns:ds="http://schemas.openxmlformats.org/officeDocument/2006/customXml" ds:itemID="{E475D1BB-0E4D-43EB-BEE3-C1E853FFC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2026-27</vt:lpstr>
      <vt:lpstr>2025-26</vt:lpstr>
      <vt:lpstr>2024-25</vt:lpstr>
      <vt:lpstr>2023-24</vt:lpstr>
      <vt:lpstr>2022-23</vt:lpstr>
      <vt:lpstr>2021-2022</vt:lpstr>
      <vt:lpstr>2020-2021</vt:lpstr>
      <vt:lpstr>Completions 23-24</vt:lpstr>
      <vt:lpstr>Proposed Growth </vt: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Head, Jennifer</dc:creator>
  <cp:keywords/>
  <dc:description/>
  <cp:lastModifiedBy>Lewis Hales</cp:lastModifiedBy>
  <cp:revision/>
  <dcterms:created xsi:type="dcterms:W3CDTF">2020-03-12T16:17:16Z</dcterms:created>
  <dcterms:modified xsi:type="dcterms:W3CDTF">2026-04-24T11:40:12Z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0x010100073DBBF460B4694388C550D7D3B1399900CC16FCAF351D7848A8CDA6E01FA09E3C</vt:lpwstr>
  </property>
  <property fmtid="{D5CDD505-2E9C-101B-9397-08002B2CF9AE}" pid="3" name="Order">
    <vt:r8>8600</vt:r8>
  </property>
  <property fmtid="{D5CDD505-2E9C-101B-9397-08002B2CF9AE}" pid="4" name="SharedWithUsers">
    <vt:lpwstr>27;#Grant Gibson;#33;#James Williamson;#847;#Lewis Hales;#48;#Michael Moore</vt:lpwstr>
  </property>
</Properties>
</file>