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kcouncil-my.sharepoint.com/personal/tina_surti_milton-keynes_gov_uk/Documents/Docs for current uploads WIP/"/>
    </mc:Choice>
  </mc:AlternateContent>
  <xr:revisionPtr revIDLastSave="0" documentId="8_{729B4C01-9D17-44BD-BD20-4E98DCB22537}" xr6:coauthVersionLast="47" xr6:coauthVersionMax="47" xr10:uidLastSave="{00000000-0000-0000-0000-000000000000}"/>
  <bookViews>
    <workbookView xWindow="-108" yWindow="-108" windowWidth="23256" windowHeight="12456" activeTab="1" xr2:uid="{83397501-6C31-4D91-9185-E99E15732397}"/>
  </bookViews>
  <sheets>
    <sheet name="Step 1 MKC COF" sheetId="1" r:id="rId1"/>
    <sheet name="Step 2 COF Support tool" sheetId="2" r:id="rId2"/>
    <sheet name="Data" sheetId="3" r:id="rId3"/>
  </sheets>
  <definedNames>
    <definedName name="Electricity">'Step 2 COF Support tool'!$D$29:$D$30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9" i="2" l="1"/>
  <c r="Q15" i="2"/>
  <c r="Q16" i="2"/>
  <c r="Q13" i="2"/>
  <c r="N14" i="2"/>
  <c r="Q14" i="2" s="1"/>
  <c r="R14" i="2" s="1"/>
  <c r="N16" i="2"/>
  <c r="M14" i="2"/>
  <c r="L15" i="2"/>
  <c r="L17" i="2"/>
  <c r="N17" i="2" s="1"/>
  <c r="L18" i="2"/>
  <c r="N18" i="2" s="1"/>
  <c r="L19" i="2"/>
  <c r="N19" i="2" s="1"/>
  <c r="L20" i="2"/>
  <c r="N20" i="2" s="1"/>
  <c r="L21" i="2"/>
  <c r="N21" i="2" s="1"/>
  <c r="L22" i="2"/>
  <c r="N22" i="2" s="1"/>
  <c r="L13" i="2"/>
  <c r="N13" i="2" s="1"/>
  <c r="C17" i="1"/>
  <c r="M15" i="2" l="1"/>
  <c r="N15" i="2"/>
  <c r="M13" i="2"/>
  <c r="R13" i="2"/>
  <c r="M22" i="2"/>
  <c r="Q22" i="2"/>
  <c r="R22" i="2" s="1"/>
  <c r="M21" i="2"/>
  <c r="Q21" i="2"/>
  <c r="R21" i="2" s="1"/>
  <c r="M20" i="2"/>
  <c r="Q20" i="2"/>
  <c r="R20" i="2" s="1"/>
  <c r="M19" i="2"/>
  <c r="Q19" i="2"/>
  <c r="R19" i="2" s="1"/>
  <c r="M18" i="2"/>
  <c r="Q18" i="2"/>
  <c r="R18" i="2" s="1"/>
  <c r="M17" i="2"/>
  <c r="Q17" i="2"/>
  <c r="R17" i="2" s="1"/>
  <c r="M16" i="2"/>
  <c r="R16" i="2"/>
  <c r="R15" i="2"/>
  <c r="O9" i="2"/>
  <c r="P9" i="2" l="1"/>
  <c r="Q9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Draper, Jeremy</author>
  </authors>
  <commentList>
    <comment ref="N27" authorId="0" shapeId="0" xr:uid="{43C06329-EC70-440A-AE18-B4D3D8E2B7C9}">
      <text>
        <r>
          <rPr>
            <b/>
            <sz val="9"/>
            <color indexed="81"/>
            <rFont val="Tahoma"/>
            <charset val="1"/>
          </rPr>
          <t>Draper, Jeremy:</t>
        </r>
        <r>
          <rPr>
            <sz val="9"/>
            <color indexed="81"/>
            <rFont val="Tahoma"/>
            <charset val="1"/>
          </rPr>
          <t xml:space="preserve">
UK mix
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4F9D944-2F35-4481-9C2E-D02867D655E4}" keepAlive="1" name="Query - Table1" description="Connection to the 'Table1' query in the workbook." type="5" refreshedVersion="0" background="1" saveData="1">
    <dbPr connection="Provider=Microsoft.Mashup.OleDb.1;Data Source=$Workbook$;Location=Table1;Extended Properties=&quot;&quot;" command="SELECT * FROM [Table1]"/>
  </connection>
</connections>
</file>

<file path=xl/sharedStrings.xml><?xml version="1.0" encoding="utf-8"?>
<sst xmlns="http://schemas.openxmlformats.org/spreadsheetml/2006/main" count="102" uniqueCount="80">
  <si>
    <t>Step 1: Project Introduction</t>
  </si>
  <si>
    <t>Project Title:</t>
  </si>
  <si>
    <t>Project name</t>
  </si>
  <si>
    <t>Applicant:</t>
  </si>
  <si>
    <t>Who is applying</t>
  </si>
  <si>
    <t>Site Name and address</t>
  </si>
  <si>
    <t>Where the technology will be installed.</t>
  </si>
  <si>
    <t>Submission Date:</t>
  </si>
  <si>
    <t>Please list the different elements of the project:</t>
  </si>
  <si>
    <t>Type</t>
  </si>
  <si>
    <t>Estimated Cost (Ex VAT)</t>
  </si>
  <si>
    <t>Example</t>
  </si>
  <si>
    <t>LED Lighting upgrade</t>
  </si>
  <si>
    <t>Total Grant Value requested:</t>
  </si>
  <si>
    <t>Please answer yes/no to the following questions. If there is any additional commentary please add this in the notes</t>
  </si>
  <si>
    <t>Answer Yes/No</t>
  </si>
  <si>
    <t>Notes/Comment</t>
  </si>
  <si>
    <t>Can you confirm that your organisation owns the building where you wish to undertake the measures?</t>
  </si>
  <si>
    <t>Can you confirm that your organisation pays the energy bills for these buildings?</t>
  </si>
  <si>
    <t>Can you confirm that the installation of the proposed measures have not started yet?</t>
  </si>
  <si>
    <t>Do any of the elements of the project require Planning Consent?</t>
  </si>
  <si>
    <t>Are you applying for additional funding from elsewhere for the measure(s). Please state what source.</t>
  </si>
  <si>
    <t>Do you agree to procure the works with quotations for each element - guidelines below?</t>
  </si>
  <si>
    <t>Procurement Guidelines</t>
  </si>
  <si>
    <t>&lt;£500</t>
  </si>
  <si>
    <t xml:space="preserve">Verbal quote </t>
  </si>
  <si>
    <t>£501-£25,000</t>
  </si>
  <si>
    <t>Three written quotes where possible</t>
  </si>
  <si>
    <t>Over £25,000</t>
  </si>
  <si>
    <t>The organisation's procurement rules, subject to a minimum of three quotes</t>
  </si>
  <si>
    <t>Project Phase</t>
  </si>
  <si>
    <t>Compliance Criteria:</t>
  </si>
  <si>
    <r>
      <t>£175 /tCO</t>
    </r>
    <r>
      <rPr>
        <vertAlign val="subscript"/>
        <sz val="14"/>
        <color rgb="FF000000"/>
        <rFont val="Calibri"/>
        <family val="2"/>
        <scheme val="minor"/>
      </rPr>
      <t>2</t>
    </r>
    <r>
      <rPr>
        <sz val="14"/>
        <color rgb="FF000000"/>
        <rFont val="Calibri"/>
        <family val="2"/>
        <scheme val="minor"/>
      </rPr>
      <t>e over measure's Lifetime</t>
    </r>
  </si>
  <si>
    <t>Total Grant Funding Requested (50% total cost)</t>
  </si>
  <si>
    <t>Total Project Cost</t>
  </si>
  <si>
    <t>Total Carbon Savings</t>
  </si>
  <si>
    <r>
      <t>£/tCO</t>
    </r>
    <r>
      <rPr>
        <b/>
        <vertAlign val="subscript"/>
        <sz val="14"/>
        <color rgb="FFFFFFFF"/>
        <rFont val="Calibri"/>
        <family val="2"/>
        <scheme val="minor"/>
      </rPr>
      <t>2</t>
    </r>
    <r>
      <rPr>
        <b/>
        <sz val="14"/>
        <color rgb="FFFFFFFF"/>
        <rFont val="Calibri"/>
        <family val="2"/>
        <scheme val="minor"/>
      </rPr>
      <t>e LT</t>
    </r>
  </si>
  <si>
    <r>
      <rPr>
        <b/>
        <sz val="14"/>
        <color rgb="FFFFFFFF"/>
        <rFont val="Calibri"/>
        <scheme val="minor"/>
      </rPr>
      <t>tCO</t>
    </r>
    <r>
      <rPr>
        <b/>
        <vertAlign val="subscript"/>
        <sz val="14"/>
        <color rgb="FFFFFFFF"/>
        <rFont val="Calibri"/>
        <scheme val="minor"/>
      </rPr>
      <t>2</t>
    </r>
    <r>
      <rPr>
        <b/>
        <sz val="14"/>
        <color rgb="FFFFFFFF"/>
        <rFont val="Calibri"/>
        <scheme val="minor"/>
      </rPr>
      <t>e LT</t>
    </r>
  </si>
  <si>
    <t>@ 50% funding</t>
  </si>
  <si>
    <t>Planned Start Date</t>
  </si>
  <si>
    <t>Planned Completion Date</t>
  </si>
  <si>
    <t>Site Life (years)</t>
  </si>
  <si>
    <t>Project Description</t>
  </si>
  <si>
    <t>Description of Work</t>
  </si>
  <si>
    <t>Energy</t>
  </si>
  <si>
    <t>Project Type</t>
  </si>
  <si>
    <t>Technology - Work Type</t>
  </si>
  <si>
    <t>Tech life span</t>
  </si>
  <si>
    <t>Annual kWhrs Pre-Project</t>
  </si>
  <si>
    <t>Annual kWhrs Post-Project</t>
  </si>
  <si>
    <t>Annual kWh savings</t>
  </si>
  <si>
    <t>% kWh savings</t>
  </si>
  <si>
    <t>Project lifetime kWh savings</t>
  </si>
  <si>
    <t>Project cost</t>
  </si>
  <si>
    <t>Emissions Factor</t>
  </si>
  <si>
    <r>
      <t>tCO</t>
    </r>
    <r>
      <rPr>
        <b/>
        <vertAlign val="subscript"/>
        <sz val="14"/>
        <color rgb="FFFFFFFF"/>
        <rFont val="Verdana"/>
        <family val="2"/>
      </rPr>
      <t>2</t>
    </r>
    <r>
      <rPr>
        <b/>
        <sz val="14"/>
        <color rgb="FFFFFFFF"/>
        <rFont val="Verdana"/>
        <family val="2"/>
      </rPr>
      <t>e LT</t>
    </r>
  </si>
  <si>
    <t>£/tCO2e LT</t>
  </si>
  <si>
    <t>Upgrade</t>
  </si>
  <si>
    <t>Lighting</t>
  </si>
  <si>
    <t>Delete these lines</t>
  </si>
  <si>
    <t>Solar PV installation</t>
  </si>
  <si>
    <t>New works</t>
  </si>
  <si>
    <t>Solar PV</t>
  </si>
  <si>
    <t>Roof insulation</t>
  </si>
  <si>
    <t>Roof Insulation</t>
  </si>
  <si>
    <t>Battery Storage</t>
  </si>
  <si>
    <t>Other</t>
  </si>
  <si>
    <t>2025 DESNZ Factors</t>
  </si>
  <si>
    <t>Electricity</t>
  </si>
  <si>
    <t>per kWh</t>
  </si>
  <si>
    <t>Mains Gas</t>
  </si>
  <si>
    <t>Mains Gas (gross)</t>
  </si>
  <si>
    <t>LPG</t>
  </si>
  <si>
    <t>Solar Thermal</t>
  </si>
  <si>
    <t>35 Sec Oil (Gross)</t>
  </si>
  <si>
    <t>35Sec Oil</t>
  </si>
  <si>
    <t>LPG (Gross)</t>
  </si>
  <si>
    <t>Wall insulation</t>
  </si>
  <si>
    <t>kg CO2e</t>
  </si>
  <si>
    <t>Applicant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</si>
</sst>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£&quot;#,##0.00;[Red]\-&quot;£&quot;#,##0.00"/>
    <numFmt numFmtId="164" formatCode="&quot;£&quot;#,##0.00"/>
    <numFmt numFmtId="165" formatCode="&quot;£&quot;#,##0"/>
  </numFmts>
  <fonts count="19" x14ac:knownFonts="1">
    <font>
      <sz val="11"/>
      <color theme="1"/>
      <name val="Calibri"/>
      <family val="2"/>
      <scheme val="minor"/>
    </font>
    <font>
      <sz val="14"/>
      <color rgb="FFFFFFFF"/>
      <name val="Verdana"/>
      <family val="2"/>
    </font>
    <font>
      <b/>
      <sz val="14"/>
      <color rgb="FFFFFFFF"/>
      <name val="Verdana"/>
      <family val="2"/>
    </font>
    <font>
      <sz val="14"/>
      <color rgb="FF000000"/>
      <name val="Verdana"/>
      <family val="2"/>
    </font>
    <font>
      <sz val="14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b/>
      <vertAlign val="subscript"/>
      <sz val="14"/>
      <color rgb="FFFFFFFF"/>
      <name val="Verdana"/>
      <family val="2"/>
    </font>
    <font>
      <b/>
      <sz val="14"/>
      <color rgb="FFFFFFFF"/>
      <name val="Calibri"/>
      <family val="2"/>
      <scheme val="minor"/>
    </font>
    <font>
      <sz val="14"/>
      <name val="Calibri"/>
      <family val="2"/>
      <scheme val="minor"/>
    </font>
    <font>
      <vertAlign val="subscript"/>
      <sz val="14"/>
      <color rgb="FF000000"/>
      <name val="Calibri"/>
      <family val="2"/>
      <scheme val="minor"/>
    </font>
    <font>
      <u/>
      <sz val="14"/>
      <name val="Calibri"/>
      <family val="2"/>
      <scheme val="minor"/>
    </font>
    <font>
      <b/>
      <vertAlign val="subscript"/>
      <sz val="14"/>
      <color rgb="FFFFFFFF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i/>
      <sz val="14"/>
      <color rgb="FF757171"/>
      <name val="Verdana"/>
      <family val="2"/>
    </font>
    <font>
      <b/>
      <sz val="14"/>
      <color rgb="FFFFFFFF"/>
      <name val="Calibri"/>
      <scheme val="minor"/>
    </font>
    <font>
      <b/>
      <vertAlign val="subscript"/>
      <sz val="14"/>
      <color rgb="FFFFFFFF"/>
      <name val="Calibri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2DAE76"/>
        <bgColor rgb="FF000000"/>
      </patternFill>
    </fill>
    <fill>
      <patternFill patternType="solid">
        <fgColor rgb="FFD0F2E3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382573"/>
        <bgColor rgb="FF000000"/>
      </patternFill>
    </fill>
    <fill>
      <patternFill patternType="solid">
        <fgColor rgb="FFE4DFEC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0CECE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rgb="FFBFBFBF"/>
      </right>
      <top style="medium">
        <color indexed="64"/>
      </top>
      <bottom style="medium">
        <color indexed="64"/>
      </bottom>
      <diagonal/>
    </border>
    <border>
      <left style="hair">
        <color rgb="FFBFBFBF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rgb="FFBFBFBF"/>
      </left>
      <right/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rgb="FFBFBFBF"/>
      </right>
      <top style="medium">
        <color indexed="64"/>
      </top>
      <bottom/>
      <diagonal/>
    </border>
    <border>
      <left style="hair">
        <color indexed="64"/>
      </left>
      <right style="hair">
        <color rgb="FFBFBFBF"/>
      </right>
      <top/>
      <bottom style="medium">
        <color indexed="64"/>
      </bottom>
      <diagonal/>
    </border>
    <border>
      <left style="hair">
        <color rgb="FFBFBFBF"/>
      </left>
      <right/>
      <top/>
      <bottom style="medium">
        <color indexed="64"/>
      </bottom>
      <diagonal/>
    </border>
    <border>
      <left style="hair">
        <color rgb="FFBFBFBF"/>
      </left>
      <right style="hair">
        <color rgb="FFBFBFBF"/>
      </right>
      <top style="medium">
        <color indexed="64"/>
      </top>
      <bottom/>
      <diagonal/>
    </border>
    <border>
      <left style="hair">
        <color rgb="FFBFBFBF"/>
      </left>
      <right style="hair">
        <color rgb="FFBFBFBF"/>
      </right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rgb="FFBFBFBF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 style="hair">
        <color rgb="FF000000"/>
      </bottom>
      <diagonal/>
    </border>
    <border>
      <left/>
      <right style="hair">
        <color rgb="FFBFBFBF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rgb="FFBFBFBF"/>
      </left>
      <right style="medium">
        <color indexed="64"/>
      </right>
      <top style="medium">
        <color indexed="64"/>
      </top>
      <bottom/>
      <diagonal/>
    </border>
    <border>
      <left style="hair">
        <color rgb="FFBFBFBF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rgb="FFBFBFBF"/>
      </right>
      <top style="medium">
        <color indexed="64"/>
      </top>
      <bottom/>
      <diagonal/>
    </border>
    <border>
      <left/>
      <right style="hair">
        <color rgb="FFBFBFBF"/>
      </right>
      <top/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3" fillId="0" borderId="28" xfId="0" applyFont="1" applyBorder="1" applyAlignment="1">
      <alignment horizontal="left" vertical="center" wrapText="1"/>
    </xf>
    <xf numFmtId="0" fontId="3" fillId="0" borderId="30" xfId="0" applyFont="1" applyBorder="1" applyAlignment="1">
      <alignment horizontal="center" vertical="center"/>
    </xf>
    <xf numFmtId="0" fontId="4" fillId="0" borderId="0" xfId="0" applyFont="1"/>
    <xf numFmtId="0" fontId="5" fillId="0" borderId="21" xfId="0" applyFont="1" applyBorder="1" applyAlignment="1">
      <alignment vertical="center"/>
    </xf>
    <xf numFmtId="0" fontId="7" fillId="5" borderId="15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5" borderId="22" xfId="0" applyFont="1" applyFill="1" applyBorder="1" applyAlignment="1">
      <alignment horizontal="center" vertical="center" wrapText="1"/>
    </xf>
    <xf numFmtId="8" fontId="8" fillId="6" borderId="13" xfId="0" applyNumberFormat="1" applyFont="1" applyFill="1" applyBorder="1" applyAlignment="1">
      <alignment horizontal="center" vertical="center" wrapText="1"/>
    </xf>
    <xf numFmtId="0" fontId="2" fillId="5" borderId="33" xfId="0" applyFont="1" applyFill="1" applyBorder="1" applyAlignment="1">
      <alignment horizontal="center" vertical="center" wrapText="1"/>
    </xf>
    <xf numFmtId="0" fontId="2" fillId="5" borderId="34" xfId="0" applyFont="1" applyFill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6" borderId="29" xfId="0" applyFont="1" applyFill="1" applyBorder="1" applyAlignment="1">
      <alignment horizontal="center" vertical="center"/>
    </xf>
    <xf numFmtId="9" fontId="3" fillId="6" borderId="32" xfId="0" applyNumberFormat="1" applyFont="1" applyFill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5" borderId="11" xfId="0" applyFont="1" applyFill="1" applyBorder="1" applyAlignment="1">
      <alignment vertical="center"/>
    </xf>
    <xf numFmtId="0" fontId="3" fillId="5" borderId="14" xfId="0" applyFont="1" applyFill="1" applyBorder="1" applyAlignment="1">
      <alignment vertical="center"/>
    </xf>
    <xf numFmtId="0" fontId="3" fillId="5" borderId="8" xfId="0" applyFont="1" applyFill="1" applyBorder="1" applyAlignment="1">
      <alignment vertical="center"/>
    </xf>
    <xf numFmtId="0" fontId="3" fillId="5" borderId="16" xfId="0" applyFont="1" applyFill="1" applyBorder="1" applyAlignment="1">
      <alignment vertical="center"/>
    </xf>
    <xf numFmtId="0" fontId="7" fillId="5" borderId="12" xfId="0" applyFont="1" applyFill="1" applyBorder="1" applyAlignment="1">
      <alignment vertical="center" wrapText="1"/>
    </xf>
    <xf numFmtId="0" fontId="7" fillId="5" borderId="13" xfId="0" applyFont="1" applyFill="1" applyBorder="1" applyAlignment="1">
      <alignment vertical="center" wrapText="1"/>
    </xf>
    <xf numFmtId="0" fontId="7" fillId="5" borderId="17" xfId="0" applyFont="1" applyFill="1" applyBorder="1" applyAlignment="1">
      <alignment vertical="center" wrapText="1"/>
    </xf>
    <xf numFmtId="0" fontId="7" fillId="5" borderId="9" xfId="0" applyFont="1" applyFill="1" applyBorder="1" applyAlignment="1">
      <alignment vertical="center" wrapText="1"/>
    </xf>
    <xf numFmtId="0" fontId="10" fillId="4" borderId="0" xfId="0" applyFont="1" applyFill="1"/>
    <xf numFmtId="0" fontId="10" fillId="4" borderId="8" xfId="0" applyFont="1" applyFill="1" applyBorder="1"/>
    <xf numFmtId="0" fontId="7" fillId="0" borderId="10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5" fillId="0" borderId="0" xfId="0" applyFont="1"/>
    <xf numFmtId="0" fontId="5" fillId="0" borderId="8" xfId="0" applyFont="1" applyBorder="1"/>
    <xf numFmtId="0" fontId="10" fillId="4" borderId="0" xfId="0" applyFont="1" applyFill="1" applyAlignment="1">
      <alignment wrapText="1"/>
    </xf>
    <xf numFmtId="0" fontId="10" fillId="4" borderId="8" xfId="0" applyFont="1" applyFill="1" applyBorder="1" applyAlignment="1">
      <alignment wrapText="1"/>
    </xf>
    <xf numFmtId="2" fontId="3" fillId="6" borderId="41" xfId="0" applyNumberFormat="1" applyFont="1" applyFill="1" applyBorder="1" applyAlignment="1">
      <alignment horizontal="center" vertical="center" wrapText="1"/>
    </xf>
    <xf numFmtId="2" fontId="8" fillId="6" borderId="14" xfId="0" applyNumberFormat="1" applyFont="1" applyFill="1" applyBorder="1" applyAlignment="1">
      <alignment horizontal="center" vertical="center" wrapText="1"/>
    </xf>
    <xf numFmtId="164" fontId="3" fillId="6" borderId="17" xfId="0" applyNumberFormat="1" applyFont="1" applyFill="1" applyBorder="1" applyAlignment="1">
      <alignment horizontal="center" vertical="center" wrapText="1"/>
    </xf>
    <xf numFmtId="1" fontId="3" fillId="6" borderId="38" xfId="0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vertical="top" wrapText="1"/>
    </xf>
    <xf numFmtId="164" fontId="4" fillId="0" borderId="0" xfId="0" applyNumberFormat="1" applyFont="1"/>
    <xf numFmtId="0" fontId="4" fillId="0" borderId="0" xfId="0" applyFont="1" applyAlignment="1">
      <alignment vertical="top" wrapText="1"/>
    </xf>
    <xf numFmtId="0" fontId="4" fillId="0" borderId="0" xfId="0" applyFont="1" applyAlignment="1">
      <alignment wrapText="1"/>
    </xf>
    <xf numFmtId="0" fontId="14" fillId="7" borderId="0" xfId="0" applyFont="1" applyFill="1" applyAlignment="1">
      <alignment vertical="top" wrapText="1"/>
    </xf>
    <xf numFmtId="0" fontId="14" fillId="0" borderId="52" xfId="0" applyFont="1" applyBorder="1" applyAlignment="1">
      <alignment vertical="top" wrapText="1"/>
    </xf>
    <xf numFmtId="0" fontId="4" fillId="0" borderId="23" xfId="0" applyFont="1" applyBorder="1" applyAlignment="1">
      <alignment wrapText="1"/>
    </xf>
    <xf numFmtId="0" fontId="4" fillId="0" borderId="23" xfId="0" applyFont="1" applyBorder="1"/>
    <xf numFmtId="0" fontId="14" fillId="8" borderId="23" xfId="0" applyFont="1" applyFill="1" applyBorder="1" applyAlignment="1">
      <alignment vertical="top" wrapText="1"/>
    </xf>
    <xf numFmtId="0" fontId="4" fillId="8" borderId="23" xfId="0" applyFont="1" applyFill="1" applyBorder="1"/>
    <xf numFmtId="164" fontId="5" fillId="4" borderId="23" xfId="0" applyNumberFormat="1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15" fillId="8" borderId="0" xfId="0" applyFont="1" applyFill="1" applyAlignment="1">
      <alignment horizontal="right" vertical="top" wrapText="1" indent="1"/>
    </xf>
    <xf numFmtId="0" fontId="15" fillId="8" borderId="0" xfId="0" applyFont="1" applyFill="1"/>
    <xf numFmtId="165" fontId="15" fillId="8" borderId="0" xfId="0" applyNumberFormat="1" applyFont="1" applyFill="1"/>
    <xf numFmtId="0" fontId="16" fillId="9" borderId="27" xfId="0" applyFont="1" applyFill="1" applyBorder="1" applyAlignment="1">
      <alignment horizontal="center" vertical="center"/>
    </xf>
    <xf numFmtId="0" fontId="16" fillId="9" borderId="28" xfId="0" applyFont="1" applyFill="1" applyBorder="1" applyAlignment="1">
      <alignment horizontal="left" vertical="center" wrapText="1"/>
    </xf>
    <xf numFmtId="0" fontId="16" fillId="9" borderId="31" xfId="0" applyFont="1" applyFill="1" applyBorder="1" applyAlignment="1">
      <alignment horizontal="center" vertical="center" wrapText="1"/>
    </xf>
    <xf numFmtId="0" fontId="16" fillId="9" borderId="39" xfId="0" applyFont="1" applyFill="1" applyBorder="1" applyAlignment="1">
      <alignment horizontal="center" vertical="center" wrapText="1"/>
    </xf>
    <xf numFmtId="0" fontId="16" fillId="9" borderId="38" xfId="0" applyFont="1" applyFill="1" applyBorder="1" applyAlignment="1">
      <alignment horizontal="center" vertical="center" wrapText="1"/>
    </xf>
    <xf numFmtId="0" fontId="16" fillId="9" borderId="29" xfId="0" applyFont="1" applyFill="1" applyBorder="1" applyAlignment="1">
      <alignment horizontal="center" vertical="center"/>
    </xf>
    <xf numFmtId="9" fontId="16" fillId="9" borderId="32" xfId="0" applyNumberFormat="1" applyFont="1" applyFill="1" applyBorder="1" applyAlignment="1">
      <alignment horizontal="center" vertical="center" wrapText="1"/>
    </xf>
    <xf numFmtId="1" fontId="16" fillId="9" borderId="38" xfId="0" applyNumberFormat="1" applyFont="1" applyFill="1" applyBorder="1" applyAlignment="1">
      <alignment horizontal="center" vertical="center" wrapText="1"/>
    </xf>
    <xf numFmtId="0" fontId="16" fillId="9" borderId="40" xfId="0" applyFont="1" applyFill="1" applyBorder="1" applyAlignment="1">
      <alignment horizontal="center" vertical="center" wrapText="1"/>
    </xf>
    <xf numFmtId="0" fontId="16" fillId="9" borderId="0" xfId="0" applyFont="1" applyFill="1" applyAlignment="1">
      <alignment horizontal="center" vertical="center" wrapText="1"/>
    </xf>
    <xf numFmtId="2" fontId="16" fillId="9" borderId="41" xfId="0" applyNumberFormat="1" applyFont="1" applyFill="1" applyBorder="1" applyAlignment="1">
      <alignment horizontal="center" vertical="center" wrapText="1"/>
    </xf>
    <xf numFmtId="164" fontId="16" fillId="9" borderId="17" xfId="0" applyNumberFormat="1" applyFont="1" applyFill="1" applyBorder="1" applyAlignment="1">
      <alignment horizontal="center" vertical="center" wrapText="1"/>
    </xf>
    <xf numFmtId="0" fontId="17" fillId="5" borderId="8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3" fillId="5" borderId="11" xfId="0" applyFont="1" applyFill="1" applyBorder="1" applyAlignment="1">
      <alignment vertical="center"/>
    </xf>
    <xf numFmtId="0" fontId="3" fillId="5" borderId="14" xfId="0" applyFont="1" applyFill="1" applyBorder="1" applyAlignment="1">
      <alignment vertical="center"/>
    </xf>
    <xf numFmtId="0" fontId="1" fillId="5" borderId="22" xfId="0" applyFont="1" applyFill="1" applyBorder="1" applyAlignment="1">
      <alignment horizontal="center" vertical="center"/>
    </xf>
    <xf numFmtId="0" fontId="1" fillId="5" borderId="24" xfId="0" applyFont="1" applyFill="1" applyBorder="1" applyAlignment="1">
      <alignment horizontal="center" vertical="center"/>
    </xf>
    <xf numFmtId="0" fontId="2" fillId="5" borderId="43" xfId="0" applyFont="1" applyFill="1" applyBorder="1" applyAlignment="1">
      <alignment horizontal="center" vertical="center" wrapText="1"/>
    </xf>
    <xf numFmtId="0" fontId="2" fillId="5" borderId="44" xfId="0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/>
    </xf>
    <xf numFmtId="0" fontId="2" fillId="5" borderId="47" xfId="0" applyFont="1" applyFill="1" applyBorder="1" applyAlignment="1">
      <alignment horizontal="center" vertical="center"/>
    </xf>
    <xf numFmtId="0" fontId="2" fillId="5" borderId="13" xfId="0" applyFont="1" applyFill="1" applyBorder="1" applyAlignment="1">
      <alignment horizontal="center" vertical="center"/>
    </xf>
    <xf numFmtId="0" fontId="2" fillId="5" borderId="48" xfId="0" applyFont="1" applyFill="1" applyBorder="1" applyAlignment="1">
      <alignment horizontal="center" vertical="center"/>
    </xf>
    <xf numFmtId="0" fontId="16" fillId="9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51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17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16" fillId="9" borderId="12" xfId="0" applyFont="1" applyFill="1" applyBorder="1" applyAlignment="1">
      <alignment horizontal="center" vertical="center" wrapText="1"/>
    </xf>
    <xf numFmtId="0" fontId="16" fillId="9" borderId="50" xfId="0" applyFont="1" applyFill="1" applyBorder="1" applyAlignment="1">
      <alignment horizontal="center" vertical="center" wrapText="1"/>
    </xf>
    <xf numFmtId="0" fontId="16" fillId="9" borderId="26" xfId="0" applyFont="1" applyFill="1" applyBorder="1" applyAlignment="1">
      <alignment horizontal="center" vertical="center" wrapText="1"/>
    </xf>
    <xf numFmtId="0" fontId="16" fillId="9" borderId="15" xfId="0" applyFont="1" applyFill="1" applyBorder="1" applyAlignment="1">
      <alignment horizontal="center" vertical="center" wrapText="1"/>
    </xf>
    <xf numFmtId="0" fontId="2" fillId="5" borderId="25" xfId="0" applyFont="1" applyFill="1" applyBorder="1" applyAlignment="1">
      <alignment horizontal="center" vertical="center" wrapText="1"/>
    </xf>
    <xf numFmtId="0" fontId="2" fillId="5" borderId="47" xfId="0" applyFont="1" applyFill="1" applyBorder="1" applyAlignment="1">
      <alignment horizontal="center" vertical="center" wrapText="1"/>
    </xf>
    <xf numFmtId="0" fontId="2" fillId="5" borderId="35" xfId="0" applyFont="1" applyFill="1" applyBorder="1" applyAlignment="1">
      <alignment horizontal="center" vertical="center" wrapText="1"/>
    </xf>
    <xf numFmtId="0" fontId="2" fillId="5" borderId="48" xfId="0" applyFont="1" applyFill="1" applyBorder="1" applyAlignment="1">
      <alignment horizontal="center" vertical="center" wrapText="1"/>
    </xf>
    <xf numFmtId="0" fontId="2" fillId="5" borderId="36" xfId="0" applyFont="1" applyFill="1" applyBorder="1" applyAlignment="1">
      <alignment horizontal="center" vertical="center" wrapText="1"/>
    </xf>
    <xf numFmtId="0" fontId="2" fillId="5" borderId="37" xfId="0" applyFont="1" applyFill="1" applyBorder="1" applyAlignment="1">
      <alignment horizontal="center" vertical="center" wrapText="1"/>
    </xf>
    <xf numFmtId="0" fontId="2" fillId="5" borderId="45" xfId="0" applyFont="1" applyFill="1" applyBorder="1" applyAlignment="1">
      <alignment horizontal="center" vertical="center" wrapText="1"/>
    </xf>
    <xf numFmtId="0" fontId="2" fillId="5" borderId="46" xfId="0" applyFont="1" applyFill="1" applyBorder="1" applyAlignment="1">
      <alignment horizontal="center" vertical="center" wrapText="1"/>
    </xf>
    <xf numFmtId="0" fontId="2" fillId="5" borderId="22" xfId="0" applyFont="1" applyFill="1" applyBorder="1" applyAlignment="1">
      <alignment horizontal="center" vertical="center" wrapText="1"/>
    </xf>
    <xf numFmtId="0" fontId="2" fillId="5" borderId="24" xfId="0" applyFont="1" applyFill="1" applyBorder="1" applyAlignment="1">
      <alignment horizontal="center" vertical="center" wrapText="1"/>
    </xf>
    <xf numFmtId="0" fontId="7" fillId="5" borderId="22" xfId="0" applyFont="1" applyFill="1" applyBorder="1" applyAlignment="1">
      <alignment horizontal="center" vertical="center" wrapText="1"/>
    </xf>
    <xf numFmtId="0" fontId="7" fillId="5" borderId="24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/>
    </xf>
    <xf numFmtId="0" fontId="3" fillId="0" borderId="49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4" fillId="0" borderId="52" xfId="0" applyFont="1" applyBorder="1" applyAlignment="1">
      <alignment horizontal="left"/>
    </xf>
    <xf numFmtId="0" fontId="14" fillId="0" borderId="0" xfId="0" applyFont="1" applyAlignment="1">
      <alignment vertical="top" wrapText="1"/>
    </xf>
    <xf numFmtId="0" fontId="4" fillId="0" borderId="0" xfId="0" applyFont="1" applyAlignment="1">
      <alignment horizontal="left"/>
    </xf>
    <xf numFmtId="14" fontId="4" fillId="0" borderId="52" xfId="0" applyNumberFormat="1" applyFont="1" applyBorder="1" applyAlignment="1">
      <alignment horizontal="left"/>
    </xf>
    <xf numFmtId="0" fontId="4" fillId="0" borderId="23" xfId="0" applyFont="1" applyBorder="1" applyAlignment="1">
      <alignment horizontal="left" vertical="top" wrapText="1"/>
    </xf>
    <xf numFmtId="0" fontId="4" fillId="0" borderId="23" xfId="0" applyFont="1" applyBorder="1" applyAlignment="1">
      <alignment horizontal="center" vertical="top" wrapText="1"/>
    </xf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13" Type="http://schemas.openxmlformats.org/officeDocument/2006/relationships/customXml" Target="../customXml/item5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connections" Target="connection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A4B02-B721-4DD9-9DFB-789D9AA322D3}">
  <dimension ref="A1:R33"/>
  <sheetViews>
    <sheetView zoomScale="55" zoomScaleNormal="55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10" sqref="B10:C13"/>
    </sheetView>
  </sheetViews>
  <sheetFormatPr defaultColWidth="9.21875" defaultRowHeight="18" x14ac:dyDescent="0.35"/>
  <cols>
    <col min="1" max="1" width="25.77734375" style="41" customWidth="1"/>
    <col min="2" max="2" width="41" style="3" customWidth="1"/>
    <col min="3" max="3" width="28" style="3" customWidth="1"/>
    <col min="4" max="8" width="9.21875" style="3"/>
    <col min="9" max="9" width="16.5546875" style="3" customWidth="1"/>
    <col min="10" max="10" width="13" style="3" customWidth="1"/>
    <col min="11" max="11" width="11.77734375" style="3" customWidth="1"/>
    <col min="12" max="12" width="13.44140625" style="3" customWidth="1"/>
    <col min="13" max="16384" width="9.21875" style="3"/>
  </cols>
  <sheetData>
    <row r="1" spans="1:12" ht="36" x14ac:dyDescent="0.35">
      <c r="A1" s="45" t="s">
        <v>0</v>
      </c>
    </row>
    <row r="2" spans="1:12" ht="18.600000000000001" thickBot="1" x14ac:dyDescent="0.4"/>
    <row r="3" spans="1:12" x14ac:dyDescent="0.35">
      <c r="A3" s="46" t="s">
        <v>1</v>
      </c>
      <c r="B3" s="128" t="s">
        <v>2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</row>
    <row r="4" spans="1:12" x14ac:dyDescent="0.35">
      <c r="A4" s="46" t="s">
        <v>3</v>
      </c>
      <c r="B4" s="128" t="s">
        <v>4</v>
      </c>
      <c r="C4" s="128"/>
      <c r="D4" s="128"/>
      <c r="E4" s="128"/>
      <c r="F4" s="128"/>
      <c r="G4" s="128"/>
      <c r="H4" s="128"/>
      <c r="I4" s="128"/>
      <c r="J4" s="128"/>
      <c r="K4" s="128"/>
      <c r="L4" s="128"/>
    </row>
    <row r="5" spans="1:12" ht="37.200000000000003" thickTop="1" thickBot="1" x14ac:dyDescent="0.4">
      <c r="A5" s="46" t="s">
        <v>5</v>
      </c>
      <c r="B5" s="131" t="s">
        <v>6</v>
      </c>
      <c r="C5" s="128"/>
      <c r="D5" s="128"/>
      <c r="E5" s="128"/>
      <c r="F5" s="128"/>
      <c r="G5" s="128"/>
      <c r="H5" s="128"/>
      <c r="I5" s="128"/>
      <c r="J5" s="128"/>
      <c r="K5" s="128"/>
      <c r="L5" s="128"/>
    </row>
    <row r="6" spans="1:12" ht="19.2" thickTop="1" thickBot="1" x14ac:dyDescent="0.4">
      <c r="A6" s="46" t="s">
        <v>7</v>
      </c>
      <c r="B6" s="131"/>
      <c r="C6" s="128"/>
      <c r="D6" s="128"/>
      <c r="E6" s="128"/>
      <c r="F6" s="128"/>
      <c r="G6" s="128"/>
      <c r="H6" s="128"/>
      <c r="I6" s="128"/>
      <c r="J6" s="128"/>
      <c r="K6" s="128"/>
      <c r="L6" s="128"/>
    </row>
    <row r="7" spans="1:12" ht="19.2" thickTop="1" thickBot="1" x14ac:dyDescent="0.4"/>
    <row r="8" spans="1:12" ht="54.6" thickBot="1" x14ac:dyDescent="0.4">
      <c r="A8" s="49" t="s">
        <v>8</v>
      </c>
      <c r="B8" s="50" t="s">
        <v>9</v>
      </c>
      <c r="C8" s="50" t="s">
        <v>10</v>
      </c>
    </row>
    <row r="9" spans="1:12" x14ac:dyDescent="0.35">
      <c r="A9" s="55" t="s">
        <v>11</v>
      </c>
      <c r="B9" s="56" t="s">
        <v>12</v>
      </c>
      <c r="C9" s="57">
        <v>20000</v>
      </c>
    </row>
    <row r="10" spans="1:12" x14ac:dyDescent="0.35">
      <c r="A10" s="41">
        <v>1</v>
      </c>
      <c r="C10" s="42"/>
    </row>
    <row r="11" spans="1:12" x14ac:dyDescent="0.35">
      <c r="A11" s="41">
        <v>2</v>
      </c>
      <c r="C11" s="42"/>
    </row>
    <row r="12" spans="1:12" x14ac:dyDescent="0.35">
      <c r="A12" s="41">
        <v>3</v>
      </c>
      <c r="C12" s="42"/>
    </row>
    <row r="13" spans="1:12" x14ac:dyDescent="0.35">
      <c r="A13" s="41">
        <v>4</v>
      </c>
      <c r="C13" s="42"/>
    </row>
    <row r="14" spans="1:12" x14ac:dyDescent="0.35">
      <c r="A14" s="41">
        <v>5</v>
      </c>
      <c r="C14" s="42"/>
    </row>
    <row r="15" spans="1:12" x14ac:dyDescent="0.35">
      <c r="A15" s="41">
        <v>6</v>
      </c>
      <c r="C15" s="42"/>
    </row>
    <row r="16" spans="1:12" x14ac:dyDescent="0.35">
      <c r="A16" s="41">
        <v>7</v>
      </c>
      <c r="C16" s="42"/>
    </row>
    <row r="17" spans="1:18" x14ac:dyDescent="0.35">
      <c r="B17" s="43" t="s">
        <v>13</v>
      </c>
      <c r="C17" s="42">
        <f>SUM(C10:C16)/2</f>
        <v>0</v>
      </c>
    </row>
    <row r="20" spans="1:18" ht="18.600000000000001" thickBot="1" x14ac:dyDescent="0.4">
      <c r="A20" s="129" t="s">
        <v>14</v>
      </c>
      <c r="B20" s="129"/>
      <c r="C20" s="129"/>
      <c r="D20" s="129"/>
      <c r="E20" s="129"/>
      <c r="F20" s="129"/>
      <c r="G20" s="129"/>
      <c r="H20" s="129"/>
    </row>
    <row r="21" spans="1:18" s="44" customFormat="1" ht="36.6" thickBot="1" x14ac:dyDescent="0.4">
      <c r="A21" s="41"/>
      <c r="J21" s="47" t="s">
        <v>15</v>
      </c>
      <c r="K21" s="133" t="s">
        <v>16</v>
      </c>
      <c r="L21" s="133"/>
      <c r="M21" s="133"/>
      <c r="N21" s="133"/>
      <c r="O21" s="133"/>
      <c r="P21" s="133"/>
      <c r="Q21" s="133"/>
      <c r="R21" s="133"/>
    </row>
    <row r="22" spans="1:18" ht="18.600000000000001" thickBot="1" x14ac:dyDescent="0.4">
      <c r="A22" s="41">
        <v>1</v>
      </c>
      <c r="B22" s="130" t="s">
        <v>17</v>
      </c>
      <c r="C22" s="130"/>
      <c r="D22" s="130"/>
      <c r="E22" s="130"/>
      <c r="F22" s="130"/>
      <c r="G22" s="130"/>
      <c r="H22" s="130"/>
      <c r="I22" s="130"/>
      <c r="J22" s="48"/>
      <c r="K22" s="132"/>
      <c r="L22" s="132"/>
      <c r="M22" s="132"/>
      <c r="N22" s="132"/>
      <c r="O22" s="132"/>
      <c r="P22" s="132"/>
      <c r="Q22" s="132"/>
      <c r="R22" s="132"/>
    </row>
    <row r="23" spans="1:18" ht="18.600000000000001" thickBot="1" x14ac:dyDescent="0.4">
      <c r="A23" s="41">
        <v>2</v>
      </c>
      <c r="B23" s="130" t="s">
        <v>18</v>
      </c>
      <c r="C23" s="130"/>
      <c r="D23" s="130"/>
      <c r="E23" s="130"/>
      <c r="F23" s="130"/>
      <c r="G23" s="130"/>
      <c r="H23" s="130"/>
      <c r="I23" s="130"/>
      <c r="J23" s="48"/>
      <c r="K23" s="132"/>
      <c r="L23" s="132"/>
      <c r="M23" s="132"/>
      <c r="N23" s="132"/>
      <c r="O23" s="132"/>
      <c r="P23" s="132"/>
      <c r="Q23" s="132"/>
      <c r="R23" s="132"/>
    </row>
    <row r="24" spans="1:18" x14ac:dyDescent="0.35">
      <c r="A24" s="41">
        <v>3</v>
      </c>
      <c r="B24" s="130" t="s">
        <v>19</v>
      </c>
      <c r="C24" s="130"/>
      <c r="D24" s="130"/>
      <c r="E24" s="130"/>
      <c r="F24" s="130"/>
      <c r="G24" s="130"/>
      <c r="H24" s="130"/>
      <c r="I24" s="130"/>
      <c r="J24" s="48"/>
      <c r="K24" s="132"/>
      <c r="L24" s="132"/>
      <c r="M24" s="132"/>
      <c r="N24" s="132"/>
      <c r="O24" s="132"/>
      <c r="P24" s="132"/>
      <c r="Q24" s="132"/>
      <c r="R24" s="132"/>
    </row>
    <row r="25" spans="1:18" x14ac:dyDescent="0.35">
      <c r="A25" s="41">
        <v>4</v>
      </c>
      <c r="B25" s="130" t="s">
        <v>20</v>
      </c>
      <c r="C25" s="130"/>
      <c r="D25" s="130"/>
      <c r="E25" s="130"/>
      <c r="F25" s="130"/>
      <c r="G25" s="130"/>
      <c r="H25" s="130"/>
      <c r="I25" s="130"/>
      <c r="J25" s="48"/>
      <c r="K25" s="132"/>
      <c r="L25" s="132"/>
      <c r="M25" s="132"/>
      <c r="N25" s="132"/>
      <c r="O25" s="132"/>
      <c r="P25" s="132"/>
      <c r="Q25" s="132"/>
      <c r="R25" s="132"/>
    </row>
    <row r="26" spans="1:18" x14ac:dyDescent="0.35">
      <c r="A26" s="41">
        <v>5</v>
      </c>
      <c r="B26" s="130" t="s">
        <v>21</v>
      </c>
      <c r="C26" s="130"/>
      <c r="D26" s="130"/>
      <c r="E26" s="130"/>
      <c r="F26" s="130"/>
      <c r="G26" s="130"/>
      <c r="H26" s="130"/>
      <c r="I26" s="130"/>
      <c r="J26" s="48"/>
      <c r="K26" s="132"/>
      <c r="L26" s="132"/>
      <c r="M26" s="132"/>
      <c r="N26" s="132"/>
      <c r="O26" s="132"/>
      <c r="P26" s="132"/>
      <c r="Q26" s="132"/>
      <c r="R26" s="132"/>
    </row>
    <row r="27" spans="1:18" x14ac:dyDescent="0.35">
      <c r="A27" s="41">
        <v>6</v>
      </c>
      <c r="B27" s="130" t="s">
        <v>22</v>
      </c>
      <c r="C27" s="130"/>
      <c r="D27" s="130"/>
      <c r="E27" s="130"/>
      <c r="F27" s="130"/>
      <c r="G27" s="130"/>
      <c r="H27" s="130"/>
      <c r="I27" s="130"/>
      <c r="J27" s="48"/>
      <c r="K27" s="132"/>
      <c r="L27" s="132"/>
      <c r="M27" s="132"/>
      <c r="N27" s="132"/>
      <c r="O27" s="132"/>
      <c r="P27" s="132"/>
      <c r="Q27" s="132"/>
      <c r="R27" s="132"/>
    </row>
    <row r="30" spans="1:18" x14ac:dyDescent="0.35">
      <c r="B30" s="3" t="s">
        <v>23</v>
      </c>
    </row>
    <row r="31" spans="1:18" x14ac:dyDescent="0.35">
      <c r="B31" s="3" t="s">
        <v>24</v>
      </c>
      <c r="C31" s="3" t="s">
        <v>25</v>
      </c>
    </row>
    <row r="32" spans="1:18" x14ac:dyDescent="0.35">
      <c r="B32" s="3" t="s">
        <v>26</v>
      </c>
      <c r="C32" s="130" t="s">
        <v>27</v>
      </c>
      <c r="D32" s="130"/>
      <c r="E32" s="130"/>
    </row>
    <row r="33" spans="2:9" x14ac:dyDescent="0.35">
      <c r="B33" s="3" t="s">
        <v>28</v>
      </c>
      <c r="C33" s="130" t="s">
        <v>29</v>
      </c>
      <c r="D33" s="130"/>
      <c r="E33" s="130"/>
      <c r="F33" s="130"/>
      <c r="G33" s="130"/>
      <c r="H33" s="130"/>
      <c r="I33" s="130"/>
    </row>
  </sheetData>
  <mergeCells count="20">
    <mergeCell ref="C32:E32"/>
    <mergeCell ref="C33:I33"/>
    <mergeCell ref="B5:L5"/>
    <mergeCell ref="B27:I27"/>
    <mergeCell ref="K22:R22"/>
    <mergeCell ref="K23:R23"/>
    <mergeCell ref="K24:R24"/>
    <mergeCell ref="K21:R21"/>
    <mergeCell ref="B25:I25"/>
    <mergeCell ref="K25:R25"/>
    <mergeCell ref="K27:R27"/>
    <mergeCell ref="B24:I24"/>
    <mergeCell ref="B26:I26"/>
    <mergeCell ref="K26:R26"/>
    <mergeCell ref="B3:L3"/>
    <mergeCell ref="B4:L4"/>
    <mergeCell ref="A20:H20"/>
    <mergeCell ref="B22:I22"/>
    <mergeCell ref="B23:I23"/>
    <mergeCell ref="B6:L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3D6C6-00E1-4D24-8890-5BA0233683B3}">
  <dimension ref="B2:S32"/>
  <sheetViews>
    <sheetView tabSelected="1" zoomScale="70" zoomScaleNormal="7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F7" sqref="F7"/>
    </sheetView>
  </sheetViews>
  <sheetFormatPr defaultColWidth="9.21875" defaultRowHeight="18" x14ac:dyDescent="0.35"/>
  <cols>
    <col min="1" max="1" width="3.21875" style="3" customWidth="1"/>
    <col min="2" max="2" width="15.5546875" style="3" customWidth="1"/>
    <col min="3" max="3" width="32.21875" style="3" customWidth="1"/>
    <col min="4" max="4" width="18.5546875" style="3" customWidth="1"/>
    <col min="5" max="5" width="15" style="3" customWidth="1"/>
    <col min="6" max="6" width="16.77734375" style="3" customWidth="1"/>
    <col min="7" max="7" width="9.21875" style="3"/>
    <col min="8" max="8" width="15.21875" style="3" customWidth="1"/>
    <col min="9" max="10" width="24.44140625" style="3" customWidth="1"/>
    <col min="11" max="11" width="31.5546875" style="3" customWidth="1"/>
    <col min="12" max="12" width="25.44140625" style="3" customWidth="1"/>
    <col min="13" max="13" width="16.5546875" style="3" customWidth="1"/>
    <col min="14" max="14" width="20.77734375" style="3" customWidth="1"/>
    <col min="15" max="16" width="17.5546875" style="3" customWidth="1"/>
    <col min="17" max="17" width="19.77734375" style="3" customWidth="1"/>
    <col min="18" max="18" width="15.77734375" style="3" customWidth="1"/>
    <col min="19" max="19" width="9.21875" style="3"/>
    <col min="20" max="20" width="21.21875" style="3" customWidth="1"/>
    <col min="21" max="16384" width="9.21875" style="3"/>
  </cols>
  <sheetData>
    <row r="2" spans="2:19" x14ac:dyDescent="0.35">
      <c r="B2" s="74" t="s">
        <v>3</v>
      </c>
      <c r="C2" s="75"/>
      <c r="D2" s="80" t="s">
        <v>79</v>
      </c>
      <c r="E2" s="81"/>
      <c r="F2" s="81"/>
      <c r="G2" s="81"/>
    </row>
    <row r="3" spans="2:19" x14ac:dyDescent="0.35">
      <c r="B3" s="76" t="s">
        <v>30</v>
      </c>
      <c r="C3" s="77"/>
      <c r="D3" s="82"/>
      <c r="E3" s="83"/>
      <c r="F3" s="83"/>
      <c r="G3" s="83"/>
    </row>
    <row r="4" spans="2:19" ht="25.5" customHeight="1" x14ac:dyDescent="0.35">
      <c r="B4" s="78" t="s">
        <v>31</v>
      </c>
      <c r="C4" s="79"/>
      <c r="D4" s="84" t="s">
        <v>32</v>
      </c>
      <c r="E4" s="85"/>
      <c r="F4" s="85"/>
      <c r="G4" s="85"/>
    </row>
    <row r="7" spans="2:19" ht="48.75" customHeight="1" x14ac:dyDescent="0.35">
      <c r="B7" s="33"/>
      <c r="C7" s="29"/>
      <c r="D7" s="29"/>
      <c r="E7" s="35"/>
      <c r="F7" s="29"/>
      <c r="G7" s="29"/>
      <c r="H7" s="29"/>
      <c r="I7" s="29"/>
      <c r="J7" s="29"/>
      <c r="K7" s="29"/>
      <c r="L7" s="29"/>
      <c r="M7" s="31"/>
      <c r="N7" s="120" t="s">
        <v>33</v>
      </c>
      <c r="O7" s="25" t="s">
        <v>34</v>
      </c>
      <c r="P7" s="5" t="s">
        <v>35</v>
      </c>
      <c r="Q7" s="27" t="s">
        <v>36</v>
      </c>
    </row>
    <row r="8" spans="2:19" ht="20.399999999999999" x14ac:dyDescent="0.35">
      <c r="B8" s="34"/>
      <c r="C8" s="30"/>
      <c r="D8" s="30"/>
      <c r="E8" s="36"/>
      <c r="F8" s="30"/>
      <c r="G8" s="30"/>
      <c r="H8" s="30"/>
      <c r="I8" s="30"/>
      <c r="J8" s="30"/>
      <c r="K8" s="30"/>
      <c r="L8" s="29"/>
      <c r="M8" s="32"/>
      <c r="N8" s="121"/>
      <c r="O8" s="26"/>
      <c r="P8" s="70" t="s">
        <v>37</v>
      </c>
      <c r="Q8" s="28" t="s">
        <v>38</v>
      </c>
    </row>
    <row r="9" spans="2:19" ht="36" x14ac:dyDescent="0.35">
      <c r="B9" s="6" t="s">
        <v>39</v>
      </c>
      <c r="C9" s="7" t="s">
        <v>40</v>
      </c>
      <c r="D9" s="8" t="s">
        <v>41</v>
      </c>
      <c r="E9" s="71" t="s">
        <v>42</v>
      </c>
      <c r="F9" s="72"/>
      <c r="G9" s="72"/>
      <c r="H9" s="72"/>
      <c r="I9" s="72"/>
      <c r="J9" s="72"/>
      <c r="K9" s="73"/>
      <c r="L9" s="4"/>
      <c r="M9" s="9"/>
      <c r="N9" s="51">
        <f>SUM(O13:O22)*0.5</f>
        <v>40500</v>
      </c>
      <c r="O9" s="10">
        <f>SUM(O13:O22)</f>
        <v>81000</v>
      </c>
      <c r="P9" s="38">
        <f>SUM(Q13:Q22)</f>
        <v>217.54156</v>
      </c>
      <c r="Q9" s="39">
        <f>SUM(N9/P9)</f>
        <v>186.17132284975798</v>
      </c>
    </row>
    <row r="10" spans="2:19" ht="19.5" customHeight="1" x14ac:dyDescent="0.35">
      <c r="B10" s="52"/>
      <c r="C10" s="53"/>
      <c r="D10" s="54"/>
      <c r="E10" s="125"/>
      <c r="F10" s="126"/>
      <c r="G10" s="126"/>
      <c r="H10" s="126"/>
      <c r="I10" s="126"/>
      <c r="J10" s="126"/>
      <c r="K10" s="127"/>
    </row>
    <row r="11" spans="2:19" ht="31.5" customHeight="1" x14ac:dyDescent="0.35">
      <c r="B11" s="88"/>
      <c r="C11" s="90" t="s">
        <v>43</v>
      </c>
      <c r="D11" s="11" t="s">
        <v>44</v>
      </c>
      <c r="E11" s="92" t="s">
        <v>45</v>
      </c>
      <c r="F11" s="93"/>
      <c r="G11" s="110" t="s">
        <v>46</v>
      </c>
      <c r="H11" s="111"/>
      <c r="I11" s="114" t="s">
        <v>47</v>
      </c>
      <c r="J11" s="114" t="s">
        <v>48</v>
      </c>
      <c r="K11" s="116" t="s">
        <v>49</v>
      </c>
      <c r="L11" s="100" t="s">
        <v>50</v>
      </c>
      <c r="M11" s="104" t="s">
        <v>51</v>
      </c>
      <c r="N11" s="118" t="s">
        <v>52</v>
      </c>
      <c r="O11" s="118" t="s">
        <v>53</v>
      </c>
      <c r="P11" s="100" t="s">
        <v>54</v>
      </c>
      <c r="Q11" s="102" t="s">
        <v>55</v>
      </c>
      <c r="R11" s="104" t="s">
        <v>56</v>
      </c>
    </row>
    <row r="12" spans="2:19" x14ac:dyDescent="0.35">
      <c r="B12" s="89"/>
      <c r="C12" s="91"/>
      <c r="D12" s="12" t="s">
        <v>9</v>
      </c>
      <c r="E12" s="94"/>
      <c r="F12" s="95"/>
      <c r="G12" s="112"/>
      <c r="H12" s="113"/>
      <c r="I12" s="115"/>
      <c r="J12" s="115"/>
      <c r="K12" s="117"/>
      <c r="L12" s="101"/>
      <c r="M12" s="105"/>
      <c r="N12" s="119"/>
      <c r="O12" s="119"/>
      <c r="P12" s="101"/>
      <c r="Q12" s="103"/>
      <c r="R12" s="105"/>
    </row>
    <row r="13" spans="2:19" x14ac:dyDescent="0.35">
      <c r="B13" s="58" t="s">
        <v>11</v>
      </c>
      <c r="C13" s="59" t="s">
        <v>12</v>
      </c>
      <c r="D13" s="60"/>
      <c r="E13" s="106" t="s">
        <v>57</v>
      </c>
      <c r="F13" s="107"/>
      <c r="G13" s="108" t="s">
        <v>58</v>
      </c>
      <c r="H13" s="109"/>
      <c r="I13" s="61">
        <v>10</v>
      </c>
      <c r="J13" s="61">
        <v>100000</v>
      </c>
      <c r="K13" s="62">
        <v>70000</v>
      </c>
      <c r="L13" s="63">
        <f>SUM(J13-K13)</f>
        <v>30000</v>
      </c>
      <c r="M13" s="64">
        <f>SUM(L13/J13)</f>
        <v>0.3</v>
      </c>
      <c r="N13" s="65">
        <f>SUM(L13)*I13</f>
        <v>300000</v>
      </c>
      <c r="O13" s="66">
        <v>20000</v>
      </c>
      <c r="P13" s="67">
        <v>0.17699999999999999</v>
      </c>
      <c r="Q13" s="68">
        <f>SUM((N13*P13))/1000</f>
        <v>53.1</v>
      </c>
      <c r="R13" s="69">
        <f>SUM(O13/Q13)</f>
        <v>376.64783427495291</v>
      </c>
      <c r="S13" s="3" t="s">
        <v>59</v>
      </c>
    </row>
    <row r="14" spans="2:19" x14ac:dyDescent="0.35">
      <c r="B14" s="58" t="s">
        <v>11</v>
      </c>
      <c r="C14" s="59" t="s">
        <v>60</v>
      </c>
      <c r="D14" s="60"/>
      <c r="E14" s="96" t="s">
        <v>61</v>
      </c>
      <c r="F14" s="96"/>
      <c r="G14" s="96" t="s">
        <v>62</v>
      </c>
      <c r="H14" s="96"/>
      <c r="I14" s="61">
        <v>15</v>
      </c>
      <c r="J14" s="61">
        <v>0</v>
      </c>
      <c r="K14" s="62">
        <v>0</v>
      </c>
      <c r="L14" s="63">
        <v>25000</v>
      </c>
      <c r="M14" s="64" t="e">
        <f t="shared" ref="M14:M22" si="0">SUM(L14/J14)</f>
        <v>#DIV/0!</v>
      </c>
      <c r="N14" s="65">
        <f t="shared" ref="N14:N22" si="1">SUM(L14)*I14</f>
        <v>375000</v>
      </c>
      <c r="O14" s="66">
        <v>21000</v>
      </c>
      <c r="P14" s="67">
        <v>0.17699999999999999</v>
      </c>
      <c r="Q14" s="68">
        <f>SUM((N14*P14))/1000</f>
        <v>66.375</v>
      </c>
      <c r="R14" s="69">
        <f t="shared" ref="R14:R22" si="2">SUM(O14/Q14)</f>
        <v>316.38418079096044</v>
      </c>
      <c r="S14" s="3" t="s">
        <v>59</v>
      </c>
    </row>
    <row r="15" spans="2:19" x14ac:dyDescent="0.35">
      <c r="B15" s="58" t="s">
        <v>11</v>
      </c>
      <c r="C15" s="59" t="s">
        <v>63</v>
      </c>
      <c r="D15" s="60"/>
      <c r="E15" s="96" t="s">
        <v>57</v>
      </c>
      <c r="F15" s="96"/>
      <c r="G15" s="96" t="s">
        <v>64</v>
      </c>
      <c r="H15" s="96"/>
      <c r="I15" s="61">
        <v>20</v>
      </c>
      <c r="J15" s="61">
        <v>268000</v>
      </c>
      <c r="K15" s="62">
        <v>241200</v>
      </c>
      <c r="L15" s="63">
        <f t="shared" ref="L15:L22" si="3">SUM(J15-K15)</f>
        <v>26800</v>
      </c>
      <c r="M15" s="64">
        <f t="shared" si="0"/>
        <v>0.1</v>
      </c>
      <c r="N15" s="65">
        <f t="shared" si="1"/>
        <v>536000</v>
      </c>
      <c r="O15" s="66">
        <v>30000</v>
      </c>
      <c r="P15" s="67">
        <v>0.18296000000000001</v>
      </c>
      <c r="Q15" s="68">
        <f>SUM((N15*P15))/1000</f>
        <v>98.06656000000001</v>
      </c>
      <c r="R15" s="69">
        <f t="shared" si="2"/>
        <v>305.91467672568507</v>
      </c>
      <c r="S15" s="3" t="s">
        <v>59</v>
      </c>
    </row>
    <row r="16" spans="2:19" x14ac:dyDescent="0.35">
      <c r="B16" s="58" t="s">
        <v>11</v>
      </c>
      <c r="C16" s="59" t="s">
        <v>65</v>
      </c>
      <c r="D16" s="60"/>
      <c r="E16" s="96" t="s">
        <v>61</v>
      </c>
      <c r="F16" s="96"/>
      <c r="G16" s="96" t="s">
        <v>66</v>
      </c>
      <c r="H16" s="96"/>
      <c r="I16" s="61">
        <v>10</v>
      </c>
      <c r="J16" s="61">
        <v>0</v>
      </c>
      <c r="K16" s="62">
        <v>0</v>
      </c>
      <c r="L16" s="63">
        <v>0</v>
      </c>
      <c r="M16" s="64" t="e">
        <f t="shared" si="0"/>
        <v>#DIV/0!</v>
      </c>
      <c r="N16" s="65">
        <f t="shared" si="1"/>
        <v>0</v>
      </c>
      <c r="O16" s="66">
        <v>10000</v>
      </c>
      <c r="P16" s="67">
        <v>0.17699999999999999</v>
      </c>
      <c r="Q16" s="68">
        <f>SUM((N16*P16))/1000</f>
        <v>0</v>
      </c>
      <c r="R16" s="69" t="e">
        <f>SUM(O16/Q16)</f>
        <v>#DIV/0!</v>
      </c>
      <c r="S16" s="3" t="s">
        <v>59</v>
      </c>
    </row>
    <row r="17" spans="2:18" x14ac:dyDescent="0.35">
      <c r="B17" s="2">
        <v>1</v>
      </c>
      <c r="C17" s="1"/>
      <c r="D17" s="13"/>
      <c r="E17" s="97"/>
      <c r="F17" s="97"/>
      <c r="G17" s="97"/>
      <c r="H17" s="97"/>
      <c r="I17" s="15">
        <v>0</v>
      </c>
      <c r="J17" s="15">
        <v>0</v>
      </c>
      <c r="K17" s="14">
        <v>0</v>
      </c>
      <c r="L17" s="16">
        <f t="shared" si="3"/>
        <v>0</v>
      </c>
      <c r="M17" s="17" t="e">
        <f t="shared" si="0"/>
        <v>#DIV/0!</v>
      </c>
      <c r="N17" s="40">
        <f t="shared" si="1"/>
        <v>0</v>
      </c>
      <c r="O17" s="18"/>
      <c r="P17" s="20"/>
      <c r="Q17" s="37">
        <f t="shared" ref="Q17:Q22" si="4">SUM((N17*P17)*10)/1000</f>
        <v>0</v>
      </c>
      <c r="R17" s="39" t="e">
        <f t="shared" si="2"/>
        <v>#DIV/0!</v>
      </c>
    </row>
    <row r="18" spans="2:18" x14ac:dyDescent="0.35">
      <c r="B18" s="2">
        <v>2</v>
      </c>
      <c r="C18" s="1"/>
      <c r="D18" s="13"/>
      <c r="E18" s="97"/>
      <c r="F18" s="97"/>
      <c r="G18" s="97"/>
      <c r="H18" s="97"/>
      <c r="I18" s="15">
        <v>0</v>
      </c>
      <c r="J18" s="15">
        <v>0</v>
      </c>
      <c r="K18" s="14">
        <v>0</v>
      </c>
      <c r="L18" s="16">
        <f t="shared" si="3"/>
        <v>0</v>
      </c>
      <c r="M18" s="17" t="e">
        <f t="shared" si="0"/>
        <v>#DIV/0!</v>
      </c>
      <c r="N18" s="40">
        <f t="shared" si="1"/>
        <v>0</v>
      </c>
      <c r="O18" s="18"/>
      <c r="P18" s="20"/>
      <c r="Q18" s="37">
        <f t="shared" si="4"/>
        <v>0</v>
      </c>
      <c r="R18" s="39" t="e">
        <f t="shared" si="2"/>
        <v>#DIV/0!</v>
      </c>
    </row>
    <row r="19" spans="2:18" x14ac:dyDescent="0.35">
      <c r="B19" s="2">
        <v>3</v>
      </c>
      <c r="C19" s="1"/>
      <c r="D19" s="13"/>
      <c r="E19" s="97"/>
      <c r="F19" s="97"/>
      <c r="G19" s="97"/>
      <c r="H19" s="97"/>
      <c r="I19" s="15">
        <v>0</v>
      </c>
      <c r="J19" s="15">
        <v>0</v>
      </c>
      <c r="K19" s="14">
        <v>0</v>
      </c>
      <c r="L19" s="16">
        <f t="shared" si="3"/>
        <v>0</v>
      </c>
      <c r="M19" s="17" t="e">
        <f t="shared" si="0"/>
        <v>#DIV/0!</v>
      </c>
      <c r="N19" s="40">
        <f t="shared" si="1"/>
        <v>0</v>
      </c>
      <c r="O19" s="18"/>
      <c r="P19" s="20"/>
      <c r="Q19" s="37">
        <f t="shared" si="4"/>
        <v>0</v>
      </c>
      <c r="R19" s="39" t="e">
        <f t="shared" si="2"/>
        <v>#DIV/0!</v>
      </c>
    </row>
    <row r="20" spans="2:18" x14ac:dyDescent="0.35">
      <c r="B20" s="2">
        <v>4</v>
      </c>
      <c r="C20" s="1"/>
      <c r="D20" s="13"/>
      <c r="E20" s="97"/>
      <c r="F20" s="97"/>
      <c r="G20" s="97"/>
      <c r="H20" s="97"/>
      <c r="I20" s="15">
        <v>0</v>
      </c>
      <c r="J20" s="15">
        <v>0</v>
      </c>
      <c r="K20" s="14">
        <v>0</v>
      </c>
      <c r="L20" s="16">
        <f t="shared" si="3"/>
        <v>0</v>
      </c>
      <c r="M20" s="17" t="e">
        <f t="shared" si="0"/>
        <v>#DIV/0!</v>
      </c>
      <c r="N20" s="40">
        <f t="shared" si="1"/>
        <v>0</v>
      </c>
      <c r="O20" s="18"/>
      <c r="P20" s="20"/>
      <c r="Q20" s="37">
        <f t="shared" si="4"/>
        <v>0</v>
      </c>
      <c r="R20" s="39" t="e">
        <f t="shared" si="2"/>
        <v>#DIV/0!</v>
      </c>
    </row>
    <row r="21" spans="2:18" x14ac:dyDescent="0.35">
      <c r="B21" s="2">
        <v>5</v>
      </c>
      <c r="C21" s="1"/>
      <c r="D21" s="13"/>
      <c r="E21" s="97"/>
      <c r="F21" s="97"/>
      <c r="G21" s="97"/>
      <c r="H21" s="97"/>
      <c r="I21" s="15">
        <v>0</v>
      </c>
      <c r="J21" s="15">
        <v>0</v>
      </c>
      <c r="K21" s="14">
        <v>0</v>
      </c>
      <c r="L21" s="16">
        <f t="shared" si="3"/>
        <v>0</v>
      </c>
      <c r="M21" s="17" t="e">
        <f t="shared" si="0"/>
        <v>#DIV/0!</v>
      </c>
      <c r="N21" s="40">
        <f t="shared" si="1"/>
        <v>0</v>
      </c>
      <c r="O21" s="18"/>
      <c r="P21" s="20"/>
      <c r="Q21" s="37">
        <f t="shared" si="4"/>
        <v>0</v>
      </c>
      <c r="R21" s="39" t="e">
        <f t="shared" si="2"/>
        <v>#DIV/0!</v>
      </c>
    </row>
    <row r="22" spans="2:18" x14ac:dyDescent="0.35">
      <c r="B22" s="2">
        <v>6</v>
      </c>
      <c r="C22" s="1"/>
      <c r="D22" s="13"/>
      <c r="E22" s="98"/>
      <c r="F22" s="99"/>
      <c r="G22" s="123"/>
      <c r="H22" s="124"/>
      <c r="I22" s="19">
        <v>0</v>
      </c>
      <c r="J22" s="19">
        <v>0</v>
      </c>
      <c r="K22" s="20">
        <v>0</v>
      </c>
      <c r="L22" s="16">
        <f t="shared" si="3"/>
        <v>0</v>
      </c>
      <c r="M22" s="17" t="e">
        <f t="shared" si="0"/>
        <v>#DIV/0!</v>
      </c>
      <c r="N22" s="40">
        <f t="shared" si="1"/>
        <v>0</v>
      </c>
      <c r="O22" s="18"/>
      <c r="P22" s="20"/>
      <c r="Q22" s="37">
        <f t="shared" si="4"/>
        <v>0</v>
      </c>
      <c r="R22" s="39" t="e">
        <f t="shared" si="2"/>
        <v>#DIV/0!</v>
      </c>
    </row>
    <row r="23" spans="2:18" x14ac:dyDescent="0.35">
      <c r="B23" s="86"/>
      <c r="C23" s="87"/>
      <c r="D23" s="23"/>
      <c r="E23" s="21"/>
      <c r="F23" s="22"/>
      <c r="G23" s="122"/>
      <c r="H23" s="122"/>
      <c r="I23" s="22"/>
      <c r="J23" s="22"/>
      <c r="K23" s="24"/>
      <c r="L23" s="22"/>
      <c r="M23" s="22"/>
      <c r="N23" s="22"/>
      <c r="O23" s="22"/>
      <c r="P23" s="22"/>
      <c r="Q23" s="22"/>
      <c r="R23" s="22"/>
    </row>
    <row r="26" spans="2:18" x14ac:dyDescent="0.35">
      <c r="N26" s="3" t="s">
        <v>67</v>
      </c>
    </row>
    <row r="27" spans="2:18" x14ac:dyDescent="0.35">
      <c r="D27" s="3" t="s">
        <v>68</v>
      </c>
      <c r="E27" s="3" t="s">
        <v>57</v>
      </c>
      <c r="G27" s="3" t="s">
        <v>58</v>
      </c>
      <c r="N27" s="3" t="s">
        <v>68</v>
      </c>
      <c r="O27" s="3">
        <v>0.17699999999999999</v>
      </c>
      <c r="P27" s="3" t="s">
        <v>69</v>
      </c>
    </row>
    <row r="28" spans="2:18" x14ac:dyDescent="0.35">
      <c r="D28" s="3" t="s">
        <v>70</v>
      </c>
      <c r="E28" s="3" t="s">
        <v>61</v>
      </c>
      <c r="G28" s="3" t="s">
        <v>62</v>
      </c>
      <c r="N28" s="3" t="s">
        <v>71</v>
      </c>
      <c r="O28" s="3">
        <v>0.18296000000000001</v>
      </c>
      <c r="P28" s="3" t="s">
        <v>69</v>
      </c>
    </row>
    <row r="29" spans="2:18" x14ac:dyDescent="0.35">
      <c r="D29" s="3" t="s">
        <v>72</v>
      </c>
      <c r="G29" s="3" t="s">
        <v>73</v>
      </c>
      <c r="N29" s="3" t="s">
        <v>74</v>
      </c>
      <c r="O29" s="3">
        <v>0.25198999999999999</v>
      </c>
      <c r="P29" s="3" t="s">
        <v>69</v>
      </c>
    </row>
    <row r="30" spans="2:18" x14ac:dyDescent="0.35">
      <c r="D30" s="3" t="s">
        <v>75</v>
      </c>
      <c r="G30" s="3" t="s">
        <v>64</v>
      </c>
      <c r="N30" s="3" t="s">
        <v>76</v>
      </c>
      <c r="O30" s="3">
        <v>0.2145</v>
      </c>
      <c r="P30" s="3" t="s">
        <v>69</v>
      </c>
    </row>
    <row r="31" spans="2:18" x14ac:dyDescent="0.35">
      <c r="G31" s="3" t="s">
        <v>77</v>
      </c>
      <c r="O31" s="3" t="s">
        <v>78</v>
      </c>
    </row>
    <row r="32" spans="2:18" x14ac:dyDescent="0.35">
      <c r="G32" s="3" t="s">
        <v>66</v>
      </c>
    </row>
  </sheetData>
  <mergeCells count="45">
    <mergeCell ref="N7:N8"/>
    <mergeCell ref="G23:H23"/>
    <mergeCell ref="N11:N12"/>
    <mergeCell ref="G18:H18"/>
    <mergeCell ref="E19:F19"/>
    <mergeCell ref="G19:H19"/>
    <mergeCell ref="E20:F20"/>
    <mergeCell ref="G20:H20"/>
    <mergeCell ref="E21:F21"/>
    <mergeCell ref="G21:H21"/>
    <mergeCell ref="G22:H22"/>
    <mergeCell ref="G17:H17"/>
    <mergeCell ref="G15:H15"/>
    <mergeCell ref="G16:H16"/>
    <mergeCell ref="G14:H14"/>
    <mergeCell ref="E10:K10"/>
    <mergeCell ref="P11:P12"/>
    <mergeCell ref="Q11:Q12"/>
    <mergeCell ref="R11:R12"/>
    <mergeCell ref="E13:F13"/>
    <mergeCell ref="G13:H13"/>
    <mergeCell ref="G11:H12"/>
    <mergeCell ref="J11:J12"/>
    <mergeCell ref="K11:K12"/>
    <mergeCell ref="L11:L12"/>
    <mergeCell ref="M11:M12"/>
    <mergeCell ref="O11:O12"/>
    <mergeCell ref="I11:I12"/>
    <mergeCell ref="B23:C23"/>
    <mergeCell ref="B11:B12"/>
    <mergeCell ref="C11:C12"/>
    <mergeCell ref="E11:F12"/>
    <mergeCell ref="E14:F14"/>
    <mergeCell ref="E15:F15"/>
    <mergeCell ref="E16:F16"/>
    <mergeCell ref="E17:F17"/>
    <mergeCell ref="E22:F22"/>
    <mergeCell ref="E18:F18"/>
    <mergeCell ref="E9:K9"/>
    <mergeCell ref="B2:C2"/>
    <mergeCell ref="B3:C3"/>
    <mergeCell ref="B4:C4"/>
    <mergeCell ref="D2:G2"/>
    <mergeCell ref="D3:G3"/>
    <mergeCell ref="D4:G4"/>
  </mergeCells>
  <conditionalFormatting sqref="Q9">
    <cfRule type="cellIs" dxfId="3" priority="1" operator="lessThan">
      <formula>174.99</formula>
    </cfRule>
    <cfRule type="cellIs" dxfId="2" priority="2" operator="greaterThan">
      <formula>175</formula>
    </cfRule>
  </conditionalFormatting>
  <conditionalFormatting sqref="R13:R22">
    <cfRule type="cellIs" dxfId="1" priority="3" operator="lessThan">
      <formula>174.99</formula>
    </cfRule>
    <cfRule type="cellIs" dxfId="0" priority="4" operator="greaterThan">
      <formula>175</formula>
    </cfRule>
  </conditionalFormatting>
  <dataValidations count="3">
    <dataValidation type="list" allowBlank="1" showInputMessage="1" showErrorMessage="1" sqref="E13:F22" xr:uid="{E73401ED-962A-4939-83F8-D104FE477B72}">
      <formula1>$E$27:$E$28</formula1>
    </dataValidation>
    <dataValidation type="list" allowBlank="1" showInputMessage="1" showErrorMessage="1" sqref="G13:H22" xr:uid="{EF23CB84-4EFC-454A-99EF-B841BA6BFE23}">
      <formula1>$G$27:$G$32</formula1>
    </dataValidation>
    <dataValidation type="list" allowBlank="1" showInputMessage="1" showErrorMessage="1" sqref="D13:D22" xr:uid="{229132ED-6AEE-4895-9C48-316E180D35AC}">
      <formula1>$D$27:$D$30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44995-80ED-45EB-AED3-5B1A993C6D5F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��< ? x m l   v e r s i o n = " 1 . 0 "   e n c o d i n g = " u t f - 1 6 " ? > < D a t a M a s h u p   x m l n s = " h t t p : / / s c h e m a s . m i c r o s o f t . c o m / D a t a M a s h u p " > A A A A A K I D A A B Q S w M E F A A C A A g A F I I Q V W t M E I C k A A A A 9 g A A A B I A H A B D b 2 5 m a W c v U G F j a 2 F n Z S 5 4 b W w g o h g A K K A U A A A A A A A A A A A A A A A A A A A A A A A A A A A A h Y + x D o I w F E V / h X S n L X U x 5 F E T H V w k M T E x r k 2 p 0 A g P Q 4 v l 3 x z 8 J H 9 B j K J u j v f c M 9 x 7 v 9 5 g M T R 1 d D G d s y 1 m J K G c R A Z 1 W 1 g s M 9 L 7 Y z w n C w l b p U + q N N E o o 0 s H V 2 S k 8 v 6 c M h Z C o G F G 2 6 5 k g v O E H f L N T l e m U e Q j 2 / 9 y b N F 5 h d o Q C f v X G C l o w g U V f N w E b I K Q W / w K Y u y e 7 Q + E V V / 7 v j P S Y L x e A p s i s P c H + Q B Q S w M E F A A C A A g A F I I Q V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B S C E F W I c 6 R J n A A A A N Y A A A A T A B w A R m 9 y b X V s Y X M v U 2 V j d G l v b j E u b S C i G A A o o B Q A A A A A A A A A A A A A A A A A A A A A A A A A A A B t j T 0 L g z A Q h v d A / k N I F w U R n M U p d O 2 i 0 E E c o r 1 W M e Z K c o J F / O + N z d p 3 O X g / n v M w 0 I R W 1 P E W J W e c + V E 7 e I h G 9 w Y K U Q k D x J k I q n F 1 A w T n u g 1 g c r U 6 B 5 b u 6 O Y e c U 7 S v b 3 p B S o Z l 7 I 7 W o W W Q q X L I u A i 1 a j t 6 4 R / 3 i A D 6 V f N G 6 e t f 6 J b F J p 1 s W f o k / g t 2 3 c Z 3 U J m g k I i C D Y 6 j p S z y f 7 F l l 9 Q S w E C L Q A U A A I A C A A U g h B V a 0 w Q g K Q A A A D 2 A A A A E g A A A A A A A A A A A A A A A A A A A A A A Q 2 9 u Z m l n L 1 B h Y 2 t h Z 2 U u e G 1 s U E s B A i 0 A F A A C A A g A F I I Q V Q / K 6 a u k A A A A 6 Q A A A B M A A A A A A A A A A A A A A A A A 8 A A A A F t D b 2 5 0 Z W 5 0 X 1 R 5 c G V z X S 5 4 b W x Q S w E C L Q A U A A I A C A A U g h B V i H O k S Z w A A A D W A A A A E w A A A A A A A A A A A A A A A A D h A Q A A R m 9 y b X V s Y X M v U 2 V j d G l v b j E u b V B L B Q Y A A A A A A w A D A M I A A A D K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D B w A A A A A A A K E H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g t M T Z U M T Q 6 M z Q 6 M D Y u N z U x N j Q w M l o i I C 8 + P E V u d H J 5 I F R 5 c G U 9 I k Z p b G x D b 2 x 1 b W 5 U e X B l c y I g V m F s d W U 9 I n N C Z z 0 9 I i A v P j x F b n R y e S B U e X B l P S J G a W x s Q 2 9 s d W 1 u T m F t Z X M i I F Z h b H V l P S J z W y Z x d W 9 0 O 0 N v b H V t b j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E v Q X V 0 b 1 J l b W 9 2 Z W R D b 2 x 1 b W 5 z M S 5 7 Q 2 9 s d W 1 u M S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U Y W J s Z T E v Q X V 0 b 1 J l b W 9 2 Z W R D b 2 x 1 b W 5 z M S 5 7 Q 2 9 s d W 1 u M S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x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S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A g W t V 8 y 0 J U T K M 0 m p a X 6 S x O A A A A A A I A A A A A A A N m A A D A A A A A E A A A A I j G c E t E y C Z + d m t b p j B 8 L 2 c A A A A A B I A A A K A A A A A Q A A A A 9 + K D i b o Y w k i w 8 + T N O 9 3 4 d F A A A A B y n y g l Y Q 3 i F 1 U R O / W g I Y x i D 1 k 1 2 S z L + N w Q D T q 9 6 M / p 0 C f m C 0 N 8 5 j R W h N B I A 3 6 O D z H 5 z Y a T 5 8 6 f C d 0 t R 6 H 7 s R N Q g I N P D x W l E F o 5 v y s l 8 d T x K R Q A A A B 6 t p 6 A o E V V x q g T W x b E 9 y H x N x N a 8 Q =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MKC Spreadsheet" ma:contentTypeID="0x01010054A39C6B0182D84CB6645B035BA02E0800657B404484964D4E85B830ABBB2E474A" ma:contentTypeVersion="2" ma:contentTypeDescription="MKC Branded Excel Template Document" ma:contentTypeScope="" ma:versionID="542f797c7f5a1a8d00f87dab1009915c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aee477a233bae5894a5e8be17a83ea53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haredContentType xmlns="Microsoft.SharePoint.Taxonomy.ContentTypeSync" SourceId="ee73f336-9c49-41ab-9427-d263034a0100" ContentTypeId="0x01010054A39C6B0182D84CB6645B035BA02E08" PreviousValue="false" LastSyncTimeStamp="2021-10-01T14:39:30.94Z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E0C892E-974B-4592-8642-733532EE6917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9472122A-BDAB-4D0E-8E2D-133A2D7966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CC2A169-FEC8-4B89-A208-27DF8CC094FE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A2D93F18-F6D3-4AD6-9337-3214FBE4C2F1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D3C1E20F-3E14-4810-BF9D-223A861A688D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Step 1 MKC COF</vt:lpstr>
      <vt:lpstr>Step 2 COF Support tool</vt:lpstr>
      <vt:lpstr>Data</vt:lpstr>
      <vt:lpstr>Electricity</vt:lpstr>
    </vt:vector>
  </TitlesOfParts>
  <Manager/>
  <Company>Milton Keynes Council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Draper, Jeremy</dc:creator>
  <cp:keywords/>
  <dc:description/>
  <cp:lastModifiedBy>Tina Surti</cp:lastModifiedBy>
  <cp:revision/>
  <dcterms:created xsi:type="dcterms:W3CDTF">2022-08-16T13:13:25Z</dcterms:created>
  <dcterms:modified xsi:type="dcterms:W3CDTF">2026-08-26T13:45:45Z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0x01010054A39C6B0182D84CB6645B035BA02E0800657B404484964D4E85B830ABBB2E474A</vt:lpwstr>
  </property>
  <property fmtid="{D5CDD505-2E9C-101B-9397-08002B2CF9AE}" pid="3" name="SharedWithUsers">
    <vt:lpwstr>23;#Christine Ballard</vt:lpwstr>
  </property>
</Properties>
</file>